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Ⅶ\Desktop\１８８ｔｈ\HomePage\"/>
    </mc:Choice>
  </mc:AlternateContent>
  <workbookProtection workbookPassword="CC02" lockStructure="1"/>
  <bookViews>
    <workbookView xWindow="4200" yWindow="450" windowWidth="15600" windowHeight="11640" tabRatio="604"/>
  </bookViews>
  <sheets>
    <sheet name="ファイル作成注意事項" sheetId="14" r:id="rId1"/>
    <sheet name="競技者データ入力シート" sheetId="4" r:id="rId2"/>
    <sheet name="大会申込一覧表(印刷して提出)" sheetId="7" r:id="rId3"/>
    <sheet name="nansdata" sheetId="15" state="hidden" r:id="rId4"/>
    <sheet name="data" sheetId="10" state="hidden" r:id="rId5"/>
    <sheet name="データ" sheetId="2" state="hidden" r:id="rId6"/>
    <sheet name="集計チェック" sheetId="13" state="hidden" r:id="rId7"/>
    <sheet name="集計シート" sheetId="11" state="hidden" r:id="rId8"/>
  </sheets>
  <definedNames>
    <definedName name="_xlnm._FilterDatabase" localSheetId="1" hidden="1">競技者データ入力シート!$N$5:$AL$6</definedName>
    <definedName name="_xlnm._FilterDatabase" localSheetId="7" hidden="1">集計シート!$A$213:$A$228</definedName>
    <definedName name="_xlnm._FilterDatabase" localSheetId="2" hidden="1">'大会申込一覧表(印刷して提出)'!$B$16:$S$216</definedName>
    <definedName name="_xlnm.Print_Area" localSheetId="1">競技者データ入力シート!$A$1:$AS$206</definedName>
    <definedName name="_xlnm.Print_Area" localSheetId="2">'大会申込一覧表(印刷して提出)'!$A$1:$S$216</definedName>
    <definedName name="_xlnm.Print_Titles" localSheetId="1">競技者データ入力シート!$1:$6</definedName>
    <definedName name="_xlnm.Print_Titles" localSheetId="2">'大会申込一覧表(印刷して提出)'!$1:$16</definedName>
    <definedName name="種別">OFFSET(データ!$M$2,0,0,COUNTA(データ!$M$2:$M$10),1)</definedName>
    <definedName name="所属地">OFFSET(データ!$J$2,0,0,COUNTA(データ!$J$2:$J$200),1)</definedName>
    <definedName name="女子競技">OFFSET(データ!$F$2,0,0,COUNTA(データ!$F$2:$F$100),1)</definedName>
    <definedName name="男子競技">OFFSET(データ!$B$2,0,0,COUNTA(データ!$B$2:$B$100),1)</definedName>
  </definedNames>
  <calcPr calcId="152511"/>
</workbook>
</file>

<file path=xl/calcChain.xml><?xml version="1.0" encoding="utf-8"?>
<calcChain xmlns="http://schemas.openxmlformats.org/spreadsheetml/2006/main">
  <c r="B3" i="15" l="1"/>
  <c r="AO3" i="15" s="1"/>
  <c r="C3" i="15"/>
  <c r="F3" i="15"/>
  <c r="I3" i="15"/>
  <c r="J3" i="15"/>
  <c r="AV3" i="15" s="1"/>
  <c r="K3" i="15"/>
  <c r="L3" i="15"/>
  <c r="M3" i="15"/>
  <c r="N3" i="15"/>
  <c r="O3" i="15"/>
  <c r="P3" i="15"/>
  <c r="Q3" i="15"/>
  <c r="R3" i="15"/>
  <c r="AM3" i="15"/>
  <c r="AU3" i="15"/>
  <c r="AY3" i="15"/>
  <c r="AZ3" i="15"/>
  <c r="BA3" i="15"/>
  <c r="BB3" i="15"/>
  <c r="BC3" i="15"/>
  <c r="BD3" i="15"/>
  <c r="B4" i="15"/>
  <c r="BP4" i="15" s="1"/>
  <c r="C4" i="15"/>
  <c r="F4" i="15"/>
  <c r="I4" i="15"/>
  <c r="J4" i="15"/>
  <c r="AV4" i="15" s="1"/>
  <c r="K4" i="15"/>
  <c r="L4" i="15"/>
  <c r="M4" i="15"/>
  <c r="N4" i="15"/>
  <c r="O4" i="15"/>
  <c r="P4" i="15"/>
  <c r="Q4" i="15"/>
  <c r="R4" i="15"/>
  <c r="AM4" i="15"/>
  <c r="AU4" i="15"/>
  <c r="AY4" i="15"/>
  <c r="AZ4" i="15"/>
  <c r="BA4" i="15"/>
  <c r="BB4" i="15"/>
  <c r="BC4" i="15"/>
  <c r="BD4" i="15"/>
  <c r="B5" i="15"/>
  <c r="BP5" i="15" s="1"/>
  <c r="C5" i="15"/>
  <c r="F5" i="15"/>
  <c r="I5" i="15"/>
  <c r="J5" i="15"/>
  <c r="AV5" i="15" s="1"/>
  <c r="K5" i="15"/>
  <c r="L5" i="15"/>
  <c r="M5" i="15"/>
  <c r="N5" i="15"/>
  <c r="O5" i="15"/>
  <c r="P5" i="15"/>
  <c r="Q5" i="15"/>
  <c r="R5" i="15"/>
  <c r="AM5" i="15"/>
  <c r="AU5" i="15"/>
  <c r="AY5" i="15"/>
  <c r="AZ5" i="15"/>
  <c r="BA5" i="15"/>
  <c r="BB5" i="15"/>
  <c r="BC5" i="15"/>
  <c r="BD5" i="15"/>
  <c r="B6" i="15"/>
  <c r="C6" i="15"/>
  <c r="F6" i="15"/>
  <c r="I6" i="15"/>
  <c r="J6" i="15"/>
  <c r="AV6" i="15" s="1"/>
  <c r="K6" i="15"/>
  <c r="L6" i="15"/>
  <c r="M6" i="15"/>
  <c r="N6" i="15"/>
  <c r="O6" i="15"/>
  <c r="P6" i="15"/>
  <c r="Q6" i="15"/>
  <c r="R6" i="15"/>
  <c r="AM6" i="15"/>
  <c r="AU6" i="15"/>
  <c r="AY6" i="15"/>
  <c r="AZ6" i="15"/>
  <c r="BA6" i="15"/>
  <c r="BB6" i="15"/>
  <c r="BC6" i="15"/>
  <c r="BD6" i="15"/>
  <c r="B7" i="15"/>
  <c r="BP7" i="15" s="1"/>
  <c r="C7" i="15"/>
  <c r="AP7" i="15" s="1"/>
  <c r="F7" i="15"/>
  <c r="I7" i="15"/>
  <c r="J7" i="15"/>
  <c r="AV7" i="15" s="1"/>
  <c r="K7" i="15"/>
  <c r="L7" i="15"/>
  <c r="M7" i="15"/>
  <c r="N7" i="15"/>
  <c r="O7" i="15"/>
  <c r="P7" i="15"/>
  <c r="Q7" i="15"/>
  <c r="R7" i="15"/>
  <c r="AM7" i="15"/>
  <c r="AU7" i="15"/>
  <c r="AY7" i="15"/>
  <c r="AZ7" i="15"/>
  <c r="BA7" i="15"/>
  <c r="BB7" i="15"/>
  <c r="BC7" i="15"/>
  <c r="BD7" i="15"/>
  <c r="B8" i="15"/>
  <c r="AO8" i="15" s="1"/>
  <c r="C8" i="15"/>
  <c r="F8" i="15"/>
  <c r="I8" i="15"/>
  <c r="J8" i="15"/>
  <c r="AV8" i="15" s="1"/>
  <c r="K8" i="15"/>
  <c r="L8" i="15"/>
  <c r="M8" i="15"/>
  <c r="N8" i="15"/>
  <c r="O8" i="15"/>
  <c r="P8" i="15"/>
  <c r="Q8" i="15"/>
  <c r="R8" i="15"/>
  <c r="AM8" i="15"/>
  <c r="AU8" i="15"/>
  <c r="AY8" i="15"/>
  <c r="AZ8" i="15"/>
  <c r="BA8" i="15"/>
  <c r="BB8" i="15"/>
  <c r="BC8" i="15"/>
  <c r="BD8" i="15"/>
  <c r="B9" i="15"/>
  <c r="BP9" i="15" s="1"/>
  <c r="C9" i="15"/>
  <c r="F9" i="15"/>
  <c r="I9" i="15"/>
  <c r="J9" i="15"/>
  <c r="AV9" i="15" s="1"/>
  <c r="K9" i="15"/>
  <c r="L9" i="15"/>
  <c r="M9" i="15"/>
  <c r="N9" i="15"/>
  <c r="O9" i="15"/>
  <c r="P9" i="15"/>
  <c r="Q9" i="15"/>
  <c r="R9" i="15"/>
  <c r="AM9" i="15"/>
  <c r="AU9" i="15"/>
  <c r="AY9" i="15"/>
  <c r="AZ9" i="15"/>
  <c r="BA9" i="15"/>
  <c r="BB9" i="15"/>
  <c r="BC9" i="15"/>
  <c r="BD9" i="15"/>
  <c r="B10" i="15"/>
  <c r="AO10" i="15" s="1"/>
  <c r="C10" i="15"/>
  <c r="AP10" i="15" s="1"/>
  <c r="F10" i="15"/>
  <c r="I10" i="15"/>
  <c r="J10" i="15"/>
  <c r="AV10" i="15" s="1"/>
  <c r="K10" i="15"/>
  <c r="L10" i="15"/>
  <c r="M10" i="15"/>
  <c r="N10" i="15"/>
  <c r="O10" i="15"/>
  <c r="P10" i="15"/>
  <c r="Q10" i="15"/>
  <c r="R10" i="15"/>
  <c r="AM10" i="15"/>
  <c r="AU10" i="15"/>
  <c r="AY10" i="15"/>
  <c r="AZ10" i="15"/>
  <c r="BA10" i="15"/>
  <c r="BB10" i="15"/>
  <c r="BC10" i="15"/>
  <c r="BD10" i="15"/>
  <c r="B11" i="15"/>
  <c r="AO11" i="15" s="1"/>
  <c r="C11" i="15"/>
  <c r="F11" i="15"/>
  <c r="I11" i="15"/>
  <c r="J11" i="15"/>
  <c r="AV11" i="15" s="1"/>
  <c r="K11" i="15"/>
  <c r="L11" i="15"/>
  <c r="M11" i="15"/>
  <c r="N11" i="15"/>
  <c r="O11" i="15"/>
  <c r="P11" i="15"/>
  <c r="Q11" i="15"/>
  <c r="R11" i="15"/>
  <c r="AM11" i="15"/>
  <c r="AU11" i="15"/>
  <c r="AY11" i="15"/>
  <c r="AZ11" i="15"/>
  <c r="BA11" i="15"/>
  <c r="BB11" i="15"/>
  <c r="BC11" i="15"/>
  <c r="BD11" i="15"/>
  <c r="B12" i="15"/>
  <c r="AO12" i="15" s="1"/>
  <c r="C12" i="15"/>
  <c r="F12" i="15"/>
  <c r="I12" i="15"/>
  <c r="J12" i="15"/>
  <c r="K12" i="15"/>
  <c r="L12" i="15"/>
  <c r="M12" i="15"/>
  <c r="N12" i="15"/>
  <c r="O12" i="15"/>
  <c r="P12" i="15"/>
  <c r="Q12" i="15"/>
  <c r="R12" i="15"/>
  <c r="AM12" i="15"/>
  <c r="AR12" i="15" s="1"/>
  <c r="AP12" i="15"/>
  <c r="AU12" i="15"/>
  <c r="AV12" i="15"/>
  <c r="AY12" i="15"/>
  <c r="AZ12" i="15"/>
  <c r="BA12" i="15"/>
  <c r="BB12" i="15"/>
  <c r="BC12" i="15"/>
  <c r="BD12" i="15"/>
  <c r="B13" i="15"/>
  <c r="C13" i="15"/>
  <c r="AR13" i="15" s="1"/>
  <c r="F13" i="15"/>
  <c r="I13" i="15"/>
  <c r="J13" i="15"/>
  <c r="AV13" i="15" s="1"/>
  <c r="K13" i="15"/>
  <c r="L13" i="15"/>
  <c r="M13" i="15"/>
  <c r="N13" i="15"/>
  <c r="O13" i="15"/>
  <c r="P13" i="15"/>
  <c r="Q13" i="15"/>
  <c r="R13" i="15"/>
  <c r="AM13" i="15"/>
  <c r="AO13" i="15"/>
  <c r="AP13" i="15"/>
  <c r="AS13" i="15"/>
  <c r="AU13" i="15"/>
  <c r="AY13" i="15"/>
  <c r="AZ13" i="15"/>
  <c r="BA13" i="15"/>
  <c r="BB13" i="15"/>
  <c r="BC13" i="15"/>
  <c r="BD13" i="15"/>
  <c r="B14" i="15"/>
  <c r="C14" i="15"/>
  <c r="F14" i="15"/>
  <c r="I14" i="15"/>
  <c r="J14" i="15"/>
  <c r="K14" i="15"/>
  <c r="L14" i="15"/>
  <c r="M14" i="15"/>
  <c r="N14" i="15"/>
  <c r="O14" i="15"/>
  <c r="P14" i="15"/>
  <c r="Q14" i="15"/>
  <c r="R14" i="15"/>
  <c r="AM14" i="15"/>
  <c r="AN14" i="15"/>
  <c r="AO14" i="15"/>
  <c r="AP14" i="15"/>
  <c r="AR14" i="15"/>
  <c r="AS14" i="15"/>
  <c r="AT14" i="15"/>
  <c r="AU14" i="15"/>
  <c r="AV14" i="15"/>
  <c r="AW14" i="15"/>
  <c r="AX14" i="15"/>
  <c r="AY14" i="15"/>
  <c r="AZ14" i="15"/>
  <c r="BA14" i="15"/>
  <c r="BB14" i="15"/>
  <c r="BC14" i="15"/>
  <c r="BD14" i="15"/>
  <c r="B15" i="15"/>
  <c r="AO15" i="15" s="1"/>
  <c r="C15" i="15"/>
  <c r="F15" i="15"/>
  <c r="I15" i="15"/>
  <c r="J15" i="15"/>
  <c r="AV15" i="15" s="1"/>
  <c r="K15" i="15"/>
  <c r="L15" i="15"/>
  <c r="M15" i="15"/>
  <c r="N15" i="15"/>
  <c r="O15" i="15"/>
  <c r="P15" i="15"/>
  <c r="Q15" i="15"/>
  <c r="R15" i="15"/>
  <c r="AM15" i="15"/>
  <c r="AU15" i="15"/>
  <c r="AY15" i="15"/>
  <c r="AZ15" i="15"/>
  <c r="BA15" i="15"/>
  <c r="BB15" i="15"/>
  <c r="BC15" i="15"/>
  <c r="BD15" i="15"/>
  <c r="B16" i="15"/>
  <c r="C16" i="15"/>
  <c r="F16" i="15"/>
  <c r="I16" i="15"/>
  <c r="J16" i="15"/>
  <c r="K16" i="15"/>
  <c r="L16" i="15"/>
  <c r="M16" i="15"/>
  <c r="N16" i="15"/>
  <c r="O16" i="15"/>
  <c r="P16" i="15"/>
  <c r="Q16" i="15"/>
  <c r="R16" i="15"/>
  <c r="AM16" i="15"/>
  <c r="AS16" i="15" s="1"/>
  <c r="AO16" i="15"/>
  <c r="AP16" i="15"/>
  <c r="AR16" i="15"/>
  <c r="AU16" i="15"/>
  <c r="AV16" i="15"/>
  <c r="AY16" i="15"/>
  <c r="AZ16" i="15"/>
  <c r="BA16" i="15"/>
  <c r="BB16" i="15"/>
  <c r="BC16" i="15"/>
  <c r="BD16" i="15"/>
  <c r="B17" i="15"/>
  <c r="C17" i="15"/>
  <c r="F17" i="15"/>
  <c r="I17" i="15"/>
  <c r="J17" i="15"/>
  <c r="AV17" i="15" s="1"/>
  <c r="K17" i="15"/>
  <c r="L17" i="15"/>
  <c r="M17" i="15"/>
  <c r="N17" i="15"/>
  <c r="O17" i="15"/>
  <c r="P17" i="15"/>
  <c r="Q17" i="15"/>
  <c r="R17" i="15"/>
  <c r="AM17" i="15"/>
  <c r="AO17" i="15"/>
  <c r="AU17" i="15"/>
  <c r="AY17" i="15"/>
  <c r="AZ17" i="15"/>
  <c r="BA17" i="15"/>
  <c r="BB17" i="15"/>
  <c r="BC17" i="15"/>
  <c r="BD17" i="15"/>
  <c r="B18" i="15"/>
  <c r="AO18" i="15" s="1"/>
  <c r="C18" i="15"/>
  <c r="F18" i="15"/>
  <c r="I18" i="15"/>
  <c r="J18" i="15"/>
  <c r="K18" i="15"/>
  <c r="L18" i="15"/>
  <c r="M18" i="15"/>
  <c r="N18" i="15"/>
  <c r="O18" i="15"/>
  <c r="P18" i="15"/>
  <c r="Q18" i="15"/>
  <c r="R18" i="15"/>
  <c r="AM18" i="15"/>
  <c r="AU18" i="15"/>
  <c r="AV18" i="15"/>
  <c r="AY18" i="15"/>
  <c r="AZ18" i="15"/>
  <c r="BA18" i="15"/>
  <c r="BB18" i="15"/>
  <c r="BC18" i="15"/>
  <c r="BD18" i="15"/>
  <c r="B19" i="15"/>
  <c r="C19" i="15"/>
  <c r="F19" i="15"/>
  <c r="I19" i="15"/>
  <c r="J19" i="15"/>
  <c r="K19" i="15"/>
  <c r="L19" i="15"/>
  <c r="M19" i="15"/>
  <c r="N19" i="15"/>
  <c r="O19" i="15"/>
  <c r="P19" i="15"/>
  <c r="Q19" i="15"/>
  <c r="R19" i="15"/>
  <c r="AM19" i="15"/>
  <c r="AN19" i="15"/>
  <c r="AO19" i="15"/>
  <c r="AP19" i="15"/>
  <c r="AR19" i="15"/>
  <c r="AS19" i="15"/>
  <c r="AT19" i="15"/>
  <c r="AU19" i="15"/>
  <c r="AV19" i="15"/>
  <c r="AW19" i="15"/>
  <c r="AX19" i="15"/>
  <c r="AY19" i="15"/>
  <c r="AZ19" i="15"/>
  <c r="BA19" i="15"/>
  <c r="BB19" i="15"/>
  <c r="BC19" i="15"/>
  <c r="BD19" i="15"/>
  <c r="B20" i="15"/>
  <c r="C20" i="15"/>
  <c r="F20" i="15"/>
  <c r="I20" i="15"/>
  <c r="J20" i="15"/>
  <c r="K20" i="15"/>
  <c r="L20" i="15"/>
  <c r="M20" i="15"/>
  <c r="N20" i="15"/>
  <c r="O20" i="15"/>
  <c r="P20" i="15"/>
  <c r="Q20" i="15"/>
  <c r="R20" i="15"/>
  <c r="AM20" i="15"/>
  <c r="AN20" i="15"/>
  <c r="AO20" i="15"/>
  <c r="AP20" i="15"/>
  <c r="AR20" i="15"/>
  <c r="AS20" i="15"/>
  <c r="AT20" i="15"/>
  <c r="AU20" i="15"/>
  <c r="AV20" i="15"/>
  <c r="AW20" i="15"/>
  <c r="AX20" i="15"/>
  <c r="AY20" i="15"/>
  <c r="AZ20" i="15"/>
  <c r="BA20" i="15"/>
  <c r="BB20" i="15"/>
  <c r="BC20" i="15"/>
  <c r="BD20" i="15"/>
  <c r="B21" i="15"/>
  <c r="AO21" i="15" s="1"/>
  <c r="C21" i="15"/>
  <c r="AR21" i="15" s="1"/>
  <c r="F21" i="15"/>
  <c r="I21" i="15"/>
  <c r="J21" i="15"/>
  <c r="AV21" i="15" s="1"/>
  <c r="K21" i="15"/>
  <c r="L21" i="15"/>
  <c r="M21" i="15"/>
  <c r="N21" i="15"/>
  <c r="O21" i="15"/>
  <c r="P21" i="15"/>
  <c r="Q21" i="15"/>
  <c r="R21" i="15"/>
  <c r="AM21" i="15"/>
  <c r="AP21" i="15"/>
  <c r="AS21" i="15"/>
  <c r="AU21" i="15"/>
  <c r="AY21" i="15"/>
  <c r="AZ21" i="15"/>
  <c r="BA21" i="15"/>
  <c r="BB21" i="15"/>
  <c r="BC21" i="15"/>
  <c r="BD21" i="15"/>
  <c r="B22" i="15"/>
  <c r="AO22" i="15" s="1"/>
  <c r="C22" i="15"/>
  <c r="F22" i="15"/>
  <c r="I22" i="15"/>
  <c r="J22" i="15"/>
  <c r="AV22" i="15" s="1"/>
  <c r="K22" i="15"/>
  <c r="L22" i="15"/>
  <c r="M22" i="15"/>
  <c r="N22" i="15"/>
  <c r="O22" i="15"/>
  <c r="P22" i="15"/>
  <c r="Q22" i="15"/>
  <c r="R22" i="15"/>
  <c r="AM22" i="15"/>
  <c r="AU22" i="15"/>
  <c r="AY22" i="15"/>
  <c r="AZ22" i="15"/>
  <c r="BA22" i="15"/>
  <c r="BB22" i="15"/>
  <c r="BC22" i="15"/>
  <c r="BD22" i="15"/>
  <c r="B23" i="15"/>
  <c r="AO23" i="15" s="1"/>
  <c r="C23" i="15"/>
  <c r="F23" i="15"/>
  <c r="I23" i="15"/>
  <c r="J23" i="15"/>
  <c r="AV23" i="15" s="1"/>
  <c r="K23" i="15"/>
  <c r="L23" i="15"/>
  <c r="M23" i="15"/>
  <c r="N23" i="15"/>
  <c r="O23" i="15"/>
  <c r="P23" i="15"/>
  <c r="Q23" i="15"/>
  <c r="R23" i="15"/>
  <c r="AM23" i="15"/>
  <c r="AU23" i="15"/>
  <c r="AY23" i="15"/>
  <c r="AZ23" i="15"/>
  <c r="BA23" i="15"/>
  <c r="BB23" i="15"/>
  <c r="BC23" i="15"/>
  <c r="BD23" i="15"/>
  <c r="B24" i="15"/>
  <c r="AO24" i="15" s="1"/>
  <c r="C24" i="15"/>
  <c r="F24" i="15"/>
  <c r="I24" i="15"/>
  <c r="J24" i="15"/>
  <c r="AV24" i="15" s="1"/>
  <c r="K24" i="15"/>
  <c r="L24" i="15"/>
  <c r="M24" i="15"/>
  <c r="N24" i="15"/>
  <c r="O24" i="15"/>
  <c r="P24" i="15"/>
  <c r="Q24" i="15"/>
  <c r="R24" i="15"/>
  <c r="AM24" i="15"/>
  <c r="AU24" i="15"/>
  <c r="AY24" i="15"/>
  <c r="AZ24" i="15"/>
  <c r="BA24" i="15"/>
  <c r="BB24" i="15"/>
  <c r="BC24" i="15"/>
  <c r="BD24" i="15"/>
  <c r="B25" i="15"/>
  <c r="C25" i="15"/>
  <c r="F25" i="15"/>
  <c r="I25" i="15"/>
  <c r="J25" i="15"/>
  <c r="K25" i="15"/>
  <c r="L25" i="15"/>
  <c r="M25" i="15"/>
  <c r="N25" i="15"/>
  <c r="O25" i="15"/>
  <c r="P25" i="15"/>
  <c r="Q25" i="15"/>
  <c r="R25" i="15"/>
  <c r="AM25" i="15"/>
  <c r="AS25" i="15" s="1"/>
  <c r="AN25" i="15"/>
  <c r="AT25" i="15" s="1"/>
  <c r="AO25" i="15"/>
  <c r="AP25" i="15"/>
  <c r="AU25" i="15"/>
  <c r="AV25" i="15"/>
  <c r="AW25" i="15"/>
  <c r="AX25" i="15"/>
  <c r="AY25" i="15"/>
  <c r="AZ25" i="15"/>
  <c r="BA25" i="15"/>
  <c r="BB25" i="15"/>
  <c r="BC25" i="15"/>
  <c r="BD25" i="15"/>
  <c r="B26" i="15"/>
  <c r="C26" i="15"/>
  <c r="F26" i="15"/>
  <c r="I26" i="15"/>
  <c r="J26" i="15"/>
  <c r="K26" i="15"/>
  <c r="L26" i="15"/>
  <c r="M26" i="15"/>
  <c r="N26" i="15"/>
  <c r="O26" i="15"/>
  <c r="P26" i="15"/>
  <c r="Q26" i="15"/>
  <c r="R26" i="15"/>
  <c r="AM26" i="15"/>
  <c r="AO26" i="15"/>
  <c r="AU26" i="15"/>
  <c r="AV26" i="15"/>
  <c r="AY26" i="15"/>
  <c r="AZ26" i="15"/>
  <c r="BA26" i="15"/>
  <c r="BB26" i="15"/>
  <c r="BC26" i="15"/>
  <c r="BD26" i="15"/>
  <c r="B27" i="15"/>
  <c r="AO27" i="15" s="1"/>
  <c r="C27" i="15"/>
  <c r="F27" i="15"/>
  <c r="I27" i="15"/>
  <c r="J27" i="15"/>
  <c r="AV27" i="15" s="1"/>
  <c r="K27" i="15"/>
  <c r="L27" i="15"/>
  <c r="M27" i="15"/>
  <c r="N27" i="15"/>
  <c r="O27" i="15"/>
  <c r="P27" i="15"/>
  <c r="Q27" i="15"/>
  <c r="R27" i="15"/>
  <c r="AM27" i="15"/>
  <c r="AU27" i="15"/>
  <c r="AY27" i="15"/>
  <c r="AZ27" i="15"/>
  <c r="BA27" i="15"/>
  <c r="BB27" i="15"/>
  <c r="BC27" i="15"/>
  <c r="BD27" i="15"/>
  <c r="B28" i="15"/>
  <c r="AO28" i="15" s="1"/>
  <c r="C28" i="15"/>
  <c r="F28" i="15"/>
  <c r="I28" i="15"/>
  <c r="J28" i="15"/>
  <c r="AV28" i="15" s="1"/>
  <c r="K28" i="15"/>
  <c r="L28" i="15"/>
  <c r="M28" i="15"/>
  <c r="N28" i="15"/>
  <c r="O28" i="15"/>
  <c r="P28" i="15"/>
  <c r="Q28" i="15"/>
  <c r="R28" i="15"/>
  <c r="AM28" i="15"/>
  <c r="AU28" i="15"/>
  <c r="AY28" i="15"/>
  <c r="AZ28" i="15"/>
  <c r="BA28" i="15"/>
  <c r="BB28" i="15"/>
  <c r="BC28" i="15"/>
  <c r="BD28" i="15"/>
  <c r="B29" i="15"/>
  <c r="AO29" i="15" s="1"/>
  <c r="C29" i="15"/>
  <c r="F29" i="15"/>
  <c r="I29" i="15"/>
  <c r="J29" i="15"/>
  <c r="AV29" i="15" s="1"/>
  <c r="K29" i="15"/>
  <c r="L29" i="15"/>
  <c r="M29" i="15"/>
  <c r="N29" i="15"/>
  <c r="O29" i="15"/>
  <c r="P29" i="15"/>
  <c r="Q29" i="15"/>
  <c r="R29" i="15"/>
  <c r="AM29" i="15"/>
  <c r="AU29" i="15"/>
  <c r="AY29" i="15"/>
  <c r="AZ29" i="15"/>
  <c r="BA29" i="15"/>
  <c r="BB29" i="15"/>
  <c r="BC29" i="15"/>
  <c r="BD29" i="15"/>
  <c r="B30" i="15"/>
  <c r="AO30" i="15" s="1"/>
  <c r="C30" i="15"/>
  <c r="F30" i="15"/>
  <c r="I30" i="15"/>
  <c r="J30" i="15"/>
  <c r="AV30" i="15" s="1"/>
  <c r="K30" i="15"/>
  <c r="L30" i="15"/>
  <c r="M30" i="15"/>
  <c r="N30" i="15"/>
  <c r="O30" i="15"/>
  <c r="P30" i="15"/>
  <c r="Q30" i="15"/>
  <c r="R30" i="15"/>
  <c r="AM30" i="15"/>
  <c r="AU30" i="15"/>
  <c r="AY30" i="15"/>
  <c r="AZ30" i="15"/>
  <c r="BA30" i="15"/>
  <c r="BB30" i="15"/>
  <c r="BC30" i="15"/>
  <c r="BD30" i="15"/>
  <c r="B31" i="15"/>
  <c r="C31" i="15"/>
  <c r="F31" i="15"/>
  <c r="I31" i="15"/>
  <c r="J31" i="15"/>
  <c r="K31" i="15"/>
  <c r="L31" i="15"/>
  <c r="M31" i="15"/>
  <c r="N31" i="15"/>
  <c r="O31" i="15"/>
  <c r="P31" i="15"/>
  <c r="Q31" i="15"/>
  <c r="R31" i="15"/>
  <c r="AM31" i="15"/>
  <c r="AP31" i="15" s="1"/>
  <c r="AN31" i="15"/>
  <c r="AT31" i="15" s="1"/>
  <c r="AO31" i="15"/>
  <c r="AR31" i="15"/>
  <c r="AU31" i="15"/>
  <c r="AV31" i="15"/>
  <c r="AW31" i="15"/>
  <c r="AX31" i="15"/>
  <c r="AY31" i="15"/>
  <c r="AZ31" i="15"/>
  <c r="BA31" i="15"/>
  <c r="BB31" i="15"/>
  <c r="BC31" i="15"/>
  <c r="BD31" i="15"/>
  <c r="B32" i="15"/>
  <c r="C32" i="15"/>
  <c r="F32" i="15"/>
  <c r="I32" i="15"/>
  <c r="J32" i="15"/>
  <c r="K32" i="15"/>
  <c r="L32" i="15"/>
  <c r="M32" i="15"/>
  <c r="N32" i="15"/>
  <c r="O32" i="15"/>
  <c r="P32" i="15"/>
  <c r="Q32" i="15"/>
  <c r="R32" i="15"/>
  <c r="AM32" i="15"/>
  <c r="AN32" i="15"/>
  <c r="AO32" i="15"/>
  <c r="AP32" i="15"/>
  <c r="AR32" i="15"/>
  <c r="AS32" i="15"/>
  <c r="AT32" i="15"/>
  <c r="AU32" i="15"/>
  <c r="AV32" i="15"/>
  <c r="AW32" i="15"/>
  <c r="AX32" i="15"/>
  <c r="AY32" i="15"/>
  <c r="AZ32" i="15"/>
  <c r="BA32" i="15"/>
  <c r="BB32" i="15"/>
  <c r="BC32" i="15"/>
  <c r="BD32" i="15"/>
  <c r="B33" i="15"/>
  <c r="C33" i="15"/>
  <c r="F33" i="15"/>
  <c r="I33" i="15"/>
  <c r="J33" i="15"/>
  <c r="K33" i="15"/>
  <c r="L33" i="15"/>
  <c r="M33" i="15"/>
  <c r="N33" i="15"/>
  <c r="O33" i="15"/>
  <c r="P33" i="15"/>
  <c r="Q33" i="15"/>
  <c r="R33" i="15"/>
  <c r="AM33" i="15"/>
  <c r="AN33" i="15"/>
  <c r="AO33" i="15"/>
  <c r="AP33" i="15"/>
  <c r="AR33" i="15"/>
  <c r="AS33" i="15"/>
  <c r="AT33" i="15"/>
  <c r="AU33" i="15"/>
  <c r="AV33" i="15"/>
  <c r="AW33" i="15"/>
  <c r="AX33" i="15"/>
  <c r="AY33" i="15"/>
  <c r="AZ33" i="15"/>
  <c r="BA33" i="15"/>
  <c r="BB33" i="15"/>
  <c r="BC33" i="15"/>
  <c r="BD33" i="15"/>
  <c r="B34" i="15"/>
  <c r="C34" i="15"/>
  <c r="F34" i="15"/>
  <c r="I34" i="15"/>
  <c r="J34" i="15"/>
  <c r="K34" i="15"/>
  <c r="L34" i="15"/>
  <c r="M34" i="15"/>
  <c r="N34" i="15"/>
  <c r="O34" i="15"/>
  <c r="P34" i="15"/>
  <c r="Q34" i="15"/>
  <c r="R34" i="15"/>
  <c r="AM34" i="15"/>
  <c r="AN34" i="15"/>
  <c r="AO34" i="15"/>
  <c r="AP34" i="15"/>
  <c r="AR34" i="15"/>
  <c r="AS34" i="15"/>
  <c r="AT34" i="15"/>
  <c r="AU34" i="15"/>
  <c r="AV34" i="15"/>
  <c r="AW34" i="15"/>
  <c r="AX34" i="15"/>
  <c r="AY34" i="15"/>
  <c r="AZ34" i="15"/>
  <c r="BA34" i="15"/>
  <c r="BB34" i="15"/>
  <c r="BC34" i="15"/>
  <c r="BD34" i="15"/>
  <c r="B35" i="15"/>
  <c r="C35" i="15"/>
  <c r="F35" i="15"/>
  <c r="I35" i="15"/>
  <c r="J35" i="15"/>
  <c r="K35" i="15"/>
  <c r="L35" i="15"/>
  <c r="M35" i="15"/>
  <c r="N35" i="15"/>
  <c r="O35" i="15"/>
  <c r="P35" i="15"/>
  <c r="Q35" i="15"/>
  <c r="R35" i="15"/>
  <c r="AM35" i="15"/>
  <c r="AN35" i="15"/>
  <c r="AO35" i="15"/>
  <c r="AP35" i="15"/>
  <c r="AR35" i="15"/>
  <c r="AS35" i="15"/>
  <c r="AT35" i="15"/>
  <c r="AU35" i="15"/>
  <c r="AV35" i="15"/>
  <c r="AW35" i="15"/>
  <c r="AX35" i="15"/>
  <c r="AY35" i="15"/>
  <c r="AZ35" i="15"/>
  <c r="BA35" i="15"/>
  <c r="BB35" i="15"/>
  <c r="BC35" i="15"/>
  <c r="BD35" i="15"/>
  <c r="B36" i="15"/>
  <c r="C36" i="15"/>
  <c r="F36" i="15"/>
  <c r="I36" i="15"/>
  <c r="J36" i="15"/>
  <c r="K36" i="15"/>
  <c r="L36" i="15"/>
  <c r="M36" i="15"/>
  <c r="N36" i="15"/>
  <c r="O36" i="15"/>
  <c r="P36" i="15"/>
  <c r="Q36" i="15"/>
  <c r="R36" i="15"/>
  <c r="AM36" i="15"/>
  <c r="AN36" i="15"/>
  <c r="AO36" i="15"/>
  <c r="AP36" i="15"/>
  <c r="AR36" i="15"/>
  <c r="AS36" i="15"/>
  <c r="AT36" i="15"/>
  <c r="AU36" i="15"/>
  <c r="AV36" i="15"/>
  <c r="AW36" i="15"/>
  <c r="AX36" i="15"/>
  <c r="AY36" i="15"/>
  <c r="AZ36" i="15"/>
  <c r="BA36" i="15"/>
  <c r="BB36" i="15"/>
  <c r="BC36" i="15"/>
  <c r="BD36" i="15"/>
  <c r="B37" i="15"/>
  <c r="C37" i="15"/>
  <c r="F37" i="15"/>
  <c r="I37" i="15"/>
  <c r="J37" i="15"/>
  <c r="AV37" i="15" s="1"/>
  <c r="K37" i="15"/>
  <c r="L37" i="15"/>
  <c r="M37" i="15"/>
  <c r="N37" i="15"/>
  <c r="O37" i="15"/>
  <c r="P37" i="15"/>
  <c r="Q37" i="15"/>
  <c r="R37" i="15"/>
  <c r="AM37" i="15"/>
  <c r="AO37" i="15"/>
  <c r="AU37" i="15"/>
  <c r="AY37" i="15"/>
  <c r="AZ37" i="15"/>
  <c r="BA37" i="15"/>
  <c r="BB37" i="15"/>
  <c r="BC37" i="15"/>
  <c r="BD37" i="15"/>
  <c r="B38" i="15"/>
  <c r="AO38" i="15" s="1"/>
  <c r="C38" i="15"/>
  <c r="F38" i="15"/>
  <c r="I38" i="15"/>
  <c r="J38" i="15"/>
  <c r="K38" i="15"/>
  <c r="L38" i="15"/>
  <c r="M38" i="15"/>
  <c r="N38" i="15"/>
  <c r="O38" i="15"/>
  <c r="P38" i="15"/>
  <c r="Q38" i="15"/>
  <c r="R38" i="15"/>
  <c r="AM38" i="15"/>
  <c r="AU38" i="15"/>
  <c r="AV38" i="15"/>
  <c r="AY38" i="15"/>
  <c r="AZ38" i="15"/>
  <c r="BA38" i="15"/>
  <c r="BB38" i="15"/>
  <c r="BC38" i="15"/>
  <c r="BD38" i="15"/>
  <c r="B39" i="15"/>
  <c r="AO39" i="15" s="1"/>
  <c r="C39" i="15"/>
  <c r="F39" i="15"/>
  <c r="I39" i="15"/>
  <c r="J39" i="15"/>
  <c r="K39" i="15"/>
  <c r="L39" i="15"/>
  <c r="M39" i="15"/>
  <c r="N39" i="15"/>
  <c r="O39" i="15"/>
  <c r="P39" i="15"/>
  <c r="Q39" i="15"/>
  <c r="R39" i="15"/>
  <c r="AM39" i="15"/>
  <c r="AR39" i="15"/>
  <c r="AU39" i="15"/>
  <c r="AV39" i="15"/>
  <c r="AY39" i="15"/>
  <c r="AZ39" i="15"/>
  <c r="BA39" i="15"/>
  <c r="BB39" i="15"/>
  <c r="BC39" i="15"/>
  <c r="BD39" i="15"/>
  <c r="B40" i="15"/>
  <c r="C40" i="15"/>
  <c r="F40" i="15"/>
  <c r="I40" i="15"/>
  <c r="J40" i="15"/>
  <c r="K40" i="15"/>
  <c r="L40" i="15"/>
  <c r="M40" i="15"/>
  <c r="N40" i="15"/>
  <c r="O40" i="15"/>
  <c r="P40" i="15"/>
  <c r="Q40" i="15"/>
  <c r="R40" i="15"/>
  <c r="AM40" i="15"/>
  <c r="AO40" i="15"/>
  <c r="AR40" i="15"/>
  <c r="AU40" i="15"/>
  <c r="AV40" i="15"/>
  <c r="AY40" i="15"/>
  <c r="AZ40" i="15"/>
  <c r="BA40" i="15"/>
  <c r="BB40" i="15"/>
  <c r="BC40" i="15"/>
  <c r="BD40" i="15"/>
  <c r="B41" i="15"/>
  <c r="C41" i="15"/>
  <c r="F41" i="15"/>
  <c r="I41" i="15"/>
  <c r="J41" i="15"/>
  <c r="K41" i="15"/>
  <c r="L41" i="15"/>
  <c r="M41" i="15"/>
  <c r="N41" i="15"/>
  <c r="O41" i="15"/>
  <c r="P41" i="15"/>
  <c r="Q41" i="15"/>
  <c r="R41" i="15"/>
  <c r="AM41" i="15"/>
  <c r="AN41" i="15"/>
  <c r="AO41" i="15"/>
  <c r="AP41" i="15"/>
  <c r="AR41" i="15"/>
  <c r="AS41" i="15"/>
  <c r="AT41" i="15"/>
  <c r="AU41" i="15"/>
  <c r="AV41" i="15"/>
  <c r="AW41" i="15"/>
  <c r="AX41" i="15"/>
  <c r="AY41" i="15"/>
  <c r="AZ41" i="15"/>
  <c r="BA41" i="15"/>
  <c r="BB41" i="15"/>
  <c r="BC41" i="15"/>
  <c r="BD41" i="15"/>
  <c r="B42" i="15"/>
  <c r="C42" i="15"/>
  <c r="F42" i="15"/>
  <c r="I42" i="15"/>
  <c r="J42" i="15"/>
  <c r="K42" i="15"/>
  <c r="L42" i="15"/>
  <c r="M42" i="15"/>
  <c r="N42" i="15"/>
  <c r="O42" i="15"/>
  <c r="P42" i="15"/>
  <c r="Q42" i="15"/>
  <c r="R42" i="15"/>
  <c r="AM42" i="15"/>
  <c r="AN42" i="15"/>
  <c r="AO42" i="15"/>
  <c r="AP42" i="15"/>
  <c r="AR42" i="15"/>
  <c r="AS42" i="15"/>
  <c r="AT42" i="15"/>
  <c r="AU42" i="15"/>
  <c r="AV42" i="15"/>
  <c r="AW42" i="15"/>
  <c r="AX42" i="15"/>
  <c r="AY42" i="15"/>
  <c r="AZ42" i="15"/>
  <c r="BA42" i="15"/>
  <c r="BB42" i="15"/>
  <c r="BC42" i="15"/>
  <c r="BD42" i="15"/>
  <c r="B43" i="15"/>
  <c r="C43" i="15"/>
  <c r="F43" i="15"/>
  <c r="I43" i="15"/>
  <c r="J43" i="15"/>
  <c r="K43" i="15"/>
  <c r="L43" i="15"/>
  <c r="M43" i="15"/>
  <c r="N43" i="15"/>
  <c r="O43" i="15"/>
  <c r="P43" i="15"/>
  <c r="Q43" i="15"/>
  <c r="R43" i="15"/>
  <c r="AM43" i="15"/>
  <c r="AN43" i="15"/>
  <c r="AO43" i="15"/>
  <c r="AP43" i="15"/>
  <c r="AR43" i="15"/>
  <c r="AS43" i="15"/>
  <c r="AT43" i="15"/>
  <c r="AU43" i="15"/>
  <c r="AV43" i="15"/>
  <c r="AW43" i="15"/>
  <c r="AX43" i="15"/>
  <c r="AY43" i="15"/>
  <c r="AZ43" i="15"/>
  <c r="BA43" i="15"/>
  <c r="BB43" i="15"/>
  <c r="BC43" i="15"/>
  <c r="BD43" i="15"/>
  <c r="B44" i="15"/>
  <c r="C44" i="15"/>
  <c r="F44" i="15"/>
  <c r="I44" i="15"/>
  <c r="J44" i="15"/>
  <c r="K44" i="15"/>
  <c r="L44" i="15"/>
  <c r="M44" i="15"/>
  <c r="N44" i="15"/>
  <c r="O44" i="15"/>
  <c r="P44" i="15"/>
  <c r="Q44" i="15"/>
  <c r="R44" i="15"/>
  <c r="AM44" i="15"/>
  <c r="AN44" i="15"/>
  <c r="AO44" i="15"/>
  <c r="AP44" i="15"/>
  <c r="AR44" i="15"/>
  <c r="AS44" i="15"/>
  <c r="AT44" i="15"/>
  <c r="AU44" i="15"/>
  <c r="AV44" i="15"/>
  <c r="AW44" i="15"/>
  <c r="AX44" i="15"/>
  <c r="AY44" i="15"/>
  <c r="AZ44" i="15"/>
  <c r="BA44" i="15"/>
  <c r="BB44" i="15"/>
  <c r="BC44" i="15"/>
  <c r="BD44" i="15"/>
  <c r="B45" i="15"/>
  <c r="C45" i="15"/>
  <c r="F45" i="15"/>
  <c r="I45" i="15"/>
  <c r="J45" i="15"/>
  <c r="K45" i="15"/>
  <c r="L45" i="15"/>
  <c r="M45" i="15"/>
  <c r="N45" i="15"/>
  <c r="O45" i="15"/>
  <c r="P45" i="15"/>
  <c r="Q45" i="15"/>
  <c r="R45" i="15"/>
  <c r="AM45" i="15"/>
  <c r="AN45" i="15"/>
  <c r="AO45" i="15"/>
  <c r="AP45" i="15"/>
  <c r="AR45" i="15"/>
  <c r="AS45" i="15"/>
  <c r="AT45" i="15"/>
  <c r="AU45" i="15"/>
  <c r="AV45" i="15"/>
  <c r="AW45" i="15"/>
  <c r="AX45" i="15"/>
  <c r="AY45" i="15"/>
  <c r="AZ45" i="15"/>
  <c r="BA45" i="15"/>
  <c r="BB45" i="15"/>
  <c r="BC45" i="15"/>
  <c r="BD45" i="15"/>
  <c r="B46" i="15"/>
  <c r="AO46" i="15" s="1"/>
  <c r="C46" i="15"/>
  <c r="AR46" i="15" s="1"/>
  <c r="F46" i="15"/>
  <c r="I46" i="15"/>
  <c r="J46" i="15"/>
  <c r="K46" i="15"/>
  <c r="L46" i="15"/>
  <c r="M46" i="15"/>
  <c r="N46" i="15"/>
  <c r="O46" i="15"/>
  <c r="P46" i="15"/>
  <c r="Q46" i="15"/>
  <c r="R46" i="15"/>
  <c r="AM46" i="15"/>
  <c r="AS46" i="15"/>
  <c r="AU46" i="15"/>
  <c r="AV46" i="15"/>
  <c r="AY46" i="15"/>
  <c r="AZ46" i="15"/>
  <c r="BA46" i="15"/>
  <c r="BB46" i="15"/>
  <c r="BC46" i="15"/>
  <c r="BD46" i="15"/>
  <c r="B47" i="15"/>
  <c r="C47" i="15"/>
  <c r="F47" i="15"/>
  <c r="I47" i="15"/>
  <c r="J47" i="15"/>
  <c r="K47" i="15"/>
  <c r="L47" i="15"/>
  <c r="M47" i="15"/>
  <c r="N47" i="15"/>
  <c r="O47" i="15"/>
  <c r="P47" i="15"/>
  <c r="Q47" i="15"/>
  <c r="R47" i="15"/>
  <c r="AM47" i="15"/>
  <c r="AN47" i="15"/>
  <c r="AO47" i="15"/>
  <c r="AP47" i="15"/>
  <c r="AR47" i="15"/>
  <c r="AS47" i="15"/>
  <c r="AT47" i="15"/>
  <c r="AU47" i="15"/>
  <c r="AV47" i="15"/>
  <c r="AW47" i="15"/>
  <c r="AX47" i="15"/>
  <c r="AY47" i="15"/>
  <c r="AZ47" i="15"/>
  <c r="BA47" i="15"/>
  <c r="BB47" i="15"/>
  <c r="BC47" i="15"/>
  <c r="BD47" i="15"/>
  <c r="B48" i="15"/>
  <c r="AO48" i="15" s="1"/>
  <c r="C48" i="15"/>
  <c r="F48" i="15"/>
  <c r="I48" i="15"/>
  <c r="J48" i="15"/>
  <c r="K48" i="15"/>
  <c r="L48" i="15"/>
  <c r="M48" i="15"/>
  <c r="N48" i="15"/>
  <c r="O48" i="15"/>
  <c r="P48" i="15"/>
  <c r="Q48" i="15"/>
  <c r="R48" i="15"/>
  <c r="AM48" i="15"/>
  <c r="AU48" i="15"/>
  <c r="AV48" i="15"/>
  <c r="AY48" i="15"/>
  <c r="AZ48" i="15"/>
  <c r="BA48" i="15"/>
  <c r="BB48" i="15"/>
  <c r="BC48" i="15"/>
  <c r="BD48" i="15"/>
  <c r="B49" i="15"/>
  <c r="C49" i="15"/>
  <c r="F49" i="15"/>
  <c r="I49" i="15"/>
  <c r="J49" i="15"/>
  <c r="K49" i="15"/>
  <c r="L49" i="15"/>
  <c r="M49" i="15"/>
  <c r="N49" i="15"/>
  <c r="O49" i="15"/>
  <c r="P49" i="15"/>
  <c r="Q49" i="15"/>
  <c r="R49" i="15"/>
  <c r="AM49" i="15"/>
  <c r="AN49" i="15"/>
  <c r="AO49" i="15"/>
  <c r="AP49" i="15"/>
  <c r="AR49" i="15"/>
  <c r="AS49" i="15"/>
  <c r="AT49" i="15"/>
  <c r="AU49" i="15"/>
  <c r="AV49" i="15"/>
  <c r="AW49" i="15"/>
  <c r="AX49" i="15"/>
  <c r="AY49" i="15"/>
  <c r="AZ49" i="15"/>
  <c r="BA49" i="15"/>
  <c r="BB49" i="15"/>
  <c r="BC49" i="15"/>
  <c r="BD49" i="15"/>
  <c r="B50" i="15"/>
  <c r="C50" i="15"/>
  <c r="F50" i="15"/>
  <c r="I50" i="15"/>
  <c r="J50" i="15"/>
  <c r="K50" i="15"/>
  <c r="L50" i="15"/>
  <c r="M50" i="15"/>
  <c r="N50" i="15"/>
  <c r="O50" i="15"/>
  <c r="P50" i="15"/>
  <c r="Q50" i="15"/>
  <c r="R50" i="15"/>
  <c r="AM50" i="15"/>
  <c r="AN50" i="15"/>
  <c r="AO50" i="15"/>
  <c r="AP50" i="15"/>
  <c r="AR50" i="15"/>
  <c r="AS50" i="15"/>
  <c r="AT50" i="15"/>
  <c r="AU50" i="15"/>
  <c r="AV50" i="15"/>
  <c r="AW50" i="15"/>
  <c r="AX50" i="15"/>
  <c r="AY50" i="15"/>
  <c r="AZ50" i="15"/>
  <c r="BA50" i="15"/>
  <c r="BB50" i="15"/>
  <c r="BC50" i="15"/>
  <c r="BD50" i="15"/>
  <c r="B51" i="15"/>
  <c r="C51" i="15"/>
  <c r="F51" i="15"/>
  <c r="I51" i="15"/>
  <c r="J51" i="15"/>
  <c r="K51" i="15"/>
  <c r="L51" i="15"/>
  <c r="M51" i="15"/>
  <c r="N51" i="15"/>
  <c r="O51" i="15"/>
  <c r="P51" i="15"/>
  <c r="Q51" i="15"/>
  <c r="R51" i="15"/>
  <c r="AM51" i="15"/>
  <c r="AN51" i="15"/>
  <c r="AO51" i="15"/>
  <c r="AP51" i="15"/>
  <c r="AR51" i="15"/>
  <c r="AS51" i="15"/>
  <c r="AT51" i="15"/>
  <c r="AU51" i="15"/>
  <c r="AV51" i="15"/>
  <c r="AW51" i="15"/>
  <c r="AX51" i="15"/>
  <c r="AY51" i="15"/>
  <c r="AZ51" i="15"/>
  <c r="BA51" i="15"/>
  <c r="BB51" i="15"/>
  <c r="BC51" i="15"/>
  <c r="BD51" i="15"/>
  <c r="B52" i="15"/>
  <c r="C52" i="15"/>
  <c r="F52" i="15"/>
  <c r="I52" i="15"/>
  <c r="J52" i="15"/>
  <c r="K52" i="15"/>
  <c r="L52" i="15"/>
  <c r="M52" i="15"/>
  <c r="N52" i="15"/>
  <c r="O52" i="15"/>
  <c r="P52" i="15"/>
  <c r="Q52" i="15"/>
  <c r="R52" i="15"/>
  <c r="AM52" i="15"/>
  <c r="AN52" i="15"/>
  <c r="AO52" i="15"/>
  <c r="AP52" i="15"/>
  <c r="AR52" i="15"/>
  <c r="AS52" i="15"/>
  <c r="AT52" i="15"/>
  <c r="AU52" i="15"/>
  <c r="AV52" i="15"/>
  <c r="AW52" i="15"/>
  <c r="AX52" i="15"/>
  <c r="AY52" i="15"/>
  <c r="AZ52" i="15"/>
  <c r="BA52" i="15"/>
  <c r="BB52" i="15"/>
  <c r="BC52" i="15"/>
  <c r="BD52" i="15"/>
  <c r="B53" i="15"/>
  <c r="C53" i="15"/>
  <c r="F53" i="15"/>
  <c r="I53" i="15"/>
  <c r="J53" i="15"/>
  <c r="K53" i="15"/>
  <c r="L53" i="15"/>
  <c r="M53" i="15"/>
  <c r="N53" i="15"/>
  <c r="O53" i="15"/>
  <c r="P53" i="15"/>
  <c r="Q53" i="15"/>
  <c r="R53" i="15"/>
  <c r="AM53" i="15"/>
  <c r="AN53" i="15"/>
  <c r="AO53" i="15"/>
  <c r="AP53" i="15"/>
  <c r="AR53" i="15"/>
  <c r="AS53" i="15"/>
  <c r="AT53" i="15"/>
  <c r="AU53" i="15"/>
  <c r="AV53" i="15"/>
  <c r="AW53" i="15"/>
  <c r="AX53" i="15"/>
  <c r="AY53" i="15"/>
  <c r="AZ53" i="15"/>
  <c r="BA53" i="15"/>
  <c r="BB53" i="15"/>
  <c r="BC53" i="15"/>
  <c r="BD53" i="15"/>
  <c r="B54" i="15"/>
  <c r="C54" i="15"/>
  <c r="F54" i="15"/>
  <c r="I54" i="15"/>
  <c r="J54" i="15"/>
  <c r="K54" i="15"/>
  <c r="L54" i="15"/>
  <c r="M54" i="15"/>
  <c r="N54" i="15"/>
  <c r="O54" i="15"/>
  <c r="P54" i="15"/>
  <c r="Q54" i="15"/>
  <c r="R54" i="15"/>
  <c r="AM54" i="15"/>
  <c r="AN54" i="15"/>
  <c r="AO54" i="15"/>
  <c r="AP54" i="15"/>
  <c r="AR54" i="15"/>
  <c r="AS54" i="15"/>
  <c r="AT54" i="15"/>
  <c r="AU54" i="15"/>
  <c r="AV54" i="15"/>
  <c r="AW54" i="15"/>
  <c r="AX54" i="15"/>
  <c r="AY54" i="15"/>
  <c r="AZ54" i="15"/>
  <c r="BA54" i="15"/>
  <c r="BB54" i="15"/>
  <c r="BC54" i="15"/>
  <c r="BD54" i="15"/>
  <c r="B55" i="15"/>
  <c r="C55" i="15"/>
  <c r="F55" i="15"/>
  <c r="I55" i="15"/>
  <c r="J55" i="15"/>
  <c r="K55" i="15"/>
  <c r="L55" i="15"/>
  <c r="M55" i="15"/>
  <c r="N55" i="15"/>
  <c r="O55" i="15"/>
  <c r="P55" i="15"/>
  <c r="Q55" i="15"/>
  <c r="R55" i="15"/>
  <c r="AM55" i="15"/>
  <c r="AN55" i="15"/>
  <c r="AO55" i="15"/>
  <c r="AP55" i="15"/>
  <c r="AR55" i="15"/>
  <c r="AS55" i="15"/>
  <c r="AT55" i="15"/>
  <c r="AU55" i="15"/>
  <c r="AV55" i="15"/>
  <c r="AW55" i="15"/>
  <c r="AX55" i="15"/>
  <c r="AY55" i="15"/>
  <c r="AZ55" i="15"/>
  <c r="BA55" i="15"/>
  <c r="BB55" i="15"/>
  <c r="BC55" i="15"/>
  <c r="BD55" i="15"/>
  <c r="B56" i="15"/>
  <c r="C56" i="15"/>
  <c r="F56" i="15"/>
  <c r="I56" i="15"/>
  <c r="J56" i="15"/>
  <c r="K56" i="15"/>
  <c r="L56" i="15"/>
  <c r="M56" i="15"/>
  <c r="N56" i="15"/>
  <c r="O56" i="15"/>
  <c r="P56" i="15"/>
  <c r="Q56" i="15"/>
  <c r="R56" i="15"/>
  <c r="AM56" i="15"/>
  <c r="AN56" i="15"/>
  <c r="AO56" i="15"/>
  <c r="AP56" i="15"/>
  <c r="AR56" i="15"/>
  <c r="AS56" i="15"/>
  <c r="AT56" i="15"/>
  <c r="AU56" i="15"/>
  <c r="AV56" i="15"/>
  <c r="AW56" i="15"/>
  <c r="AX56" i="15"/>
  <c r="AY56" i="15"/>
  <c r="AZ56" i="15"/>
  <c r="BA56" i="15"/>
  <c r="BB56" i="15"/>
  <c r="BC56" i="15"/>
  <c r="BD56" i="15"/>
  <c r="B57" i="15"/>
  <c r="C57" i="15"/>
  <c r="F57" i="15"/>
  <c r="I57" i="15"/>
  <c r="J57" i="15"/>
  <c r="K57" i="15"/>
  <c r="L57" i="15"/>
  <c r="M57" i="15"/>
  <c r="N57" i="15"/>
  <c r="O57" i="15"/>
  <c r="P57" i="15"/>
  <c r="Q57" i="15"/>
  <c r="R57" i="15"/>
  <c r="AM57" i="15"/>
  <c r="AN57" i="15"/>
  <c r="AO57" i="15"/>
  <c r="AP57" i="15"/>
  <c r="AR57" i="15"/>
  <c r="AS57" i="15"/>
  <c r="AT57" i="15"/>
  <c r="AU57" i="15"/>
  <c r="AV57" i="15"/>
  <c r="AW57" i="15"/>
  <c r="AX57" i="15"/>
  <c r="AY57" i="15"/>
  <c r="AZ57" i="15"/>
  <c r="BA57" i="15"/>
  <c r="BB57" i="15"/>
  <c r="BC57" i="15"/>
  <c r="BD57" i="15"/>
  <c r="B58" i="15"/>
  <c r="C58" i="15"/>
  <c r="F58" i="15"/>
  <c r="I58" i="15"/>
  <c r="J58" i="15"/>
  <c r="K58" i="15"/>
  <c r="L58" i="15"/>
  <c r="M58" i="15"/>
  <c r="N58" i="15"/>
  <c r="O58" i="15"/>
  <c r="P58" i="15"/>
  <c r="Q58" i="15"/>
  <c r="R58" i="15"/>
  <c r="AM58" i="15"/>
  <c r="AN58" i="15"/>
  <c r="AO58" i="15"/>
  <c r="AP58" i="15"/>
  <c r="AR58" i="15"/>
  <c r="AS58" i="15"/>
  <c r="AT58" i="15"/>
  <c r="AU58" i="15"/>
  <c r="AV58" i="15"/>
  <c r="AW58" i="15"/>
  <c r="AX58" i="15"/>
  <c r="AY58" i="15"/>
  <c r="AZ58" i="15"/>
  <c r="BA58" i="15"/>
  <c r="BB58" i="15"/>
  <c r="BC58" i="15"/>
  <c r="BD58" i="15"/>
  <c r="B59" i="15"/>
  <c r="C59" i="15"/>
  <c r="F59" i="15"/>
  <c r="I59" i="15"/>
  <c r="J59" i="15"/>
  <c r="K59" i="15"/>
  <c r="L59" i="15"/>
  <c r="M59" i="15"/>
  <c r="N59" i="15"/>
  <c r="O59" i="15"/>
  <c r="P59" i="15"/>
  <c r="Q59" i="15"/>
  <c r="R59" i="15"/>
  <c r="AM59" i="15"/>
  <c r="AN59" i="15"/>
  <c r="AO59" i="15"/>
  <c r="AP59" i="15"/>
  <c r="AR59" i="15"/>
  <c r="AS59" i="15"/>
  <c r="AT59" i="15"/>
  <c r="AU59" i="15"/>
  <c r="AV59" i="15"/>
  <c r="AW59" i="15"/>
  <c r="AX59" i="15"/>
  <c r="AY59" i="15"/>
  <c r="AZ59" i="15"/>
  <c r="BA59" i="15"/>
  <c r="BB59" i="15"/>
  <c r="BC59" i="15"/>
  <c r="BD59" i="15"/>
  <c r="B60" i="15"/>
  <c r="C60" i="15"/>
  <c r="F60" i="15"/>
  <c r="I60" i="15"/>
  <c r="J60" i="15"/>
  <c r="K60" i="15"/>
  <c r="L60" i="15"/>
  <c r="M60" i="15"/>
  <c r="N60" i="15"/>
  <c r="O60" i="15"/>
  <c r="P60" i="15"/>
  <c r="Q60" i="15"/>
  <c r="R60" i="15"/>
  <c r="AM60" i="15"/>
  <c r="AN60" i="15"/>
  <c r="AO60" i="15"/>
  <c r="AP60" i="15"/>
  <c r="AR60" i="15"/>
  <c r="AS60" i="15"/>
  <c r="AT60" i="15"/>
  <c r="AU60" i="15"/>
  <c r="AV60" i="15"/>
  <c r="AW60" i="15"/>
  <c r="AX60" i="15"/>
  <c r="AY60" i="15"/>
  <c r="AZ60" i="15"/>
  <c r="BA60" i="15"/>
  <c r="BB60" i="15"/>
  <c r="BC60" i="15"/>
  <c r="BD60" i="15"/>
  <c r="B61" i="15"/>
  <c r="C61" i="15"/>
  <c r="F61" i="15"/>
  <c r="I61" i="15"/>
  <c r="J61" i="15"/>
  <c r="K61" i="15"/>
  <c r="L61" i="15"/>
  <c r="M61" i="15"/>
  <c r="N61" i="15"/>
  <c r="O61" i="15"/>
  <c r="P61" i="15"/>
  <c r="Q61" i="15"/>
  <c r="R61" i="15"/>
  <c r="AM61" i="15"/>
  <c r="AN61" i="15"/>
  <c r="AO61" i="15"/>
  <c r="AP61" i="15"/>
  <c r="AR61" i="15"/>
  <c r="AS61" i="15"/>
  <c r="AT61" i="15"/>
  <c r="AU61" i="15"/>
  <c r="AV61" i="15"/>
  <c r="AW61" i="15"/>
  <c r="AX61" i="15"/>
  <c r="AY61" i="15"/>
  <c r="AZ61" i="15"/>
  <c r="BA61" i="15"/>
  <c r="BB61" i="15"/>
  <c r="BC61" i="15"/>
  <c r="BD61" i="15"/>
  <c r="B62" i="15"/>
  <c r="C62" i="15"/>
  <c r="F62" i="15"/>
  <c r="I62" i="15"/>
  <c r="J62" i="15"/>
  <c r="K62" i="15"/>
  <c r="L62" i="15"/>
  <c r="M62" i="15"/>
  <c r="N62" i="15"/>
  <c r="O62" i="15"/>
  <c r="P62" i="15"/>
  <c r="Q62" i="15"/>
  <c r="R62" i="15"/>
  <c r="AM62" i="15"/>
  <c r="AN62" i="15"/>
  <c r="AO62" i="15"/>
  <c r="AP62" i="15"/>
  <c r="AR62" i="15"/>
  <c r="AS62" i="15"/>
  <c r="AT62" i="15"/>
  <c r="AU62" i="15"/>
  <c r="AV62" i="15"/>
  <c r="AW62" i="15"/>
  <c r="AX62" i="15"/>
  <c r="AY62" i="15"/>
  <c r="AZ62" i="15"/>
  <c r="BA62" i="15"/>
  <c r="BB62" i="15"/>
  <c r="BC62" i="15"/>
  <c r="BD62" i="15"/>
  <c r="B63" i="15"/>
  <c r="C63" i="15"/>
  <c r="F63" i="15"/>
  <c r="I63" i="15"/>
  <c r="J63" i="15"/>
  <c r="K63" i="15"/>
  <c r="L63" i="15"/>
  <c r="M63" i="15"/>
  <c r="N63" i="15"/>
  <c r="O63" i="15"/>
  <c r="P63" i="15"/>
  <c r="Q63" i="15"/>
  <c r="R63" i="15"/>
  <c r="AM63" i="15"/>
  <c r="AN63" i="15"/>
  <c r="AO63" i="15"/>
  <c r="AP63" i="15"/>
  <c r="AR63" i="15"/>
  <c r="AS63" i="15"/>
  <c r="AT63" i="15"/>
  <c r="AU63" i="15"/>
  <c r="AV63" i="15"/>
  <c r="AW63" i="15"/>
  <c r="AX63" i="15"/>
  <c r="AY63" i="15"/>
  <c r="AZ63" i="15"/>
  <c r="BA63" i="15"/>
  <c r="BB63" i="15"/>
  <c r="BC63" i="15"/>
  <c r="BD63" i="15"/>
  <c r="B64" i="15"/>
  <c r="C64" i="15"/>
  <c r="F64" i="15"/>
  <c r="I64" i="15"/>
  <c r="J64" i="15"/>
  <c r="K64" i="15"/>
  <c r="L64" i="15"/>
  <c r="M64" i="15"/>
  <c r="N64" i="15"/>
  <c r="O64" i="15"/>
  <c r="P64" i="15"/>
  <c r="Q64" i="15"/>
  <c r="R64" i="15"/>
  <c r="AM64" i="15"/>
  <c r="AN64" i="15"/>
  <c r="AO64" i="15"/>
  <c r="AP64" i="15"/>
  <c r="AR64" i="15"/>
  <c r="AS64" i="15"/>
  <c r="AT64" i="15"/>
  <c r="AU64" i="15"/>
  <c r="AV64" i="15"/>
  <c r="AW64" i="15"/>
  <c r="AX64" i="15"/>
  <c r="AY64" i="15"/>
  <c r="AZ64" i="15"/>
  <c r="BA64" i="15"/>
  <c r="BB64" i="15"/>
  <c r="BC64" i="15"/>
  <c r="BD64" i="15"/>
  <c r="B65" i="15"/>
  <c r="C65" i="15"/>
  <c r="F65" i="15"/>
  <c r="I65" i="15"/>
  <c r="J65" i="15"/>
  <c r="K65" i="15"/>
  <c r="L65" i="15"/>
  <c r="M65" i="15"/>
  <c r="N65" i="15"/>
  <c r="O65" i="15"/>
  <c r="P65" i="15"/>
  <c r="Q65" i="15"/>
  <c r="R65" i="15"/>
  <c r="AM65" i="15"/>
  <c r="AN65" i="15"/>
  <c r="AO65" i="15"/>
  <c r="AP65" i="15"/>
  <c r="AR65" i="15"/>
  <c r="AS65" i="15"/>
  <c r="AT65" i="15"/>
  <c r="AU65" i="15"/>
  <c r="AV65" i="15"/>
  <c r="AW65" i="15"/>
  <c r="AX65" i="15"/>
  <c r="AY65" i="15"/>
  <c r="AZ65" i="15"/>
  <c r="BA65" i="15"/>
  <c r="BB65" i="15"/>
  <c r="BC65" i="15"/>
  <c r="BD65" i="15"/>
  <c r="B66" i="15"/>
  <c r="C66" i="15"/>
  <c r="F66" i="15"/>
  <c r="I66" i="15"/>
  <c r="J66" i="15"/>
  <c r="K66" i="15"/>
  <c r="L66" i="15"/>
  <c r="M66" i="15"/>
  <c r="N66" i="15"/>
  <c r="O66" i="15"/>
  <c r="P66" i="15"/>
  <c r="Q66" i="15"/>
  <c r="R66" i="15"/>
  <c r="AM66" i="15"/>
  <c r="AN66" i="15"/>
  <c r="AO66" i="15"/>
  <c r="AP66" i="15"/>
  <c r="AR66" i="15"/>
  <c r="AS66" i="15"/>
  <c r="AT66" i="15"/>
  <c r="AU66" i="15"/>
  <c r="AV66" i="15"/>
  <c r="AW66" i="15"/>
  <c r="AX66" i="15"/>
  <c r="AY66" i="15"/>
  <c r="AZ66" i="15"/>
  <c r="BA66" i="15"/>
  <c r="BB66" i="15"/>
  <c r="BC66" i="15"/>
  <c r="BD66" i="15"/>
  <c r="B67" i="15"/>
  <c r="AO67" i="15" s="1"/>
  <c r="C67" i="15"/>
  <c r="F67" i="15"/>
  <c r="I67" i="15"/>
  <c r="J67" i="15"/>
  <c r="AV67" i="15" s="1"/>
  <c r="K67" i="15"/>
  <c r="L67" i="15"/>
  <c r="M67" i="15"/>
  <c r="N67" i="15"/>
  <c r="O67" i="15"/>
  <c r="P67" i="15"/>
  <c r="Q67" i="15"/>
  <c r="R67" i="15"/>
  <c r="AM67" i="15"/>
  <c r="AU67" i="15"/>
  <c r="AY67" i="15"/>
  <c r="AZ67" i="15"/>
  <c r="BA67" i="15"/>
  <c r="BB67" i="15"/>
  <c r="BC67" i="15"/>
  <c r="BD67" i="15"/>
  <c r="B68" i="15"/>
  <c r="AO68" i="15" s="1"/>
  <c r="C68" i="15"/>
  <c r="F68" i="15"/>
  <c r="I68" i="15"/>
  <c r="J68" i="15"/>
  <c r="AV68" i="15" s="1"/>
  <c r="K68" i="15"/>
  <c r="L68" i="15"/>
  <c r="M68" i="15"/>
  <c r="N68" i="15"/>
  <c r="O68" i="15"/>
  <c r="P68" i="15"/>
  <c r="Q68" i="15"/>
  <c r="R68" i="15"/>
  <c r="AM68" i="15"/>
  <c r="AU68" i="15"/>
  <c r="AY68" i="15"/>
  <c r="AZ68" i="15"/>
  <c r="BA68" i="15"/>
  <c r="BB68" i="15"/>
  <c r="BC68" i="15"/>
  <c r="BD68" i="15"/>
  <c r="B69" i="15"/>
  <c r="AO69" i="15" s="1"/>
  <c r="C69" i="15"/>
  <c r="F69" i="15"/>
  <c r="I69" i="15"/>
  <c r="J69" i="15"/>
  <c r="AV69" i="15" s="1"/>
  <c r="K69" i="15"/>
  <c r="L69" i="15"/>
  <c r="M69" i="15"/>
  <c r="N69" i="15"/>
  <c r="O69" i="15"/>
  <c r="P69" i="15"/>
  <c r="Q69" i="15"/>
  <c r="R69" i="15"/>
  <c r="AM69" i="15"/>
  <c r="AU69" i="15"/>
  <c r="AY69" i="15"/>
  <c r="AZ69" i="15"/>
  <c r="BA69" i="15"/>
  <c r="BB69" i="15"/>
  <c r="BC69" i="15"/>
  <c r="BD69" i="15"/>
  <c r="B70" i="15"/>
  <c r="AO70" i="15" s="1"/>
  <c r="C70" i="15"/>
  <c r="F70" i="15"/>
  <c r="I70" i="15"/>
  <c r="J70" i="15"/>
  <c r="AV70" i="15" s="1"/>
  <c r="K70" i="15"/>
  <c r="L70" i="15"/>
  <c r="M70" i="15"/>
  <c r="N70" i="15"/>
  <c r="O70" i="15"/>
  <c r="P70" i="15"/>
  <c r="Q70" i="15"/>
  <c r="R70" i="15"/>
  <c r="AM70" i="15"/>
  <c r="AU70" i="15"/>
  <c r="AY70" i="15"/>
  <c r="AZ70" i="15"/>
  <c r="BA70" i="15"/>
  <c r="BB70" i="15"/>
  <c r="BC70" i="15"/>
  <c r="BD70" i="15"/>
  <c r="B71" i="15"/>
  <c r="C71" i="15"/>
  <c r="F71" i="15"/>
  <c r="I71" i="15"/>
  <c r="J71" i="15"/>
  <c r="K71" i="15"/>
  <c r="L71" i="15"/>
  <c r="M71" i="15"/>
  <c r="N71" i="15"/>
  <c r="O71" i="15"/>
  <c r="P71" i="15"/>
  <c r="Q71" i="15"/>
  <c r="R71" i="15"/>
  <c r="AM71" i="15"/>
  <c r="AN71" i="15"/>
  <c r="AO71" i="15"/>
  <c r="AP71" i="15"/>
  <c r="AR71" i="15"/>
  <c r="AS71" i="15"/>
  <c r="AT71" i="15"/>
  <c r="AU71" i="15"/>
  <c r="AV71" i="15"/>
  <c r="AW71" i="15"/>
  <c r="AX71" i="15"/>
  <c r="AY71" i="15"/>
  <c r="AZ71" i="15"/>
  <c r="BA71" i="15"/>
  <c r="BB71" i="15"/>
  <c r="BC71" i="15"/>
  <c r="BD71" i="15"/>
  <c r="B72" i="15"/>
  <c r="C72" i="15"/>
  <c r="F72" i="15"/>
  <c r="I72" i="15"/>
  <c r="J72" i="15"/>
  <c r="K72" i="15"/>
  <c r="L72" i="15"/>
  <c r="M72" i="15"/>
  <c r="N72" i="15"/>
  <c r="O72" i="15"/>
  <c r="P72" i="15"/>
  <c r="Q72" i="15"/>
  <c r="R72" i="15"/>
  <c r="AM72" i="15"/>
  <c r="AN72" i="15"/>
  <c r="AO72" i="15"/>
  <c r="AP72" i="15"/>
  <c r="AR72" i="15"/>
  <c r="AS72" i="15"/>
  <c r="AT72" i="15"/>
  <c r="AU72" i="15"/>
  <c r="AV72" i="15"/>
  <c r="AW72" i="15"/>
  <c r="AX72" i="15"/>
  <c r="AY72" i="15"/>
  <c r="AZ72" i="15"/>
  <c r="BA72" i="15"/>
  <c r="BB72" i="15"/>
  <c r="BC72" i="15"/>
  <c r="BD72" i="15"/>
  <c r="B73" i="15"/>
  <c r="C73" i="15"/>
  <c r="F73" i="15"/>
  <c r="I73" i="15"/>
  <c r="J73" i="15"/>
  <c r="K73" i="15"/>
  <c r="L73" i="15"/>
  <c r="M73" i="15"/>
  <c r="N73" i="15"/>
  <c r="O73" i="15"/>
  <c r="P73" i="15"/>
  <c r="Q73" i="15"/>
  <c r="R73" i="15"/>
  <c r="AM73" i="15"/>
  <c r="AN73" i="15"/>
  <c r="AO73" i="15"/>
  <c r="AP73" i="15"/>
  <c r="AR73" i="15"/>
  <c r="AS73" i="15"/>
  <c r="AT73" i="15"/>
  <c r="AU73" i="15"/>
  <c r="AV73" i="15"/>
  <c r="AW73" i="15"/>
  <c r="AX73" i="15"/>
  <c r="AY73" i="15"/>
  <c r="AZ73" i="15"/>
  <c r="BA73" i="15"/>
  <c r="BB73" i="15"/>
  <c r="BC73" i="15"/>
  <c r="BD73" i="15"/>
  <c r="B74" i="15"/>
  <c r="C74" i="15"/>
  <c r="F74" i="15"/>
  <c r="I74" i="15"/>
  <c r="J74" i="15"/>
  <c r="K74" i="15"/>
  <c r="L74" i="15"/>
  <c r="M74" i="15"/>
  <c r="N74" i="15"/>
  <c r="O74" i="15"/>
  <c r="P74" i="15"/>
  <c r="Q74" i="15"/>
  <c r="R74" i="15"/>
  <c r="AM74" i="15"/>
  <c r="AN74" i="15"/>
  <c r="AO74" i="15"/>
  <c r="AP74" i="15"/>
  <c r="AR74" i="15"/>
  <c r="AS74" i="15"/>
  <c r="AT74" i="15"/>
  <c r="AU74" i="15"/>
  <c r="AV74" i="15"/>
  <c r="AW74" i="15"/>
  <c r="AX74" i="15"/>
  <c r="AY74" i="15"/>
  <c r="AZ74" i="15"/>
  <c r="BA74" i="15"/>
  <c r="BB74" i="15"/>
  <c r="BC74" i="15"/>
  <c r="BD74" i="15"/>
  <c r="B75" i="15"/>
  <c r="C75" i="15"/>
  <c r="F75" i="15"/>
  <c r="I75" i="15"/>
  <c r="J75" i="15"/>
  <c r="K75" i="15"/>
  <c r="L75" i="15"/>
  <c r="M75" i="15"/>
  <c r="N75" i="15"/>
  <c r="O75" i="15"/>
  <c r="P75" i="15"/>
  <c r="Q75" i="15"/>
  <c r="R75" i="15"/>
  <c r="AM75" i="15"/>
  <c r="AN75" i="15"/>
  <c r="AO75" i="15"/>
  <c r="AP75" i="15"/>
  <c r="AR75" i="15"/>
  <c r="AS75" i="15"/>
  <c r="AT75" i="15"/>
  <c r="AU75" i="15"/>
  <c r="AV75" i="15"/>
  <c r="AW75" i="15"/>
  <c r="AX75" i="15"/>
  <c r="AY75" i="15"/>
  <c r="AZ75" i="15"/>
  <c r="BA75" i="15"/>
  <c r="BB75" i="15"/>
  <c r="BC75" i="15"/>
  <c r="BD75" i="15"/>
  <c r="B76" i="15"/>
  <c r="C76" i="15"/>
  <c r="F76" i="15"/>
  <c r="I76" i="15"/>
  <c r="J76" i="15"/>
  <c r="K76" i="15"/>
  <c r="L76" i="15"/>
  <c r="M76" i="15"/>
  <c r="N76" i="15"/>
  <c r="O76" i="15"/>
  <c r="P76" i="15"/>
  <c r="Q76" i="15"/>
  <c r="R76" i="15"/>
  <c r="AM76" i="15"/>
  <c r="AN76" i="15"/>
  <c r="AO76" i="15"/>
  <c r="AP76" i="15"/>
  <c r="AR76" i="15"/>
  <c r="AS76" i="15"/>
  <c r="AT76" i="15"/>
  <c r="AU76" i="15"/>
  <c r="AV76" i="15"/>
  <c r="AW76" i="15"/>
  <c r="AX76" i="15"/>
  <c r="AY76" i="15"/>
  <c r="AZ76" i="15"/>
  <c r="BA76" i="15"/>
  <c r="BB76" i="15"/>
  <c r="BC76" i="15"/>
  <c r="BD76" i="15"/>
  <c r="B77" i="15"/>
  <c r="C77" i="15"/>
  <c r="F77" i="15"/>
  <c r="I77" i="15"/>
  <c r="J77" i="15"/>
  <c r="K77" i="15"/>
  <c r="L77" i="15"/>
  <c r="M77" i="15"/>
  <c r="N77" i="15"/>
  <c r="O77" i="15"/>
  <c r="P77" i="15"/>
  <c r="Q77" i="15"/>
  <c r="R77" i="15"/>
  <c r="AM77" i="15"/>
  <c r="AN77" i="15"/>
  <c r="AO77" i="15"/>
  <c r="AP77" i="15"/>
  <c r="AR77" i="15"/>
  <c r="AS77" i="15"/>
  <c r="AT77" i="15"/>
  <c r="AU77" i="15"/>
  <c r="AV77" i="15"/>
  <c r="AW77" i="15"/>
  <c r="AX77" i="15"/>
  <c r="AY77" i="15"/>
  <c r="AZ77" i="15"/>
  <c r="BA77" i="15"/>
  <c r="BB77" i="15"/>
  <c r="BC77" i="15"/>
  <c r="BD77" i="15"/>
  <c r="B78" i="15"/>
  <c r="C78" i="15"/>
  <c r="F78" i="15"/>
  <c r="I78" i="15"/>
  <c r="J78" i="15"/>
  <c r="K78" i="15"/>
  <c r="L78" i="15"/>
  <c r="M78" i="15"/>
  <c r="N78" i="15"/>
  <c r="O78" i="15"/>
  <c r="P78" i="15"/>
  <c r="Q78" i="15"/>
  <c r="R78" i="15"/>
  <c r="AM78" i="15"/>
  <c r="AN78" i="15"/>
  <c r="AO78" i="15"/>
  <c r="AP78" i="15"/>
  <c r="AR78" i="15"/>
  <c r="AS78" i="15"/>
  <c r="AT78" i="15"/>
  <c r="AU78" i="15"/>
  <c r="AV78" i="15"/>
  <c r="AW78" i="15"/>
  <c r="AX78" i="15"/>
  <c r="AY78" i="15"/>
  <c r="AZ78" i="15"/>
  <c r="BA78" i="15"/>
  <c r="BB78" i="15"/>
  <c r="BC78" i="15"/>
  <c r="BD78" i="15"/>
  <c r="B79" i="15"/>
  <c r="C79" i="15"/>
  <c r="F79" i="15"/>
  <c r="I79" i="15"/>
  <c r="J79" i="15"/>
  <c r="K79" i="15"/>
  <c r="L79" i="15"/>
  <c r="M79" i="15"/>
  <c r="N79" i="15"/>
  <c r="O79" i="15"/>
  <c r="P79" i="15"/>
  <c r="Q79" i="15"/>
  <c r="R79" i="15"/>
  <c r="AM79" i="15"/>
  <c r="AN79" i="15"/>
  <c r="AO79" i="15"/>
  <c r="AP79" i="15"/>
  <c r="AR79" i="15"/>
  <c r="AS79" i="15"/>
  <c r="AT79" i="15"/>
  <c r="AU79" i="15"/>
  <c r="AV79" i="15"/>
  <c r="AW79" i="15"/>
  <c r="AX79" i="15"/>
  <c r="AY79" i="15"/>
  <c r="AZ79" i="15"/>
  <c r="BA79" i="15"/>
  <c r="BB79" i="15"/>
  <c r="BC79" i="15"/>
  <c r="BD79" i="15"/>
  <c r="B80" i="15"/>
  <c r="C80" i="15"/>
  <c r="F80" i="15"/>
  <c r="I80" i="15"/>
  <c r="J80" i="15"/>
  <c r="K80" i="15"/>
  <c r="L80" i="15"/>
  <c r="M80" i="15"/>
  <c r="N80" i="15"/>
  <c r="O80" i="15"/>
  <c r="P80" i="15"/>
  <c r="Q80" i="15"/>
  <c r="R80" i="15"/>
  <c r="AM80" i="15"/>
  <c r="AN80" i="15"/>
  <c r="AO80" i="15"/>
  <c r="AP80" i="15"/>
  <c r="AR80" i="15"/>
  <c r="AS80" i="15"/>
  <c r="AT80" i="15"/>
  <c r="AU80" i="15"/>
  <c r="AV80" i="15"/>
  <c r="AW80" i="15"/>
  <c r="AX80" i="15"/>
  <c r="AY80" i="15"/>
  <c r="AZ80" i="15"/>
  <c r="BA80" i="15"/>
  <c r="BB80" i="15"/>
  <c r="BC80" i="15"/>
  <c r="BD80" i="15"/>
  <c r="B81" i="15"/>
  <c r="C81" i="15"/>
  <c r="F81" i="15"/>
  <c r="I81" i="15"/>
  <c r="J81" i="15"/>
  <c r="K81" i="15"/>
  <c r="L81" i="15"/>
  <c r="M81" i="15"/>
  <c r="N81" i="15"/>
  <c r="O81" i="15"/>
  <c r="P81" i="15"/>
  <c r="Q81" i="15"/>
  <c r="R81" i="15"/>
  <c r="AM81" i="15"/>
  <c r="AN81" i="15"/>
  <c r="AO81" i="15"/>
  <c r="AP81" i="15"/>
  <c r="AR81" i="15"/>
  <c r="AS81" i="15"/>
  <c r="AT81" i="15"/>
  <c r="AU81" i="15"/>
  <c r="AV81" i="15"/>
  <c r="AW81" i="15"/>
  <c r="AX81" i="15"/>
  <c r="AY81" i="15"/>
  <c r="AZ81" i="15"/>
  <c r="BA81" i="15"/>
  <c r="BB81" i="15"/>
  <c r="BC81" i="15"/>
  <c r="BD81" i="15"/>
  <c r="B82" i="15"/>
  <c r="C82" i="15"/>
  <c r="F82" i="15"/>
  <c r="I82" i="15"/>
  <c r="J82" i="15"/>
  <c r="K82" i="15"/>
  <c r="L82" i="15"/>
  <c r="M82" i="15"/>
  <c r="N82" i="15"/>
  <c r="O82" i="15"/>
  <c r="P82" i="15"/>
  <c r="Q82" i="15"/>
  <c r="R82" i="15"/>
  <c r="AM82" i="15"/>
  <c r="AN82" i="15"/>
  <c r="AO82" i="15"/>
  <c r="AP82" i="15"/>
  <c r="AR82" i="15"/>
  <c r="AS82" i="15"/>
  <c r="AT82" i="15"/>
  <c r="AU82" i="15"/>
  <c r="AV82" i="15"/>
  <c r="AW82" i="15"/>
  <c r="AX82" i="15"/>
  <c r="AY82" i="15"/>
  <c r="AZ82" i="15"/>
  <c r="BA82" i="15"/>
  <c r="BB82" i="15"/>
  <c r="BC82" i="15"/>
  <c r="BD82" i="15"/>
  <c r="B83" i="15"/>
  <c r="C83" i="15"/>
  <c r="F83" i="15"/>
  <c r="I83" i="15"/>
  <c r="J83" i="15"/>
  <c r="K83" i="15"/>
  <c r="L83" i="15"/>
  <c r="M83" i="15"/>
  <c r="N83" i="15"/>
  <c r="O83" i="15"/>
  <c r="P83" i="15"/>
  <c r="Q83" i="15"/>
  <c r="R83" i="15"/>
  <c r="AM83" i="15"/>
  <c r="AN83" i="15"/>
  <c r="AO83" i="15"/>
  <c r="AP83" i="15"/>
  <c r="AR83" i="15"/>
  <c r="AS83" i="15"/>
  <c r="AT83" i="15"/>
  <c r="AU83" i="15"/>
  <c r="AV83" i="15"/>
  <c r="AW83" i="15"/>
  <c r="AX83" i="15"/>
  <c r="AY83" i="15"/>
  <c r="AZ83" i="15"/>
  <c r="BA83" i="15"/>
  <c r="BB83" i="15"/>
  <c r="BC83" i="15"/>
  <c r="BD83" i="15"/>
  <c r="B84" i="15"/>
  <c r="C84" i="15"/>
  <c r="F84" i="15"/>
  <c r="I84" i="15"/>
  <c r="J84" i="15"/>
  <c r="K84" i="15"/>
  <c r="L84" i="15"/>
  <c r="M84" i="15"/>
  <c r="N84" i="15"/>
  <c r="O84" i="15"/>
  <c r="P84" i="15"/>
  <c r="Q84" i="15"/>
  <c r="R84" i="15"/>
  <c r="AM84" i="15"/>
  <c r="AN84" i="15"/>
  <c r="AO84" i="15"/>
  <c r="AP84" i="15"/>
  <c r="AR84" i="15"/>
  <c r="AS84" i="15"/>
  <c r="AT84" i="15"/>
  <c r="AU84" i="15"/>
  <c r="AV84" i="15"/>
  <c r="AW84" i="15"/>
  <c r="AX84" i="15"/>
  <c r="AY84" i="15"/>
  <c r="AZ84" i="15"/>
  <c r="BA84" i="15"/>
  <c r="BB84" i="15"/>
  <c r="BC84" i="15"/>
  <c r="BD84" i="15"/>
  <c r="B85" i="15"/>
  <c r="C85" i="15"/>
  <c r="F85" i="15"/>
  <c r="I85" i="15"/>
  <c r="J85" i="15"/>
  <c r="K85" i="15"/>
  <c r="L85" i="15"/>
  <c r="M85" i="15"/>
  <c r="N85" i="15"/>
  <c r="O85" i="15"/>
  <c r="P85" i="15"/>
  <c r="Q85" i="15"/>
  <c r="R85" i="15"/>
  <c r="AM85" i="15"/>
  <c r="AN85" i="15"/>
  <c r="AO85" i="15"/>
  <c r="AP85" i="15"/>
  <c r="AR85" i="15"/>
  <c r="AS85" i="15"/>
  <c r="AT85" i="15"/>
  <c r="AU85" i="15"/>
  <c r="AV85" i="15"/>
  <c r="AW85" i="15"/>
  <c r="AX85" i="15"/>
  <c r="AY85" i="15"/>
  <c r="AZ85" i="15"/>
  <c r="BA85" i="15"/>
  <c r="BB85" i="15"/>
  <c r="BC85" i="15"/>
  <c r="BD85" i="15"/>
  <c r="B86" i="15"/>
  <c r="C86" i="15"/>
  <c r="F86" i="15"/>
  <c r="I86" i="15"/>
  <c r="J86" i="15"/>
  <c r="K86" i="15"/>
  <c r="L86" i="15"/>
  <c r="M86" i="15"/>
  <c r="N86" i="15"/>
  <c r="O86" i="15"/>
  <c r="P86" i="15"/>
  <c r="Q86" i="15"/>
  <c r="R86" i="15"/>
  <c r="AM86" i="15"/>
  <c r="AN86" i="15"/>
  <c r="AO86" i="15"/>
  <c r="AP86" i="15"/>
  <c r="AR86" i="15"/>
  <c r="AS86" i="15"/>
  <c r="AT86" i="15"/>
  <c r="AU86" i="15"/>
  <c r="AV86" i="15"/>
  <c r="AW86" i="15"/>
  <c r="AX86" i="15"/>
  <c r="AY86" i="15"/>
  <c r="AZ86" i="15"/>
  <c r="BA86" i="15"/>
  <c r="BB86" i="15"/>
  <c r="BC86" i="15"/>
  <c r="BD86" i="15"/>
  <c r="B87" i="15"/>
  <c r="C87" i="15"/>
  <c r="F87" i="15"/>
  <c r="I87" i="15"/>
  <c r="J87" i="15"/>
  <c r="K87" i="15"/>
  <c r="L87" i="15"/>
  <c r="M87" i="15"/>
  <c r="N87" i="15"/>
  <c r="O87" i="15"/>
  <c r="P87" i="15"/>
  <c r="Q87" i="15"/>
  <c r="R87" i="15"/>
  <c r="AM87" i="15"/>
  <c r="AN87" i="15"/>
  <c r="AO87" i="15"/>
  <c r="AP87" i="15"/>
  <c r="AR87" i="15"/>
  <c r="AS87" i="15"/>
  <c r="AT87" i="15"/>
  <c r="AU87" i="15"/>
  <c r="AV87" i="15"/>
  <c r="AW87" i="15"/>
  <c r="AX87" i="15"/>
  <c r="AY87" i="15"/>
  <c r="AZ87" i="15"/>
  <c r="BA87" i="15"/>
  <c r="BB87" i="15"/>
  <c r="BC87" i="15"/>
  <c r="BD87" i="15"/>
  <c r="B88" i="15"/>
  <c r="C88" i="15"/>
  <c r="F88" i="15"/>
  <c r="I88" i="15"/>
  <c r="J88" i="15"/>
  <c r="K88" i="15"/>
  <c r="L88" i="15"/>
  <c r="M88" i="15"/>
  <c r="N88" i="15"/>
  <c r="O88" i="15"/>
  <c r="P88" i="15"/>
  <c r="Q88" i="15"/>
  <c r="R88" i="15"/>
  <c r="AM88" i="15"/>
  <c r="AN88" i="15"/>
  <c r="AO88" i="15"/>
  <c r="AP88" i="15"/>
  <c r="AR88" i="15"/>
  <c r="AS88" i="15"/>
  <c r="AT88" i="15"/>
  <c r="AU88" i="15"/>
  <c r="AV88" i="15"/>
  <c r="AW88" i="15"/>
  <c r="AX88" i="15"/>
  <c r="AY88" i="15"/>
  <c r="AZ88" i="15"/>
  <c r="BA88" i="15"/>
  <c r="BB88" i="15"/>
  <c r="BC88" i="15"/>
  <c r="BD88" i="15"/>
  <c r="B89" i="15"/>
  <c r="C89" i="15"/>
  <c r="F89" i="15"/>
  <c r="I89" i="15"/>
  <c r="J89" i="15"/>
  <c r="K89" i="15"/>
  <c r="L89" i="15"/>
  <c r="M89" i="15"/>
  <c r="N89" i="15"/>
  <c r="O89" i="15"/>
  <c r="P89" i="15"/>
  <c r="Q89" i="15"/>
  <c r="R89" i="15"/>
  <c r="AM89" i="15"/>
  <c r="AN89" i="15"/>
  <c r="AO89" i="15"/>
  <c r="AP89" i="15"/>
  <c r="AR89" i="15"/>
  <c r="AS89" i="15"/>
  <c r="AT89" i="15"/>
  <c r="AU89" i="15"/>
  <c r="AV89" i="15"/>
  <c r="AW89" i="15"/>
  <c r="AX89" i="15"/>
  <c r="AY89" i="15"/>
  <c r="AZ89" i="15"/>
  <c r="BA89" i="15"/>
  <c r="BB89" i="15"/>
  <c r="BC89" i="15"/>
  <c r="BD89" i="15"/>
  <c r="B90" i="15"/>
  <c r="C90" i="15"/>
  <c r="F90" i="15"/>
  <c r="I90" i="15"/>
  <c r="J90" i="15"/>
  <c r="K90" i="15"/>
  <c r="L90" i="15"/>
  <c r="M90" i="15"/>
  <c r="N90" i="15"/>
  <c r="O90" i="15"/>
  <c r="P90" i="15"/>
  <c r="Q90" i="15"/>
  <c r="R90" i="15"/>
  <c r="AM90" i="15"/>
  <c r="AN90" i="15"/>
  <c r="AO90" i="15"/>
  <c r="AP90" i="15"/>
  <c r="AR90" i="15"/>
  <c r="AS90" i="15"/>
  <c r="AT90" i="15"/>
  <c r="AU90" i="15"/>
  <c r="AV90" i="15"/>
  <c r="AW90" i="15"/>
  <c r="AX90" i="15"/>
  <c r="AY90" i="15"/>
  <c r="AZ90" i="15"/>
  <c r="BA90" i="15"/>
  <c r="BB90" i="15"/>
  <c r="BC90" i="15"/>
  <c r="BD90" i="15"/>
  <c r="B91" i="15"/>
  <c r="C91" i="15"/>
  <c r="F91" i="15"/>
  <c r="I91" i="15"/>
  <c r="J91" i="15"/>
  <c r="K91" i="15"/>
  <c r="L91" i="15"/>
  <c r="M91" i="15"/>
  <c r="N91" i="15"/>
  <c r="O91" i="15"/>
  <c r="P91" i="15"/>
  <c r="Q91" i="15"/>
  <c r="R91" i="15"/>
  <c r="AM91" i="15"/>
  <c r="AN91" i="15"/>
  <c r="AO91" i="15"/>
  <c r="AP91" i="15"/>
  <c r="AR91" i="15"/>
  <c r="AS91" i="15"/>
  <c r="AT91" i="15"/>
  <c r="AU91" i="15"/>
  <c r="AV91" i="15"/>
  <c r="AW91" i="15"/>
  <c r="AX91" i="15"/>
  <c r="AY91" i="15"/>
  <c r="AZ91" i="15"/>
  <c r="BA91" i="15"/>
  <c r="BB91" i="15"/>
  <c r="BC91" i="15"/>
  <c r="BD91" i="15"/>
  <c r="B92" i="15"/>
  <c r="C92" i="15"/>
  <c r="F92" i="15"/>
  <c r="I92" i="15"/>
  <c r="J92" i="15"/>
  <c r="K92" i="15"/>
  <c r="L92" i="15"/>
  <c r="M92" i="15"/>
  <c r="N92" i="15"/>
  <c r="O92" i="15"/>
  <c r="P92" i="15"/>
  <c r="Q92" i="15"/>
  <c r="R92" i="15"/>
  <c r="AM92" i="15"/>
  <c r="AN92" i="15"/>
  <c r="AO92" i="15"/>
  <c r="AP92" i="15"/>
  <c r="AR92" i="15"/>
  <c r="AS92" i="15"/>
  <c r="AT92" i="15"/>
  <c r="AU92" i="15"/>
  <c r="AV92" i="15"/>
  <c r="AW92" i="15"/>
  <c r="AX92" i="15"/>
  <c r="AY92" i="15"/>
  <c r="AZ92" i="15"/>
  <c r="BA92" i="15"/>
  <c r="BB92" i="15"/>
  <c r="BC92" i="15"/>
  <c r="BD92" i="15"/>
  <c r="B93" i="15"/>
  <c r="C93" i="15"/>
  <c r="F93" i="15"/>
  <c r="I93" i="15"/>
  <c r="J93" i="15"/>
  <c r="K93" i="15"/>
  <c r="L93" i="15"/>
  <c r="M93" i="15"/>
  <c r="N93" i="15"/>
  <c r="O93" i="15"/>
  <c r="P93" i="15"/>
  <c r="Q93" i="15"/>
  <c r="R93" i="15"/>
  <c r="AM93" i="15"/>
  <c r="AN93" i="15"/>
  <c r="AO93" i="15"/>
  <c r="AP93" i="15"/>
  <c r="AR93" i="15"/>
  <c r="AS93" i="15"/>
  <c r="AT93" i="15"/>
  <c r="AU93" i="15"/>
  <c r="AV93" i="15"/>
  <c r="AW93" i="15"/>
  <c r="AX93" i="15"/>
  <c r="AY93" i="15"/>
  <c r="AZ93" i="15"/>
  <c r="BA93" i="15"/>
  <c r="BB93" i="15"/>
  <c r="BC93" i="15"/>
  <c r="BD93" i="15"/>
  <c r="B94" i="15"/>
  <c r="C94" i="15"/>
  <c r="F94" i="15"/>
  <c r="I94" i="15"/>
  <c r="J94" i="15"/>
  <c r="K94" i="15"/>
  <c r="L94" i="15"/>
  <c r="M94" i="15"/>
  <c r="N94" i="15"/>
  <c r="O94" i="15"/>
  <c r="P94" i="15"/>
  <c r="Q94" i="15"/>
  <c r="R94" i="15"/>
  <c r="AM94" i="15"/>
  <c r="AN94" i="15"/>
  <c r="AO94" i="15"/>
  <c r="AP94" i="15"/>
  <c r="AR94" i="15"/>
  <c r="AS94" i="15"/>
  <c r="AT94" i="15"/>
  <c r="AU94" i="15"/>
  <c r="AV94" i="15"/>
  <c r="AW94" i="15"/>
  <c r="AX94" i="15"/>
  <c r="AY94" i="15"/>
  <c r="AZ94" i="15"/>
  <c r="BA94" i="15"/>
  <c r="BB94" i="15"/>
  <c r="BC94" i="15"/>
  <c r="BD94" i="15"/>
  <c r="B95" i="15"/>
  <c r="C95" i="15"/>
  <c r="F95" i="15"/>
  <c r="I95" i="15"/>
  <c r="J95" i="15"/>
  <c r="K95" i="15"/>
  <c r="L95" i="15"/>
  <c r="M95" i="15"/>
  <c r="N95" i="15"/>
  <c r="O95" i="15"/>
  <c r="P95" i="15"/>
  <c r="Q95" i="15"/>
  <c r="R95" i="15"/>
  <c r="AM95" i="15"/>
  <c r="AN95" i="15"/>
  <c r="AO95" i="15"/>
  <c r="AP95" i="15"/>
  <c r="AR95" i="15"/>
  <c r="AS95" i="15"/>
  <c r="AT95" i="15"/>
  <c r="AU95" i="15"/>
  <c r="AV95" i="15"/>
  <c r="AW95" i="15"/>
  <c r="AX95" i="15"/>
  <c r="AY95" i="15"/>
  <c r="AZ95" i="15"/>
  <c r="BA95" i="15"/>
  <c r="BB95" i="15"/>
  <c r="BC95" i="15"/>
  <c r="BD95" i="15"/>
  <c r="B96" i="15"/>
  <c r="C96" i="15"/>
  <c r="F96" i="15"/>
  <c r="I96" i="15"/>
  <c r="J96" i="15"/>
  <c r="K96" i="15"/>
  <c r="L96" i="15"/>
  <c r="M96" i="15"/>
  <c r="N96" i="15"/>
  <c r="O96" i="15"/>
  <c r="P96" i="15"/>
  <c r="Q96" i="15"/>
  <c r="R96" i="15"/>
  <c r="AM96" i="15"/>
  <c r="AN96" i="15"/>
  <c r="AO96" i="15"/>
  <c r="AP96" i="15"/>
  <c r="AR96" i="15"/>
  <c r="AS96" i="15"/>
  <c r="AT96" i="15"/>
  <c r="AU96" i="15"/>
  <c r="AV96" i="15"/>
  <c r="AW96" i="15"/>
  <c r="AX96" i="15"/>
  <c r="AY96" i="15"/>
  <c r="AZ96" i="15"/>
  <c r="BA96" i="15"/>
  <c r="BB96" i="15"/>
  <c r="BC96" i="15"/>
  <c r="BD96" i="15"/>
  <c r="B97" i="15"/>
  <c r="C97" i="15"/>
  <c r="F97" i="15"/>
  <c r="I97" i="15"/>
  <c r="J97" i="15"/>
  <c r="K97" i="15"/>
  <c r="L97" i="15"/>
  <c r="M97" i="15"/>
  <c r="N97" i="15"/>
  <c r="O97" i="15"/>
  <c r="P97" i="15"/>
  <c r="Q97" i="15"/>
  <c r="R97" i="15"/>
  <c r="AM97" i="15"/>
  <c r="AN97" i="15"/>
  <c r="AO97" i="15"/>
  <c r="AP97" i="15"/>
  <c r="AR97" i="15"/>
  <c r="AS97" i="15"/>
  <c r="AT97" i="15"/>
  <c r="AU97" i="15"/>
  <c r="AV97" i="15"/>
  <c r="AW97" i="15"/>
  <c r="AX97" i="15"/>
  <c r="AY97" i="15"/>
  <c r="AZ97" i="15"/>
  <c r="BA97" i="15"/>
  <c r="BB97" i="15"/>
  <c r="BC97" i="15"/>
  <c r="BD97" i="15"/>
  <c r="B98" i="15"/>
  <c r="C98" i="15"/>
  <c r="F98" i="15"/>
  <c r="I98" i="15"/>
  <c r="J98" i="15"/>
  <c r="K98" i="15"/>
  <c r="L98" i="15"/>
  <c r="M98" i="15"/>
  <c r="N98" i="15"/>
  <c r="O98" i="15"/>
  <c r="P98" i="15"/>
  <c r="Q98" i="15"/>
  <c r="R98" i="15"/>
  <c r="AM98" i="15"/>
  <c r="AN98" i="15"/>
  <c r="AO98" i="15"/>
  <c r="AP98" i="15"/>
  <c r="AR98" i="15"/>
  <c r="AS98" i="15"/>
  <c r="AT98" i="15"/>
  <c r="AU98" i="15"/>
  <c r="AV98" i="15"/>
  <c r="AW98" i="15"/>
  <c r="AX98" i="15"/>
  <c r="AY98" i="15"/>
  <c r="AZ98" i="15"/>
  <c r="BA98" i="15"/>
  <c r="BB98" i="15"/>
  <c r="BC98" i="15"/>
  <c r="BD98" i="15"/>
  <c r="B99" i="15"/>
  <c r="C99" i="15"/>
  <c r="F99" i="15"/>
  <c r="I99" i="15"/>
  <c r="J99" i="15"/>
  <c r="K99" i="15"/>
  <c r="L99" i="15"/>
  <c r="M99" i="15"/>
  <c r="N99" i="15"/>
  <c r="O99" i="15"/>
  <c r="P99" i="15"/>
  <c r="Q99" i="15"/>
  <c r="R99" i="15"/>
  <c r="AM99" i="15"/>
  <c r="AN99" i="15"/>
  <c r="AO99" i="15"/>
  <c r="AP99" i="15"/>
  <c r="AR99" i="15"/>
  <c r="AS99" i="15"/>
  <c r="AT99" i="15"/>
  <c r="AU99" i="15"/>
  <c r="AV99" i="15"/>
  <c r="AW99" i="15"/>
  <c r="AX99" i="15"/>
  <c r="AY99" i="15"/>
  <c r="AZ99" i="15"/>
  <c r="BA99" i="15"/>
  <c r="BB99" i="15"/>
  <c r="BC99" i="15"/>
  <c r="BD99" i="15"/>
  <c r="B100" i="15"/>
  <c r="C100" i="15"/>
  <c r="F100" i="15"/>
  <c r="I100" i="15"/>
  <c r="J100" i="15"/>
  <c r="K100" i="15"/>
  <c r="L100" i="15"/>
  <c r="M100" i="15"/>
  <c r="N100" i="15"/>
  <c r="O100" i="15"/>
  <c r="P100" i="15"/>
  <c r="Q100" i="15"/>
  <c r="R100" i="15"/>
  <c r="AM100" i="15"/>
  <c r="AN100" i="15"/>
  <c r="AO100" i="15"/>
  <c r="AP100" i="15"/>
  <c r="AR100" i="15"/>
  <c r="AS100" i="15"/>
  <c r="AT100" i="15"/>
  <c r="AU100" i="15"/>
  <c r="AV100" i="15"/>
  <c r="AW100" i="15"/>
  <c r="AX100" i="15"/>
  <c r="AY100" i="15"/>
  <c r="AZ100" i="15"/>
  <c r="BA100" i="15"/>
  <c r="BB100" i="15"/>
  <c r="BC100" i="15"/>
  <c r="BD100" i="15"/>
  <c r="B101" i="15"/>
  <c r="C101" i="15"/>
  <c r="F101" i="15"/>
  <c r="I101" i="15"/>
  <c r="J101" i="15"/>
  <c r="K101" i="15"/>
  <c r="L101" i="15"/>
  <c r="M101" i="15"/>
  <c r="N101" i="15"/>
  <c r="O101" i="15"/>
  <c r="P101" i="15"/>
  <c r="Q101" i="15"/>
  <c r="R101" i="15"/>
  <c r="AM101" i="15"/>
  <c r="AN101" i="15"/>
  <c r="AO101" i="15"/>
  <c r="AP101" i="15"/>
  <c r="AR101" i="15"/>
  <c r="AS101" i="15"/>
  <c r="AT101" i="15"/>
  <c r="AU101" i="15"/>
  <c r="AV101" i="15"/>
  <c r="AW101" i="15"/>
  <c r="AX101" i="15"/>
  <c r="AY101" i="15"/>
  <c r="AZ101" i="15"/>
  <c r="BA101" i="15"/>
  <c r="BB101" i="15"/>
  <c r="BC101" i="15"/>
  <c r="BD101" i="15"/>
  <c r="B102" i="15"/>
  <c r="C102" i="15"/>
  <c r="F102" i="15"/>
  <c r="I102" i="15"/>
  <c r="J102" i="15"/>
  <c r="K102" i="15"/>
  <c r="L102" i="15"/>
  <c r="M102" i="15"/>
  <c r="N102" i="15"/>
  <c r="O102" i="15"/>
  <c r="P102" i="15"/>
  <c r="Q102" i="15"/>
  <c r="R102" i="15"/>
  <c r="AM102" i="15"/>
  <c r="AN102" i="15"/>
  <c r="AO102" i="15"/>
  <c r="AP102" i="15"/>
  <c r="AR102" i="15"/>
  <c r="AS102" i="15"/>
  <c r="AT102" i="15"/>
  <c r="AU102" i="15"/>
  <c r="AV102" i="15"/>
  <c r="AW102" i="15"/>
  <c r="AX102" i="15"/>
  <c r="AY102" i="15"/>
  <c r="AZ102" i="15"/>
  <c r="BA102" i="15"/>
  <c r="BB102" i="15"/>
  <c r="BC102" i="15"/>
  <c r="BD102" i="15"/>
  <c r="B103" i="15"/>
  <c r="C103" i="15"/>
  <c r="F103" i="15"/>
  <c r="I103" i="15"/>
  <c r="J103" i="15"/>
  <c r="K103" i="15"/>
  <c r="L103" i="15"/>
  <c r="M103" i="15"/>
  <c r="N103" i="15"/>
  <c r="O103" i="15"/>
  <c r="P103" i="15"/>
  <c r="Q103" i="15"/>
  <c r="R103" i="15"/>
  <c r="AM103" i="15"/>
  <c r="AN103" i="15"/>
  <c r="AO103" i="15"/>
  <c r="AP103" i="15"/>
  <c r="AR103" i="15"/>
  <c r="AS103" i="15"/>
  <c r="AT103" i="15"/>
  <c r="AU103" i="15"/>
  <c r="AV103" i="15"/>
  <c r="AW103" i="15"/>
  <c r="AX103" i="15"/>
  <c r="AY103" i="15"/>
  <c r="AZ103" i="15"/>
  <c r="BA103" i="15"/>
  <c r="BB103" i="15"/>
  <c r="BC103" i="15"/>
  <c r="BD103" i="15"/>
  <c r="B104" i="15"/>
  <c r="C104" i="15"/>
  <c r="F104" i="15"/>
  <c r="I104" i="15"/>
  <c r="J104" i="15"/>
  <c r="K104" i="15"/>
  <c r="L104" i="15"/>
  <c r="M104" i="15"/>
  <c r="N104" i="15"/>
  <c r="O104" i="15"/>
  <c r="P104" i="15"/>
  <c r="Q104" i="15"/>
  <c r="R104" i="15"/>
  <c r="AM104" i="15"/>
  <c r="AN104" i="15"/>
  <c r="AO104" i="15"/>
  <c r="AP104" i="15"/>
  <c r="AR104" i="15"/>
  <c r="AS104" i="15"/>
  <c r="AT104" i="15"/>
  <c r="AU104" i="15"/>
  <c r="AV104" i="15"/>
  <c r="AW104" i="15"/>
  <c r="AX104" i="15"/>
  <c r="AY104" i="15"/>
  <c r="AZ104" i="15"/>
  <c r="BA104" i="15"/>
  <c r="BB104" i="15"/>
  <c r="BC104" i="15"/>
  <c r="BD104" i="15"/>
  <c r="B105" i="15"/>
  <c r="C105" i="15"/>
  <c r="F105" i="15"/>
  <c r="I105" i="15"/>
  <c r="J105" i="15"/>
  <c r="K105" i="15"/>
  <c r="L105" i="15"/>
  <c r="M105" i="15"/>
  <c r="N105" i="15"/>
  <c r="O105" i="15"/>
  <c r="P105" i="15"/>
  <c r="Q105" i="15"/>
  <c r="R105" i="15"/>
  <c r="AM105" i="15"/>
  <c r="AN105" i="15"/>
  <c r="AO105" i="15"/>
  <c r="AP105" i="15"/>
  <c r="AR105" i="15"/>
  <c r="AS105" i="15"/>
  <c r="AT105" i="15"/>
  <c r="AU105" i="15"/>
  <c r="AV105" i="15"/>
  <c r="AW105" i="15"/>
  <c r="AX105" i="15"/>
  <c r="AY105" i="15"/>
  <c r="AZ105" i="15"/>
  <c r="BA105" i="15"/>
  <c r="BB105" i="15"/>
  <c r="BC105" i="15"/>
  <c r="BD105" i="15"/>
  <c r="B106" i="15"/>
  <c r="C106" i="15"/>
  <c r="F106" i="15"/>
  <c r="I106" i="15"/>
  <c r="J106" i="15"/>
  <c r="K106" i="15"/>
  <c r="L106" i="15"/>
  <c r="M106" i="15"/>
  <c r="N106" i="15"/>
  <c r="O106" i="15"/>
  <c r="P106" i="15"/>
  <c r="Q106" i="15"/>
  <c r="R106" i="15"/>
  <c r="AM106" i="15"/>
  <c r="AN106" i="15"/>
  <c r="AO106" i="15"/>
  <c r="AP106" i="15"/>
  <c r="AR106" i="15"/>
  <c r="AS106" i="15"/>
  <c r="AT106" i="15"/>
  <c r="AU106" i="15"/>
  <c r="AV106" i="15"/>
  <c r="AW106" i="15"/>
  <c r="AX106" i="15"/>
  <c r="AY106" i="15"/>
  <c r="AZ106" i="15"/>
  <c r="BA106" i="15"/>
  <c r="BB106" i="15"/>
  <c r="BC106" i="15"/>
  <c r="BD106" i="15"/>
  <c r="B107" i="15"/>
  <c r="C107" i="15"/>
  <c r="F107" i="15"/>
  <c r="I107" i="15"/>
  <c r="J107" i="15"/>
  <c r="K107" i="15"/>
  <c r="L107" i="15"/>
  <c r="M107" i="15"/>
  <c r="N107" i="15"/>
  <c r="O107" i="15"/>
  <c r="P107" i="15"/>
  <c r="Q107" i="15"/>
  <c r="R107" i="15"/>
  <c r="AM107" i="15"/>
  <c r="AN107" i="15"/>
  <c r="AO107" i="15"/>
  <c r="AP107" i="15"/>
  <c r="AR107" i="15"/>
  <c r="AS107" i="15"/>
  <c r="AT107" i="15"/>
  <c r="AU107" i="15"/>
  <c r="AV107" i="15"/>
  <c r="AW107" i="15"/>
  <c r="AX107" i="15"/>
  <c r="AY107" i="15"/>
  <c r="AZ107" i="15"/>
  <c r="BA107" i="15"/>
  <c r="BB107" i="15"/>
  <c r="BC107" i="15"/>
  <c r="BD107" i="15"/>
  <c r="B108" i="15"/>
  <c r="C108" i="15"/>
  <c r="F108" i="15"/>
  <c r="I108" i="15"/>
  <c r="J108" i="15"/>
  <c r="K108" i="15"/>
  <c r="L108" i="15"/>
  <c r="M108" i="15"/>
  <c r="N108" i="15"/>
  <c r="O108" i="15"/>
  <c r="P108" i="15"/>
  <c r="Q108" i="15"/>
  <c r="R108" i="15"/>
  <c r="AM108" i="15"/>
  <c r="AN108" i="15"/>
  <c r="AO108" i="15"/>
  <c r="AP108" i="15"/>
  <c r="AR108" i="15"/>
  <c r="AS108" i="15"/>
  <c r="AT108" i="15"/>
  <c r="AU108" i="15"/>
  <c r="AV108" i="15"/>
  <c r="AW108" i="15"/>
  <c r="AX108" i="15"/>
  <c r="AY108" i="15"/>
  <c r="AZ108" i="15"/>
  <c r="BA108" i="15"/>
  <c r="BB108" i="15"/>
  <c r="BC108" i="15"/>
  <c r="BD108" i="15"/>
  <c r="B109" i="15"/>
  <c r="C109" i="15"/>
  <c r="F109" i="15"/>
  <c r="I109" i="15"/>
  <c r="J109" i="15"/>
  <c r="K109" i="15"/>
  <c r="L109" i="15"/>
  <c r="M109" i="15"/>
  <c r="N109" i="15"/>
  <c r="O109" i="15"/>
  <c r="P109" i="15"/>
  <c r="Q109" i="15"/>
  <c r="R109" i="15"/>
  <c r="AM109" i="15"/>
  <c r="AN109" i="15"/>
  <c r="AO109" i="15"/>
  <c r="AP109" i="15"/>
  <c r="AR109" i="15"/>
  <c r="AS109" i="15"/>
  <c r="AT109" i="15"/>
  <c r="AU109" i="15"/>
  <c r="AV109" i="15"/>
  <c r="AW109" i="15"/>
  <c r="AX109" i="15"/>
  <c r="AY109" i="15"/>
  <c r="AZ109" i="15"/>
  <c r="BA109" i="15"/>
  <c r="BB109" i="15"/>
  <c r="BC109" i="15"/>
  <c r="BD109" i="15"/>
  <c r="B110" i="15"/>
  <c r="C110" i="15"/>
  <c r="F110" i="15"/>
  <c r="I110" i="15"/>
  <c r="J110" i="15"/>
  <c r="K110" i="15"/>
  <c r="L110" i="15"/>
  <c r="M110" i="15"/>
  <c r="N110" i="15"/>
  <c r="O110" i="15"/>
  <c r="P110" i="15"/>
  <c r="Q110" i="15"/>
  <c r="R110" i="15"/>
  <c r="AM110" i="15"/>
  <c r="AN110" i="15"/>
  <c r="AO110" i="15"/>
  <c r="AP110" i="15"/>
  <c r="AR110" i="15"/>
  <c r="AS110" i="15"/>
  <c r="AT110" i="15"/>
  <c r="AU110" i="15"/>
  <c r="AV110" i="15"/>
  <c r="AW110" i="15"/>
  <c r="AX110" i="15"/>
  <c r="AY110" i="15"/>
  <c r="AZ110" i="15"/>
  <c r="BA110" i="15"/>
  <c r="BB110" i="15"/>
  <c r="BC110" i="15"/>
  <c r="BD110" i="15"/>
  <c r="B111" i="15"/>
  <c r="C111" i="15"/>
  <c r="F111" i="15"/>
  <c r="I111" i="15"/>
  <c r="J111" i="15"/>
  <c r="K111" i="15"/>
  <c r="L111" i="15"/>
  <c r="M111" i="15"/>
  <c r="N111" i="15"/>
  <c r="O111" i="15"/>
  <c r="P111" i="15"/>
  <c r="Q111" i="15"/>
  <c r="R111" i="15"/>
  <c r="AM111" i="15"/>
  <c r="AN111" i="15"/>
  <c r="AO111" i="15"/>
  <c r="AP111" i="15"/>
  <c r="AR111" i="15"/>
  <c r="AS111" i="15"/>
  <c r="AT111" i="15"/>
  <c r="AU111" i="15"/>
  <c r="AV111" i="15"/>
  <c r="AW111" i="15"/>
  <c r="AX111" i="15"/>
  <c r="AY111" i="15"/>
  <c r="AZ111" i="15"/>
  <c r="BA111" i="15"/>
  <c r="BB111" i="15"/>
  <c r="BC111" i="15"/>
  <c r="BD111" i="15"/>
  <c r="B112" i="15"/>
  <c r="C112" i="15"/>
  <c r="F112" i="15"/>
  <c r="I112" i="15"/>
  <c r="J112" i="15"/>
  <c r="K112" i="15"/>
  <c r="L112" i="15"/>
  <c r="M112" i="15"/>
  <c r="N112" i="15"/>
  <c r="O112" i="15"/>
  <c r="P112" i="15"/>
  <c r="Q112" i="15"/>
  <c r="R112" i="15"/>
  <c r="AM112" i="15"/>
  <c r="AN112" i="15"/>
  <c r="AO112" i="15"/>
  <c r="AP112" i="15"/>
  <c r="AR112" i="15"/>
  <c r="AS112" i="15"/>
  <c r="AT112" i="15"/>
  <c r="AU112" i="15"/>
  <c r="AV112" i="15"/>
  <c r="AW112" i="15"/>
  <c r="AX112" i="15"/>
  <c r="AY112" i="15"/>
  <c r="AZ112" i="15"/>
  <c r="BA112" i="15"/>
  <c r="BB112" i="15"/>
  <c r="BC112" i="15"/>
  <c r="BD112" i="15"/>
  <c r="B113" i="15"/>
  <c r="C113" i="15"/>
  <c r="F113" i="15"/>
  <c r="I113" i="15"/>
  <c r="J113" i="15"/>
  <c r="K113" i="15"/>
  <c r="L113" i="15"/>
  <c r="M113" i="15"/>
  <c r="N113" i="15"/>
  <c r="O113" i="15"/>
  <c r="P113" i="15"/>
  <c r="Q113" i="15"/>
  <c r="R113" i="15"/>
  <c r="AM113" i="15"/>
  <c r="AN113" i="15"/>
  <c r="AO113" i="15"/>
  <c r="AP113" i="15"/>
  <c r="AR113" i="15"/>
  <c r="AS113" i="15"/>
  <c r="AT113" i="15"/>
  <c r="AU113" i="15"/>
  <c r="AV113" i="15"/>
  <c r="AW113" i="15"/>
  <c r="AX113" i="15"/>
  <c r="AY113" i="15"/>
  <c r="AZ113" i="15"/>
  <c r="BA113" i="15"/>
  <c r="BB113" i="15"/>
  <c r="BC113" i="15"/>
  <c r="BD113" i="15"/>
  <c r="B114" i="15"/>
  <c r="C114" i="15"/>
  <c r="F114" i="15"/>
  <c r="I114" i="15"/>
  <c r="J114" i="15"/>
  <c r="K114" i="15"/>
  <c r="L114" i="15"/>
  <c r="M114" i="15"/>
  <c r="N114" i="15"/>
  <c r="O114" i="15"/>
  <c r="P114" i="15"/>
  <c r="Q114" i="15"/>
  <c r="R114" i="15"/>
  <c r="AM114" i="15"/>
  <c r="AN114" i="15"/>
  <c r="AO114" i="15"/>
  <c r="AP114" i="15"/>
  <c r="AR114" i="15"/>
  <c r="AS114" i="15"/>
  <c r="AT114" i="15"/>
  <c r="AU114" i="15"/>
  <c r="AV114" i="15"/>
  <c r="AW114" i="15"/>
  <c r="AX114" i="15"/>
  <c r="AY114" i="15"/>
  <c r="AZ114" i="15"/>
  <c r="BA114" i="15"/>
  <c r="BB114" i="15"/>
  <c r="BC114" i="15"/>
  <c r="BD114" i="15"/>
  <c r="B115" i="15"/>
  <c r="C115" i="15"/>
  <c r="F115" i="15"/>
  <c r="I115" i="15"/>
  <c r="J115" i="15"/>
  <c r="K115" i="15"/>
  <c r="L115" i="15"/>
  <c r="M115" i="15"/>
  <c r="N115" i="15"/>
  <c r="O115" i="15"/>
  <c r="P115" i="15"/>
  <c r="Q115" i="15"/>
  <c r="R115" i="15"/>
  <c r="AM115" i="15"/>
  <c r="AN115" i="15"/>
  <c r="AO115" i="15"/>
  <c r="AP115" i="15"/>
  <c r="AR115" i="15"/>
  <c r="AS115" i="15"/>
  <c r="AT115" i="15"/>
  <c r="AU115" i="15"/>
  <c r="AV115" i="15"/>
  <c r="AW115" i="15"/>
  <c r="AX115" i="15"/>
  <c r="AY115" i="15"/>
  <c r="AZ115" i="15"/>
  <c r="BA115" i="15"/>
  <c r="BB115" i="15"/>
  <c r="BC115" i="15"/>
  <c r="BD115" i="15"/>
  <c r="B116" i="15"/>
  <c r="C116" i="15"/>
  <c r="F116" i="15"/>
  <c r="I116" i="15"/>
  <c r="J116" i="15"/>
  <c r="K116" i="15"/>
  <c r="L116" i="15"/>
  <c r="M116" i="15"/>
  <c r="N116" i="15"/>
  <c r="O116" i="15"/>
  <c r="P116" i="15"/>
  <c r="Q116" i="15"/>
  <c r="R116" i="15"/>
  <c r="AM116" i="15"/>
  <c r="AN116" i="15"/>
  <c r="AO116" i="15"/>
  <c r="AP116" i="15"/>
  <c r="AR116" i="15"/>
  <c r="AS116" i="15"/>
  <c r="AT116" i="15"/>
  <c r="AU116" i="15"/>
  <c r="AV116" i="15"/>
  <c r="AW116" i="15"/>
  <c r="AX116" i="15"/>
  <c r="AY116" i="15"/>
  <c r="AZ116" i="15"/>
  <c r="BA116" i="15"/>
  <c r="BB116" i="15"/>
  <c r="BC116" i="15"/>
  <c r="BD116" i="15"/>
  <c r="B117" i="15"/>
  <c r="C117" i="15"/>
  <c r="F117" i="15"/>
  <c r="I117" i="15"/>
  <c r="J117" i="15"/>
  <c r="K117" i="15"/>
  <c r="L117" i="15"/>
  <c r="M117" i="15"/>
  <c r="N117" i="15"/>
  <c r="O117" i="15"/>
  <c r="P117" i="15"/>
  <c r="Q117" i="15"/>
  <c r="R117" i="15"/>
  <c r="AM117" i="15"/>
  <c r="AN117" i="15"/>
  <c r="AO117" i="15"/>
  <c r="AP117" i="15"/>
  <c r="AR117" i="15"/>
  <c r="AS117" i="15"/>
  <c r="AT117" i="15"/>
  <c r="AU117" i="15"/>
  <c r="AV117" i="15"/>
  <c r="AW117" i="15"/>
  <c r="AX117" i="15"/>
  <c r="AY117" i="15"/>
  <c r="AZ117" i="15"/>
  <c r="BA117" i="15"/>
  <c r="BB117" i="15"/>
  <c r="BC117" i="15"/>
  <c r="BD117" i="15"/>
  <c r="B118" i="15"/>
  <c r="C118" i="15"/>
  <c r="F118" i="15"/>
  <c r="I118" i="15"/>
  <c r="J118" i="15"/>
  <c r="K118" i="15"/>
  <c r="L118" i="15"/>
  <c r="M118" i="15"/>
  <c r="N118" i="15"/>
  <c r="O118" i="15"/>
  <c r="P118" i="15"/>
  <c r="Q118" i="15"/>
  <c r="R118" i="15"/>
  <c r="AM118" i="15"/>
  <c r="AN118" i="15"/>
  <c r="AO118" i="15"/>
  <c r="AP118" i="15"/>
  <c r="AR118" i="15"/>
  <c r="AS118" i="15"/>
  <c r="AT118" i="15"/>
  <c r="AU118" i="15"/>
  <c r="AV118" i="15"/>
  <c r="AW118" i="15"/>
  <c r="AX118" i="15"/>
  <c r="AY118" i="15"/>
  <c r="AZ118" i="15"/>
  <c r="BA118" i="15"/>
  <c r="BB118" i="15"/>
  <c r="BC118" i="15"/>
  <c r="BD118" i="15"/>
  <c r="B119" i="15"/>
  <c r="C119" i="15"/>
  <c r="F119" i="15"/>
  <c r="I119" i="15"/>
  <c r="J119" i="15"/>
  <c r="K119" i="15"/>
  <c r="L119" i="15"/>
  <c r="M119" i="15"/>
  <c r="N119" i="15"/>
  <c r="O119" i="15"/>
  <c r="P119" i="15"/>
  <c r="Q119" i="15"/>
  <c r="R119" i="15"/>
  <c r="AM119" i="15"/>
  <c r="AN119" i="15"/>
  <c r="AO119" i="15"/>
  <c r="AP119" i="15"/>
  <c r="AR119" i="15"/>
  <c r="AS119" i="15"/>
  <c r="AT119" i="15"/>
  <c r="AU119" i="15"/>
  <c r="AV119" i="15"/>
  <c r="AW119" i="15"/>
  <c r="AX119" i="15"/>
  <c r="AY119" i="15"/>
  <c r="AZ119" i="15"/>
  <c r="BA119" i="15"/>
  <c r="BB119" i="15"/>
  <c r="BC119" i="15"/>
  <c r="BD119" i="15"/>
  <c r="B120" i="15"/>
  <c r="C120" i="15"/>
  <c r="F120" i="15"/>
  <c r="I120" i="15"/>
  <c r="J120" i="15"/>
  <c r="K120" i="15"/>
  <c r="L120" i="15"/>
  <c r="M120" i="15"/>
  <c r="N120" i="15"/>
  <c r="O120" i="15"/>
  <c r="P120" i="15"/>
  <c r="Q120" i="15"/>
  <c r="R120" i="15"/>
  <c r="AM120" i="15"/>
  <c r="AN120" i="15"/>
  <c r="AO120" i="15"/>
  <c r="AP120" i="15"/>
  <c r="AR120" i="15"/>
  <c r="AS120" i="15"/>
  <c r="AT120" i="15"/>
  <c r="AU120" i="15"/>
  <c r="AV120" i="15"/>
  <c r="AW120" i="15"/>
  <c r="AX120" i="15"/>
  <c r="AY120" i="15"/>
  <c r="AZ120" i="15"/>
  <c r="BA120" i="15"/>
  <c r="BB120" i="15"/>
  <c r="BC120" i="15"/>
  <c r="BD120" i="15"/>
  <c r="B121" i="15"/>
  <c r="C121" i="15"/>
  <c r="F121" i="15"/>
  <c r="I121" i="15"/>
  <c r="J121" i="15"/>
  <c r="K121" i="15"/>
  <c r="L121" i="15"/>
  <c r="M121" i="15"/>
  <c r="N121" i="15"/>
  <c r="O121" i="15"/>
  <c r="P121" i="15"/>
  <c r="Q121" i="15"/>
  <c r="R121" i="15"/>
  <c r="AM121" i="15"/>
  <c r="AN121" i="15"/>
  <c r="AO121" i="15"/>
  <c r="AP121" i="15"/>
  <c r="AR121" i="15"/>
  <c r="AS121" i="15"/>
  <c r="AT121" i="15"/>
  <c r="AU121" i="15"/>
  <c r="AV121" i="15"/>
  <c r="AW121" i="15"/>
  <c r="AX121" i="15"/>
  <c r="AY121" i="15"/>
  <c r="AZ121" i="15"/>
  <c r="BA121" i="15"/>
  <c r="BB121" i="15"/>
  <c r="BC121" i="15"/>
  <c r="BD121" i="15"/>
  <c r="B122" i="15"/>
  <c r="C122" i="15"/>
  <c r="F122" i="15"/>
  <c r="I122" i="15"/>
  <c r="J122" i="15"/>
  <c r="K122" i="15"/>
  <c r="L122" i="15"/>
  <c r="M122" i="15"/>
  <c r="N122" i="15"/>
  <c r="O122" i="15"/>
  <c r="P122" i="15"/>
  <c r="Q122" i="15"/>
  <c r="R122" i="15"/>
  <c r="AM122" i="15"/>
  <c r="AN122" i="15"/>
  <c r="AO122" i="15"/>
  <c r="AP122" i="15"/>
  <c r="AR122" i="15"/>
  <c r="AS122" i="15"/>
  <c r="AT122" i="15"/>
  <c r="AU122" i="15"/>
  <c r="AV122" i="15"/>
  <c r="AW122" i="15"/>
  <c r="AX122" i="15"/>
  <c r="AY122" i="15"/>
  <c r="AZ122" i="15"/>
  <c r="BA122" i="15"/>
  <c r="BB122" i="15"/>
  <c r="BC122" i="15"/>
  <c r="BD122" i="15"/>
  <c r="B123" i="15"/>
  <c r="C123" i="15"/>
  <c r="F123" i="15"/>
  <c r="I123" i="15"/>
  <c r="J123" i="15"/>
  <c r="K123" i="15"/>
  <c r="L123" i="15"/>
  <c r="M123" i="15"/>
  <c r="N123" i="15"/>
  <c r="O123" i="15"/>
  <c r="P123" i="15"/>
  <c r="Q123" i="15"/>
  <c r="R123" i="15"/>
  <c r="AM123" i="15"/>
  <c r="AN123" i="15"/>
  <c r="AO123" i="15"/>
  <c r="AP123" i="15"/>
  <c r="AR123" i="15"/>
  <c r="AS123" i="15"/>
  <c r="AT123" i="15"/>
  <c r="AU123" i="15"/>
  <c r="AV123" i="15"/>
  <c r="AW123" i="15"/>
  <c r="AX123" i="15"/>
  <c r="AY123" i="15"/>
  <c r="AZ123" i="15"/>
  <c r="BA123" i="15"/>
  <c r="BB123" i="15"/>
  <c r="BC123" i="15"/>
  <c r="BD123" i="15"/>
  <c r="B124" i="15"/>
  <c r="C124" i="15"/>
  <c r="F124" i="15"/>
  <c r="I124" i="15"/>
  <c r="J124" i="15"/>
  <c r="K124" i="15"/>
  <c r="L124" i="15"/>
  <c r="M124" i="15"/>
  <c r="N124" i="15"/>
  <c r="O124" i="15"/>
  <c r="P124" i="15"/>
  <c r="Q124" i="15"/>
  <c r="R124" i="15"/>
  <c r="AM124" i="15"/>
  <c r="AN124" i="15"/>
  <c r="AO124" i="15"/>
  <c r="AP124" i="15"/>
  <c r="AR124" i="15"/>
  <c r="AS124" i="15"/>
  <c r="AT124" i="15"/>
  <c r="AU124" i="15"/>
  <c r="AV124" i="15"/>
  <c r="AW124" i="15"/>
  <c r="AX124" i="15"/>
  <c r="AY124" i="15"/>
  <c r="AZ124" i="15"/>
  <c r="BA124" i="15"/>
  <c r="BB124" i="15"/>
  <c r="BC124" i="15"/>
  <c r="BD124" i="15"/>
  <c r="B125" i="15"/>
  <c r="C125" i="15"/>
  <c r="F125" i="15"/>
  <c r="I125" i="15"/>
  <c r="J125" i="15"/>
  <c r="K125" i="15"/>
  <c r="L125" i="15"/>
  <c r="M125" i="15"/>
  <c r="N125" i="15"/>
  <c r="O125" i="15"/>
  <c r="P125" i="15"/>
  <c r="Q125" i="15"/>
  <c r="R125" i="15"/>
  <c r="AM125" i="15"/>
  <c r="AN125" i="15"/>
  <c r="AO125" i="15"/>
  <c r="AP125" i="15"/>
  <c r="AR125" i="15"/>
  <c r="AS125" i="15"/>
  <c r="AT125" i="15"/>
  <c r="AU125" i="15"/>
  <c r="AV125" i="15"/>
  <c r="AW125" i="15"/>
  <c r="AX125" i="15"/>
  <c r="AY125" i="15"/>
  <c r="AZ125" i="15"/>
  <c r="BA125" i="15"/>
  <c r="BB125" i="15"/>
  <c r="BC125" i="15"/>
  <c r="BD125" i="15"/>
  <c r="B126" i="15"/>
  <c r="C126" i="15"/>
  <c r="F126" i="15"/>
  <c r="I126" i="15"/>
  <c r="J126" i="15"/>
  <c r="K126" i="15"/>
  <c r="L126" i="15"/>
  <c r="M126" i="15"/>
  <c r="N126" i="15"/>
  <c r="O126" i="15"/>
  <c r="P126" i="15"/>
  <c r="Q126" i="15"/>
  <c r="R126" i="15"/>
  <c r="AM126" i="15"/>
  <c r="AN126" i="15"/>
  <c r="AO126" i="15"/>
  <c r="AP126" i="15"/>
  <c r="AR126" i="15"/>
  <c r="AS126" i="15"/>
  <c r="AT126" i="15"/>
  <c r="AU126" i="15"/>
  <c r="AV126" i="15"/>
  <c r="AW126" i="15"/>
  <c r="AX126" i="15"/>
  <c r="AY126" i="15"/>
  <c r="AZ126" i="15"/>
  <c r="BA126" i="15"/>
  <c r="BB126" i="15"/>
  <c r="BC126" i="15"/>
  <c r="BD126" i="15"/>
  <c r="B127" i="15"/>
  <c r="C127" i="15"/>
  <c r="F127" i="15"/>
  <c r="I127" i="15"/>
  <c r="J127" i="15"/>
  <c r="K127" i="15"/>
  <c r="L127" i="15"/>
  <c r="M127" i="15"/>
  <c r="N127" i="15"/>
  <c r="O127" i="15"/>
  <c r="P127" i="15"/>
  <c r="Q127" i="15"/>
  <c r="R127" i="15"/>
  <c r="AM127" i="15"/>
  <c r="AN127" i="15"/>
  <c r="AO127" i="15"/>
  <c r="AP127" i="15"/>
  <c r="AR127" i="15"/>
  <c r="AS127" i="15"/>
  <c r="AT127" i="15"/>
  <c r="AU127" i="15"/>
  <c r="AV127" i="15"/>
  <c r="AW127" i="15"/>
  <c r="AX127" i="15"/>
  <c r="AY127" i="15"/>
  <c r="AZ127" i="15"/>
  <c r="BA127" i="15"/>
  <c r="BB127" i="15"/>
  <c r="BC127" i="15"/>
  <c r="BD127" i="15"/>
  <c r="B128" i="15"/>
  <c r="C128" i="15"/>
  <c r="F128" i="15"/>
  <c r="I128" i="15"/>
  <c r="J128" i="15"/>
  <c r="K128" i="15"/>
  <c r="L128" i="15"/>
  <c r="M128" i="15"/>
  <c r="N128" i="15"/>
  <c r="O128" i="15"/>
  <c r="P128" i="15"/>
  <c r="Q128" i="15"/>
  <c r="R128" i="15"/>
  <c r="AM128" i="15"/>
  <c r="AN128" i="15"/>
  <c r="AO128" i="15"/>
  <c r="AP128" i="15"/>
  <c r="AR128" i="15"/>
  <c r="AS128" i="15"/>
  <c r="AT128" i="15"/>
  <c r="AU128" i="15"/>
  <c r="AV128" i="15"/>
  <c r="AW128" i="15"/>
  <c r="AX128" i="15"/>
  <c r="AY128" i="15"/>
  <c r="AZ128" i="15"/>
  <c r="BA128" i="15"/>
  <c r="BB128" i="15"/>
  <c r="BC128" i="15"/>
  <c r="BD128" i="15"/>
  <c r="B129" i="15"/>
  <c r="C129" i="15"/>
  <c r="F129" i="15"/>
  <c r="I129" i="15"/>
  <c r="J129" i="15"/>
  <c r="K129" i="15"/>
  <c r="L129" i="15"/>
  <c r="M129" i="15"/>
  <c r="N129" i="15"/>
  <c r="O129" i="15"/>
  <c r="P129" i="15"/>
  <c r="Q129" i="15"/>
  <c r="R129" i="15"/>
  <c r="AM129" i="15"/>
  <c r="AN129" i="15"/>
  <c r="AO129" i="15"/>
  <c r="AP129" i="15"/>
  <c r="AR129" i="15"/>
  <c r="AS129" i="15"/>
  <c r="AT129" i="15"/>
  <c r="AU129" i="15"/>
  <c r="AV129" i="15"/>
  <c r="AW129" i="15"/>
  <c r="AX129" i="15"/>
  <c r="AY129" i="15"/>
  <c r="AZ129" i="15"/>
  <c r="BA129" i="15"/>
  <c r="BB129" i="15"/>
  <c r="BC129" i="15"/>
  <c r="BD129" i="15"/>
  <c r="B130" i="15"/>
  <c r="C130" i="15"/>
  <c r="F130" i="15"/>
  <c r="I130" i="15"/>
  <c r="J130" i="15"/>
  <c r="K130" i="15"/>
  <c r="L130" i="15"/>
  <c r="M130" i="15"/>
  <c r="N130" i="15"/>
  <c r="O130" i="15"/>
  <c r="P130" i="15"/>
  <c r="Q130" i="15"/>
  <c r="R130" i="15"/>
  <c r="AM130" i="15"/>
  <c r="AN130" i="15"/>
  <c r="AO130" i="15"/>
  <c r="AP130" i="15"/>
  <c r="AR130" i="15"/>
  <c r="AS130" i="15"/>
  <c r="AT130" i="15"/>
  <c r="AU130" i="15"/>
  <c r="AV130" i="15"/>
  <c r="AW130" i="15"/>
  <c r="AX130" i="15"/>
  <c r="AY130" i="15"/>
  <c r="AZ130" i="15"/>
  <c r="BA130" i="15"/>
  <c r="BB130" i="15"/>
  <c r="BC130" i="15"/>
  <c r="BD130" i="15"/>
  <c r="B131" i="15"/>
  <c r="C131" i="15"/>
  <c r="F131" i="15"/>
  <c r="I131" i="15"/>
  <c r="J131" i="15"/>
  <c r="K131" i="15"/>
  <c r="L131" i="15"/>
  <c r="M131" i="15"/>
  <c r="N131" i="15"/>
  <c r="O131" i="15"/>
  <c r="P131" i="15"/>
  <c r="Q131" i="15"/>
  <c r="R131" i="15"/>
  <c r="AM131" i="15"/>
  <c r="AN131" i="15"/>
  <c r="AO131" i="15"/>
  <c r="AP131" i="15"/>
  <c r="AR131" i="15"/>
  <c r="AS131" i="15"/>
  <c r="AT131" i="15"/>
  <c r="AU131" i="15"/>
  <c r="AV131" i="15"/>
  <c r="AW131" i="15"/>
  <c r="AX131" i="15"/>
  <c r="AY131" i="15"/>
  <c r="AZ131" i="15"/>
  <c r="BA131" i="15"/>
  <c r="BB131" i="15"/>
  <c r="BC131" i="15"/>
  <c r="BD131" i="15"/>
  <c r="B132" i="15"/>
  <c r="C132" i="15"/>
  <c r="F132" i="15"/>
  <c r="I132" i="15"/>
  <c r="J132" i="15"/>
  <c r="K132" i="15"/>
  <c r="L132" i="15"/>
  <c r="M132" i="15"/>
  <c r="N132" i="15"/>
  <c r="O132" i="15"/>
  <c r="P132" i="15"/>
  <c r="Q132" i="15"/>
  <c r="R132" i="15"/>
  <c r="AM132" i="15"/>
  <c r="AN132" i="15"/>
  <c r="AO132" i="15"/>
  <c r="AP132" i="15"/>
  <c r="AR132" i="15"/>
  <c r="AS132" i="15"/>
  <c r="AT132" i="15"/>
  <c r="AU132" i="15"/>
  <c r="AV132" i="15"/>
  <c r="AW132" i="15"/>
  <c r="AX132" i="15"/>
  <c r="AY132" i="15"/>
  <c r="AZ132" i="15"/>
  <c r="BA132" i="15"/>
  <c r="BB132" i="15"/>
  <c r="BC132" i="15"/>
  <c r="BD132" i="15"/>
  <c r="B133" i="15"/>
  <c r="C133" i="15"/>
  <c r="F133" i="15"/>
  <c r="I133" i="15"/>
  <c r="J133" i="15"/>
  <c r="K133" i="15"/>
  <c r="L133" i="15"/>
  <c r="M133" i="15"/>
  <c r="N133" i="15"/>
  <c r="O133" i="15"/>
  <c r="P133" i="15"/>
  <c r="Q133" i="15"/>
  <c r="R133" i="15"/>
  <c r="AM133" i="15"/>
  <c r="AN133" i="15"/>
  <c r="AO133" i="15"/>
  <c r="AP133" i="15"/>
  <c r="AR133" i="15"/>
  <c r="AS133" i="15"/>
  <c r="AT133" i="15"/>
  <c r="AU133" i="15"/>
  <c r="AV133" i="15"/>
  <c r="AW133" i="15"/>
  <c r="AX133" i="15"/>
  <c r="AY133" i="15"/>
  <c r="AZ133" i="15"/>
  <c r="BA133" i="15"/>
  <c r="BB133" i="15"/>
  <c r="BC133" i="15"/>
  <c r="BD133" i="15"/>
  <c r="B134" i="15"/>
  <c r="C134" i="15"/>
  <c r="F134" i="15"/>
  <c r="I134" i="15"/>
  <c r="J134" i="15"/>
  <c r="K134" i="15"/>
  <c r="L134" i="15"/>
  <c r="M134" i="15"/>
  <c r="N134" i="15"/>
  <c r="O134" i="15"/>
  <c r="P134" i="15"/>
  <c r="Q134" i="15"/>
  <c r="R134" i="15"/>
  <c r="AM134" i="15"/>
  <c r="AN134" i="15"/>
  <c r="AO134" i="15"/>
  <c r="AP134" i="15"/>
  <c r="AR134" i="15"/>
  <c r="AS134" i="15"/>
  <c r="AT134" i="15"/>
  <c r="AU134" i="15"/>
  <c r="AV134" i="15"/>
  <c r="AW134" i="15"/>
  <c r="AX134" i="15"/>
  <c r="AY134" i="15"/>
  <c r="AZ134" i="15"/>
  <c r="BA134" i="15"/>
  <c r="BB134" i="15"/>
  <c r="BC134" i="15"/>
  <c r="BD134" i="15"/>
  <c r="B135" i="15"/>
  <c r="C135" i="15"/>
  <c r="F135" i="15"/>
  <c r="I135" i="15"/>
  <c r="J135" i="15"/>
  <c r="K135" i="15"/>
  <c r="L135" i="15"/>
  <c r="M135" i="15"/>
  <c r="N135" i="15"/>
  <c r="O135" i="15"/>
  <c r="P135" i="15"/>
  <c r="Q135" i="15"/>
  <c r="R135" i="15"/>
  <c r="AM135" i="15"/>
  <c r="AN135" i="15"/>
  <c r="AO135" i="15"/>
  <c r="AP135" i="15"/>
  <c r="AR135" i="15"/>
  <c r="AS135" i="15"/>
  <c r="AT135" i="15"/>
  <c r="AU135" i="15"/>
  <c r="AV135" i="15"/>
  <c r="AW135" i="15"/>
  <c r="AX135" i="15"/>
  <c r="AY135" i="15"/>
  <c r="AZ135" i="15"/>
  <c r="BA135" i="15"/>
  <c r="BB135" i="15"/>
  <c r="BC135" i="15"/>
  <c r="BD135" i="15"/>
  <c r="B136" i="15"/>
  <c r="C136" i="15"/>
  <c r="F136" i="15"/>
  <c r="I136" i="15"/>
  <c r="J136" i="15"/>
  <c r="K136" i="15"/>
  <c r="L136" i="15"/>
  <c r="M136" i="15"/>
  <c r="N136" i="15"/>
  <c r="O136" i="15"/>
  <c r="P136" i="15"/>
  <c r="Q136" i="15"/>
  <c r="R136" i="15"/>
  <c r="AM136" i="15"/>
  <c r="AN136" i="15"/>
  <c r="AO136" i="15"/>
  <c r="AP136" i="15"/>
  <c r="AR136" i="15"/>
  <c r="AS136" i="15"/>
  <c r="AT136" i="15"/>
  <c r="AU136" i="15"/>
  <c r="AV136" i="15"/>
  <c r="AW136" i="15"/>
  <c r="AX136" i="15"/>
  <c r="AY136" i="15"/>
  <c r="AZ136" i="15"/>
  <c r="BA136" i="15"/>
  <c r="BB136" i="15"/>
  <c r="BC136" i="15"/>
  <c r="BD136" i="15"/>
  <c r="B137" i="15"/>
  <c r="C137" i="15"/>
  <c r="F137" i="15"/>
  <c r="I137" i="15"/>
  <c r="J137" i="15"/>
  <c r="K137" i="15"/>
  <c r="L137" i="15"/>
  <c r="M137" i="15"/>
  <c r="N137" i="15"/>
  <c r="O137" i="15"/>
  <c r="P137" i="15"/>
  <c r="Q137" i="15"/>
  <c r="R137" i="15"/>
  <c r="AM137" i="15"/>
  <c r="AN137" i="15"/>
  <c r="AO137" i="15"/>
  <c r="AP137" i="15"/>
  <c r="AR137" i="15"/>
  <c r="AS137" i="15"/>
  <c r="AT137" i="15"/>
  <c r="AU137" i="15"/>
  <c r="AV137" i="15"/>
  <c r="AW137" i="15"/>
  <c r="AX137" i="15"/>
  <c r="AY137" i="15"/>
  <c r="AZ137" i="15"/>
  <c r="BA137" i="15"/>
  <c r="BB137" i="15"/>
  <c r="BC137" i="15"/>
  <c r="BD137" i="15"/>
  <c r="B138" i="15"/>
  <c r="C138" i="15"/>
  <c r="F138" i="15"/>
  <c r="I138" i="15"/>
  <c r="J138" i="15"/>
  <c r="K138" i="15"/>
  <c r="L138" i="15"/>
  <c r="M138" i="15"/>
  <c r="N138" i="15"/>
  <c r="O138" i="15"/>
  <c r="P138" i="15"/>
  <c r="Q138" i="15"/>
  <c r="R138" i="15"/>
  <c r="AM138" i="15"/>
  <c r="AN138" i="15"/>
  <c r="AO138" i="15"/>
  <c r="AP138" i="15"/>
  <c r="AR138" i="15"/>
  <c r="AS138" i="15"/>
  <c r="AT138" i="15"/>
  <c r="AU138" i="15"/>
  <c r="AV138" i="15"/>
  <c r="AW138" i="15"/>
  <c r="AX138" i="15"/>
  <c r="AY138" i="15"/>
  <c r="AZ138" i="15"/>
  <c r="BA138" i="15"/>
  <c r="BB138" i="15"/>
  <c r="BC138" i="15"/>
  <c r="BD138" i="15"/>
  <c r="B139" i="15"/>
  <c r="C139" i="15"/>
  <c r="F139" i="15"/>
  <c r="I139" i="15"/>
  <c r="J139" i="15"/>
  <c r="K139" i="15"/>
  <c r="L139" i="15"/>
  <c r="M139" i="15"/>
  <c r="N139" i="15"/>
  <c r="O139" i="15"/>
  <c r="P139" i="15"/>
  <c r="Q139" i="15"/>
  <c r="R139" i="15"/>
  <c r="AM139" i="15"/>
  <c r="AN139" i="15"/>
  <c r="AO139" i="15"/>
  <c r="AP139" i="15"/>
  <c r="AR139" i="15"/>
  <c r="AS139" i="15"/>
  <c r="AT139" i="15"/>
  <c r="AU139" i="15"/>
  <c r="AV139" i="15"/>
  <c r="AW139" i="15"/>
  <c r="AX139" i="15"/>
  <c r="AY139" i="15"/>
  <c r="AZ139" i="15"/>
  <c r="BA139" i="15"/>
  <c r="BB139" i="15"/>
  <c r="BC139" i="15"/>
  <c r="BD139" i="15"/>
  <c r="B140" i="15"/>
  <c r="C140" i="15"/>
  <c r="F140" i="15"/>
  <c r="I140" i="15"/>
  <c r="J140" i="15"/>
  <c r="K140" i="15"/>
  <c r="L140" i="15"/>
  <c r="M140" i="15"/>
  <c r="N140" i="15"/>
  <c r="O140" i="15"/>
  <c r="P140" i="15"/>
  <c r="Q140" i="15"/>
  <c r="R140" i="15"/>
  <c r="AM140" i="15"/>
  <c r="AN140" i="15"/>
  <c r="AO140" i="15"/>
  <c r="AP140" i="15"/>
  <c r="AR140" i="15"/>
  <c r="AS140" i="15"/>
  <c r="AT140" i="15"/>
  <c r="AU140" i="15"/>
  <c r="AV140" i="15"/>
  <c r="AW140" i="15"/>
  <c r="AX140" i="15"/>
  <c r="AY140" i="15"/>
  <c r="AZ140" i="15"/>
  <c r="BA140" i="15"/>
  <c r="BB140" i="15"/>
  <c r="BC140" i="15"/>
  <c r="BD140" i="15"/>
  <c r="B141" i="15"/>
  <c r="C141" i="15"/>
  <c r="F141" i="15"/>
  <c r="I141" i="15"/>
  <c r="J141" i="15"/>
  <c r="K141" i="15"/>
  <c r="L141" i="15"/>
  <c r="M141" i="15"/>
  <c r="N141" i="15"/>
  <c r="O141" i="15"/>
  <c r="P141" i="15"/>
  <c r="Q141" i="15"/>
  <c r="R141" i="15"/>
  <c r="AM141" i="15"/>
  <c r="AN141" i="15"/>
  <c r="AO141" i="15"/>
  <c r="AP141" i="15"/>
  <c r="AR141" i="15"/>
  <c r="AS141" i="15"/>
  <c r="AT141" i="15"/>
  <c r="AU141" i="15"/>
  <c r="AV141" i="15"/>
  <c r="AW141" i="15"/>
  <c r="AX141" i="15"/>
  <c r="AY141" i="15"/>
  <c r="AZ141" i="15"/>
  <c r="BA141" i="15"/>
  <c r="BB141" i="15"/>
  <c r="BC141" i="15"/>
  <c r="BD141" i="15"/>
  <c r="B142" i="15"/>
  <c r="C142" i="15"/>
  <c r="F142" i="15"/>
  <c r="I142" i="15"/>
  <c r="J142" i="15"/>
  <c r="K142" i="15"/>
  <c r="L142" i="15"/>
  <c r="M142" i="15"/>
  <c r="N142" i="15"/>
  <c r="O142" i="15"/>
  <c r="P142" i="15"/>
  <c r="Q142" i="15"/>
  <c r="R142" i="15"/>
  <c r="AM142" i="15"/>
  <c r="AN142" i="15"/>
  <c r="AO142" i="15"/>
  <c r="AP142" i="15"/>
  <c r="AR142" i="15"/>
  <c r="AS142" i="15"/>
  <c r="AT142" i="15"/>
  <c r="AU142" i="15"/>
  <c r="AV142" i="15"/>
  <c r="AW142" i="15"/>
  <c r="AX142" i="15"/>
  <c r="AY142" i="15"/>
  <c r="AZ142" i="15"/>
  <c r="BA142" i="15"/>
  <c r="BB142" i="15"/>
  <c r="BC142" i="15"/>
  <c r="BD142" i="15"/>
  <c r="B143" i="15"/>
  <c r="C143" i="15"/>
  <c r="F143" i="15"/>
  <c r="I143" i="15"/>
  <c r="J143" i="15"/>
  <c r="K143" i="15"/>
  <c r="L143" i="15"/>
  <c r="M143" i="15"/>
  <c r="N143" i="15"/>
  <c r="O143" i="15"/>
  <c r="P143" i="15"/>
  <c r="Q143" i="15"/>
  <c r="R143" i="15"/>
  <c r="AM143" i="15"/>
  <c r="AN143" i="15"/>
  <c r="AO143" i="15"/>
  <c r="AP143" i="15"/>
  <c r="AR143" i="15"/>
  <c r="AS143" i="15"/>
  <c r="AT143" i="15"/>
  <c r="AU143" i="15"/>
  <c r="AV143" i="15"/>
  <c r="AW143" i="15"/>
  <c r="AX143" i="15"/>
  <c r="AY143" i="15"/>
  <c r="AZ143" i="15"/>
  <c r="BA143" i="15"/>
  <c r="BB143" i="15"/>
  <c r="BC143" i="15"/>
  <c r="BD143" i="15"/>
  <c r="B144" i="15"/>
  <c r="C144" i="15"/>
  <c r="F144" i="15"/>
  <c r="I144" i="15"/>
  <c r="J144" i="15"/>
  <c r="K144" i="15"/>
  <c r="L144" i="15"/>
  <c r="M144" i="15"/>
  <c r="N144" i="15"/>
  <c r="O144" i="15"/>
  <c r="P144" i="15"/>
  <c r="Q144" i="15"/>
  <c r="R144" i="15"/>
  <c r="AM144" i="15"/>
  <c r="AN144" i="15"/>
  <c r="AO144" i="15"/>
  <c r="AP144" i="15"/>
  <c r="AR144" i="15"/>
  <c r="AS144" i="15"/>
  <c r="AT144" i="15"/>
  <c r="AU144" i="15"/>
  <c r="AV144" i="15"/>
  <c r="AW144" i="15"/>
  <c r="AX144" i="15"/>
  <c r="AY144" i="15"/>
  <c r="AZ144" i="15"/>
  <c r="BA144" i="15"/>
  <c r="BB144" i="15"/>
  <c r="BC144" i="15"/>
  <c r="BD144" i="15"/>
  <c r="B145" i="15"/>
  <c r="C145" i="15"/>
  <c r="F145" i="15"/>
  <c r="I145" i="15"/>
  <c r="J145" i="15"/>
  <c r="K145" i="15"/>
  <c r="L145" i="15"/>
  <c r="M145" i="15"/>
  <c r="N145" i="15"/>
  <c r="O145" i="15"/>
  <c r="P145" i="15"/>
  <c r="Q145" i="15"/>
  <c r="R145" i="15"/>
  <c r="AM145" i="15"/>
  <c r="AN145" i="15"/>
  <c r="AO145" i="15"/>
  <c r="AP145" i="15"/>
  <c r="AR145" i="15"/>
  <c r="AS145" i="15"/>
  <c r="AT145" i="15"/>
  <c r="AU145" i="15"/>
  <c r="AV145" i="15"/>
  <c r="AW145" i="15"/>
  <c r="AX145" i="15"/>
  <c r="AY145" i="15"/>
  <c r="AZ145" i="15"/>
  <c r="BA145" i="15"/>
  <c r="BB145" i="15"/>
  <c r="BC145" i="15"/>
  <c r="BD145" i="15"/>
  <c r="B146" i="15"/>
  <c r="C146" i="15"/>
  <c r="F146" i="15"/>
  <c r="I146" i="15"/>
  <c r="J146" i="15"/>
  <c r="K146" i="15"/>
  <c r="L146" i="15"/>
  <c r="M146" i="15"/>
  <c r="N146" i="15"/>
  <c r="O146" i="15"/>
  <c r="P146" i="15"/>
  <c r="Q146" i="15"/>
  <c r="R146" i="15"/>
  <c r="AM146" i="15"/>
  <c r="AN146" i="15"/>
  <c r="AO146" i="15"/>
  <c r="AP146" i="15"/>
  <c r="AR146" i="15"/>
  <c r="AS146" i="15"/>
  <c r="AT146" i="15"/>
  <c r="AU146" i="15"/>
  <c r="AV146" i="15"/>
  <c r="AW146" i="15"/>
  <c r="AX146" i="15"/>
  <c r="AY146" i="15"/>
  <c r="AZ146" i="15"/>
  <c r="BA146" i="15"/>
  <c r="BB146" i="15"/>
  <c r="BC146" i="15"/>
  <c r="BD146" i="15"/>
  <c r="B147" i="15"/>
  <c r="C147" i="15"/>
  <c r="F147" i="15"/>
  <c r="I147" i="15"/>
  <c r="J147" i="15"/>
  <c r="K147" i="15"/>
  <c r="L147" i="15"/>
  <c r="M147" i="15"/>
  <c r="N147" i="15"/>
  <c r="O147" i="15"/>
  <c r="P147" i="15"/>
  <c r="Q147" i="15"/>
  <c r="R147" i="15"/>
  <c r="AM147" i="15"/>
  <c r="AN147" i="15"/>
  <c r="AO147" i="15"/>
  <c r="AP147" i="15"/>
  <c r="AR147" i="15"/>
  <c r="AS147" i="15"/>
  <c r="AT147" i="15"/>
  <c r="AU147" i="15"/>
  <c r="AV147" i="15"/>
  <c r="AW147" i="15"/>
  <c r="AX147" i="15"/>
  <c r="AY147" i="15"/>
  <c r="AZ147" i="15"/>
  <c r="BA147" i="15"/>
  <c r="BB147" i="15"/>
  <c r="BC147" i="15"/>
  <c r="BD147" i="15"/>
  <c r="B148" i="15"/>
  <c r="C148" i="15"/>
  <c r="F148" i="15"/>
  <c r="I148" i="15"/>
  <c r="J148" i="15"/>
  <c r="K148" i="15"/>
  <c r="L148" i="15"/>
  <c r="M148" i="15"/>
  <c r="N148" i="15"/>
  <c r="O148" i="15"/>
  <c r="P148" i="15"/>
  <c r="Q148" i="15"/>
  <c r="R148" i="15"/>
  <c r="AM148" i="15"/>
  <c r="AN148" i="15"/>
  <c r="AO148" i="15"/>
  <c r="AP148" i="15"/>
  <c r="AR148" i="15"/>
  <c r="AS148" i="15"/>
  <c r="AT148" i="15"/>
  <c r="AU148" i="15"/>
  <c r="AV148" i="15"/>
  <c r="AW148" i="15"/>
  <c r="AX148" i="15"/>
  <c r="AY148" i="15"/>
  <c r="AZ148" i="15"/>
  <c r="BA148" i="15"/>
  <c r="BB148" i="15"/>
  <c r="BC148" i="15"/>
  <c r="BD148" i="15"/>
  <c r="B149" i="15"/>
  <c r="C149" i="15"/>
  <c r="F149" i="15"/>
  <c r="I149" i="15"/>
  <c r="J149" i="15"/>
  <c r="K149" i="15"/>
  <c r="L149" i="15"/>
  <c r="M149" i="15"/>
  <c r="N149" i="15"/>
  <c r="O149" i="15"/>
  <c r="P149" i="15"/>
  <c r="Q149" i="15"/>
  <c r="R149" i="15"/>
  <c r="AM149" i="15"/>
  <c r="AN149" i="15"/>
  <c r="AO149" i="15"/>
  <c r="AP149" i="15"/>
  <c r="AR149" i="15"/>
  <c r="AS149" i="15"/>
  <c r="AT149" i="15"/>
  <c r="AU149" i="15"/>
  <c r="AV149" i="15"/>
  <c r="AW149" i="15"/>
  <c r="AX149" i="15"/>
  <c r="AY149" i="15"/>
  <c r="AZ149" i="15"/>
  <c r="BA149" i="15"/>
  <c r="BB149" i="15"/>
  <c r="BC149" i="15"/>
  <c r="BD149" i="15"/>
  <c r="B150" i="15"/>
  <c r="C150" i="15"/>
  <c r="F150" i="15"/>
  <c r="I150" i="15"/>
  <c r="J150" i="15"/>
  <c r="K150" i="15"/>
  <c r="L150" i="15"/>
  <c r="M150" i="15"/>
  <c r="N150" i="15"/>
  <c r="O150" i="15"/>
  <c r="P150" i="15"/>
  <c r="Q150" i="15"/>
  <c r="R150" i="15"/>
  <c r="AM150" i="15"/>
  <c r="AN150" i="15"/>
  <c r="AO150" i="15"/>
  <c r="AP150" i="15"/>
  <c r="AR150" i="15"/>
  <c r="AS150" i="15"/>
  <c r="AT150" i="15"/>
  <c r="AU150" i="15"/>
  <c r="AV150" i="15"/>
  <c r="AW150" i="15"/>
  <c r="AX150" i="15"/>
  <c r="AY150" i="15"/>
  <c r="AZ150" i="15"/>
  <c r="BA150" i="15"/>
  <c r="BB150" i="15"/>
  <c r="BC150" i="15"/>
  <c r="BD150" i="15"/>
  <c r="B151" i="15"/>
  <c r="C151" i="15"/>
  <c r="F151" i="15"/>
  <c r="I151" i="15"/>
  <c r="J151" i="15"/>
  <c r="K151" i="15"/>
  <c r="L151" i="15"/>
  <c r="M151" i="15"/>
  <c r="N151" i="15"/>
  <c r="O151" i="15"/>
  <c r="P151" i="15"/>
  <c r="Q151" i="15"/>
  <c r="R151" i="15"/>
  <c r="AM151" i="15"/>
  <c r="AN151" i="15"/>
  <c r="AO151" i="15"/>
  <c r="AP151" i="15"/>
  <c r="AR151" i="15"/>
  <c r="AS151" i="15"/>
  <c r="AT151" i="15"/>
  <c r="AU151" i="15"/>
  <c r="AV151" i="15"/>
  <c r="AW151" i="15"/>
  <c r="AX151" i="15"/>
  <c r="AY151" i="15"/>
  <c r="AZ151" i="15"/>
  <c r="BA151" i="15"/>
  <c r="BB151" i="15"/>
  <c r="BC151" i="15"/>
  <c r="BD151" i="15"/>
  <c r="B152" i="15"/>
  <c r="C152" i="15"/>
  <c r="F152" i="15"/>
  <c r="I152" i="15"/>
  <c r="J152" i="15"/>
  <c r="K152" i="15"/>
  <c r="L152" i="15"/>
  <c r="M152" i="15"/>
  <c r="N152" i="15"/>
  <c r="O152" i="15"/>
  <c r="P152" i="15"/>
  <c r="Q152" i="15"/>
  <c r="R152" i="15"/>
  <c r="AM152" i="15"/>
  <c r="AN152" i="15"/>
  <c r="AO152" i="15"/>
  <c r="AP152" i="15"/>
  <c r="AR152" i="15"/>
  <c r="AS152" i="15"/>
  <c r="AT152" i="15"/>
  <c r="AU152" i="15"/>
  <c r="AV152" i="15"/>
  <c r="AW152" i="15"/>
  <c r="AX152" i="15"/>
  <c r="AY152" i="15"/>
  <c r="AZ152" i="15"/>
  <c r="BA152" i="15"/>
  <c r="BB152" i="15"/>
  <c r="BC152" i="15"/>
  <c r="BD152" i="15"/>
  <c r="B153" i="15"/>
  <c r="C153" i="15"/>
  <c r="F153" i="15"/>
  <c r="I153" i="15"/>
  <c r="J153" i="15"/>
  <c r="K153" i="15"/>
  <c r="L153" i="15"/>
  <c r="M153" i="15"/>
  <c r="N153" i="15"/>
  <c r="O153" i="15"/>
  <c r="P153" i="15"/>
  <c r="Q153" i="15"/>
  <c r="R153" i="15"/>
  <c r="AM153" i="15"/>
  <c r="AN153" i="15"/>
  <c r="AO153" i="15"/>
  <c r="AP153" i="15"/>
  <c r="AR153" i="15"/>
  <c r="AS153" i="15"/>
  <c r="AT153" i="15"/>
  <c r="AU153" i="15"/>
  <c r="AV153" i="15"/>
  <c r="AW153" i="15"/>
  <c r="AX153" i="15"/>
  <c r="AY153" i="15"/>
  <c r="AZ153" i="15"/>
  <c r="BA153" i="15"/>
  <c r="BB153" i="15"/>
  <c r="BC153" i="15"/>
  <c r="BD153" i="15"/>
  <c r="B154" i="15"/>
  <c r="C154" i="15"/>
  <c r="F154" i="15"/>
  <c r="I154" i="15"/>
  <c r="J154" i="15"/>
  <c r="K154" i="15"/>
  <c r="L154" i="15"/>
  <c r="M154" i="15"/>
  <c r="N154" i="15"/>
  <c r="O154" i="15"/>
  <c r="P154" i="15"/>
  <c r="Q154" i="15"/>
  <c r="R154" i="15"/>
  <c r="AM154" i="15"/>
  <c r="AN154" i="15"/>
  <c r="AO154" i="15"/>
  <c r="AP154" i="15"/>
  <c r="AR154" i="15"/>
  <c r="AS154" i="15"/>
  <c r="AT154" i="15"/>
  <c r="AU154" i="15"/>
  <c r="AV154" i="15"/>
  <c r="AW154" i="15"/>
  <c r="AX154" i="15"/>
  <c r="AY154" i="15"/>
  <c r="AZ154" i="15"/>
  <c r="BA154" i="15"/>
  <c r="BB154" i="15"/>
  <c r="BC154" i="15"/>
  <c r="BD154" i="15"/>
  <c r="B155" i="15"/>
  <c r="C155" i="15"/>
  <c r="F155" i="15"/>
  <c r="I155" i="15"/>
  <c r="J155" i="15"/>
  <c r="K155" i="15"/>
  <c r="L155" i="15"/>
  <c r="M155" i="15"/>
  <c r="N155" i="15"/>
  <c r="O155" i="15"/>
  <c r="P155" i="15"/>
  <c r="Q155" i="15"/>
  <c r="R155" i="15"/>
  <c r="AM155" i="15"/>
  <c r="AN155" i="15"/>
  <c r="AO155" i="15"/>
  <c r="AP155" i="15"/>
  <c r="AR155" i="15"/>
  <c r="AS155" i="15"/>
  <c r="AT155" i="15"/>
  <c r="AU155" i="15"/>
  <c r="AV155" i="15"/>
  <c r="AW155" i="15"/>
  <c r="AX155" i="15"/>
  <c r="AY155" i="15"/>
  <c r="AZ155" i="15"/>
  <c r="BA155" i="15"/>
  <c r="BB155" i="15"/>
  <c r="BC155" i="15"/>
  <c r="BD155" i="15"/>
  <c r="B156" i="15"/>
  <c r="C156" i="15"/>
  <c r="F156" i="15"/>
  <c r="I156" i="15"/>
  <c r="J156" i="15"/>
  <c r="K156" i="15"/>
  <c r="L156" i="15"/>
  <c r="M156" i="15"/>
  <c r="N156" i="15"/>
  <c r="O156" i="15"/>
  <c r="P156" i="15"/>
  <c r="Q156" i="15"/>
  <c r="R156" i="15"/>
  <c r="AM156" i="15"/>
  <c r="AN156" i="15"/>
  <c r="AO156" i="15"/>
  <c r="AP156" i="15"/>
  <c r="AR156" i="15"/>
  <c r="AS156" i="15"/>
  <c r="AT156" i="15"/>
  <c r="AU156" i="15"/>
  <c r="AV156" i="15"/>
  <c r="AW156" i="15"/>
  <c r="AX156" i="15"/>
  <c r="AY156" i="15"/>
  <c r="AZ156" i="15"/>
  <c r="BA156" i="15"/>
  <c r="BB156" i="15"/>
  <c r="BC156" i="15"/>
  <c r="BD156" i="15"/>
  <c r="B157" i="15"/>
  <c r="C157" i="15"/>
  <c r="F157" i="15"/>
  <c r="I157" i="15"/>
  <c r="J157" i="15"/>
  <c r="K157" i="15"/>
  <c r="L157" i="15"/>
  <c r="M157" i="15"/>
  <c r="N157" i="15"/>
  <c r="O157" i="15"/>
  <c r="P157" i="15"/>
  <c r="Q157" i="15"/>
  <c r="R157" i="15"/>
  <c r="AM157" i="15"/>
  <c r="AN157" i="15"/>
  <c r="AO157" i="15"/>
  <c r="AP157" i="15"/>
  <c r="AR157" i="15"/>
  <c r="AS157" i="15"/>
  <c r="AT157" i="15"/>
  <c r="AU157" i="15"/>
  <c r="AV157" i="15"/>
  <c r="AW157" i="15"/>
  <c r="AX157" i="15"/>
  <c r="AY157" i="15"/>
  <c r="AZ157" i="15"/>
  <c r="BA157" i="15"/>
  <c r="BB157" i="15"/>
  <c r="BC157" i="15"/>
  <c r="BD157" i="15"/>
  <c r="B158" i="15"/>
  <c r="C158" i="15"/>
  <c r="F158" i="15"/>
  <c r="I158" i="15"/>
  <c r="J158" i="15"/>
  <c r="K158" i="15"/>
  <c r="L158" i="15"/>
  <c r="M158" i="15"/>
  <c r="N158" i="15"/>
  <c r="O158" i="15"/>
  <c r="P158" i="15"/>
  <c r="Q158" i="15"/>
  <c r="R158" i="15"/>
  <c r="AM158" i="15"/>
  <c r="AN158" i="15"/>
  <c r="AO158" i="15"/>
  <c r="AP158" i="15"/>
  <c r="AR158" i="15"/>
  <c r="AS158" i="15"/>
  <c r="AT158" i="15"/>
  <c r="AU158" i="15"/>
  <c r="AV158" i="15"/>
  <c r="AW158" i="15"/>
  <c r="AX158" i="15"/>
  <c r="AY158" i="15"/>
  <c r="AZ158" i="15"/>
  <c r="BA158" i="15"/>
  <c r="BB158" i="15"/>
  <c r="BC158" i="15"/>
  <c r="BD158" i="15"/>
  <c r="B159" i="15"/>
  <c r="C159" i="15"/>
  <c r="F159" i="15"/>
  <c r="I159" i="15"/>
  <c r="J159" i="15"/>
  <c r="K159" i="15"/>
  <c r="L159" i="15"/>
  <c r="M159" i="15"/>
  <c r="N159" i="15"/>
  <c r="O159" i="15"/>
  <c r="P159" i="15"/>
  <c r="Q159" i="15"/>
  <c r="R159" i="15"/>
  <c r="AM159" i="15"/>
  <c r="AN159" i="15"/>
  <c r="AO159" i="15"/>
  <c r="AP159" i="15"/>
  <c r="AR159" i="15"/>
  <c r="AS159" i="15"/>
  <c r="AT159" i="15"/>
  <c r="AU159" i="15"/>
  <c r="AV159" i="15"/>
  <c r="AW159" i="15"/>
  <c r="AX159" i="15"/>
  <c r="AY159" i="15"/>
  <c r="AZ159" i="15"/>
  <c r="BA159" i="15"/>
  <c r="BB159" i="15"/>
  <c r="BC159" i="15"/>
  <c r="BD159" i="15"/>
  <c r="B160" i="15"/>
  <c r="C160" i="15"/>
  <c r="F160" i="15"/>
  <c r="I160" i="15"/>
  <c r="J160" i="15"/>
  <c r="K160" i="15"/>
  <c r="L160" i="15"/>
  <c r="M160" i="15"/>
  <c r="N160" i="15"/>
  <c r="O160" i="15"/>
  <c r="P160" i="15"/>
  <c r="Q160" i="15"/>
  <c r="R160" i="15"/>
  <c r="AM160" i="15"/>
  <c r="AN160" i="15"/>
  <c r="AO160" i="15"/>
  <c r="AP160" i="15"/>
  <c r="AR160" i="15"/>
  <c r="AS160" i="15"/>
  <c r="AT160" i="15"/>
  <c r="AU160" i="15"/>
  <c r="AV160" i="15"/>
  <c r="AW160" i="15"/>
  <c r="AX160" i="15"/>
  <c r="AY160" i="15"/>
  <c r="AZ160" i="15"/>
  <c r="BA160" i="15"/>
  <c r="BB160" i="15"/>
  <c r="BC160" i="15"/>
  <c r="BD160" i="15"/>
  <c r="B161" i="15"/>
  <c r="C161" i="15"/>
  <c r="F161" i="15"/>
  <c r="I161" i="15"/>
  <c r="J161" i="15"/>
  <c r="K161" i="15"/>
  <c r="L161" i="15"/>
  <c r="M161" i="15"/>
  <c r="N161" i="15"/>
  <c r="O161" i="15"/>
  <c r="P161" i="15"/>
  <c r="Q161" i="15"/>
  <c r="R161" i="15"/>
  <c r="AM161" i="15"/>
  <c r="AN161" i="15"/>
  <c r="AO161" i="15"/>
  <c r="AP161" i="15"/>
  <c r="AR161" i="15"/>
  <c r="AS161" i="15"/>
  <c r="AT161" i="15"/>
  <c r="AU161" i="15"/>
  <c r="AV161" i="15"/>
  <c r="AW161" i="15"/>
  <c r="AX161" i="15"/>
  <c r="AY161" i="15"/>
  <c r="AZ161" i="15"/>
  <c r="BA161" i="15"/>
  <c r="BB161" i="15"/>
  <c r="BC161" i="15"/>
  <c r="BD161" i="15"/>
  <c r="B162" i="15"/>
  <c r="C162" i="15"/>
  <c r="F162" i="15"/>
  <c r="I162" i="15"/>
  <c r="J162" i="15"/>
  <c r="K162" i="15"/>
  <c r="L162" i="15"/>
  <c r="M162" i="15"/>
  <c r="N162" i="15"/>
  <c r="O162" i="15"/>
  <c r="P162" i="15"/>
  <c r="Q162" i="15"/>
  <c r="R162" i="15"/>
  <c r="AM162" i="15"/>
  <c r="AN162" i="15"/>
  <c r="AO162" i="15"/>
  <c r="AP162" i="15"/>
  <c r="AR162" i="15"/>
  <c r="AS162" i="15"/>
  <c r="AT162" i="15"/>
  <c r="AU162" i="15"/>
  <c r="AV162" i="15"/>
  <c r="AW162" i="15"/>
  <c r="AX162" i="15"/>
  <c r="AY162" i="15"/>
  <c r="AZ162" i="15"/>
  <c r="BA162" i="15"/>
  <c r="BB162" i="15"/>
  <c r="BC162" i="15"/>
  <c r="BD162" i="15"/>
  <c r="B163" i="15"/>
  <c r="C163" i="15"/>
  <c r="F163" i="15"/>
  <c r="I163" i="15"/>
  <c r="J163" i="15"/>
  <c r="K163" i="15"/>
  <c r="L163" i="15"/>
  <c r="M163" i="15"/>
  <c r="N163" i="15"/>
  <c r="O163" i="15"/>
  <c r="P163" i="15"/>
  <c r="Q163" i="15"/>
  <c r="R163" i="15"/>
  <c r="AM163" i="15"/>
  <c r="AN163" i="15"/>
  <c r="AO163" i="15"/>
  <c r="AP163" i="15"/>
  <c r="AR163" i="15"/>
  <c r="AS163" i="15"/>
  <c r="AT163" i="15"/>
  <c r="AU163" i="15"/>
  <c r="AV163" i="15"/>
  <c r="AW163" i="15"/>
  <c r="AX163" i="15"/>
  <c r="AY163" i="15"/>
  <c r="AZ163" i="15"/>
  <c r="BA163" i="15"/>
  <c r="BB163" i="15"/>
  <c r="BC163" i="15"/>
  <c r="BD163" i="15"/>
  <c r="B164" i="15"/>
  <c r="C164" i="15"/>
  <c r="F164" i="15"/>
  <c r="I164" i="15"/>
  <c r="J164" i="15"/>
  <c r="K164" i="15"/>
  <c r="L164" i="15"/>
  <c r="M164" i="15"/>
  <c r="N164" i="15"/>
  <c r="O164" i="15"/>
  <c r="P164" i="15"/>
  <c r="Q164" i="15"/>
  <c r="R164" i="15"/>
  <c r="AM164" i="15"/>
  <c r="AN164" i="15"/>
  <c r="AO164" i="15"/>
  <c r="AP164" i="15"/>
  <c r="AR164" i="15"/>
  <c r="AS164" i="15"/>
  <c r="AT164" i="15"/>
  <c r="AU164" i="15"/>
  <c r="AV164" i="15"/>
  <c r="AW164" i="15"/>
  <c r="AX164" i="15"/>
  <c r="AY164" i="15"/>
  <c r="AZ164" i="15"/>
  <c r="BA164" i="15"/>
  <c r="BB164" i="15"/>
  <c r="BC164" i="15"/>
  <c r="BD164" i="15"/>
  <c r="B165" i="15"/>
  <c r="C165" i="15"/>
  <c r="F165" i="15"/>
  <c r="I165" i="15"/>
  <c r="J165" i="15"/>
  <c r="K165" i="15"/>
  <c r="L165" i="15"/>
  <c r="M165" i="15"/>
  <c r="N165" i="15"/>
  <c r="O165" i="15"/>
  <c r="P165" i="15"/>
  <c r="Q165" i="15"/>
  <c r="R165" i="15"/>
  <c r="AM165" i="15"/>
  <c r="AN165" i="15"/>
  <c r="AO165" i="15"/>
  <c r="AP165" i="15"/>
  <c r="AR165" i="15"/>
  <c r="AS165" i="15"/>
  <c r="AT165" i="15"/>
  <c r="AU165" i="15"/>
  <c r="AV165" i="15"/>
  <c r="AW165" i="15"/>
  <c r="AX165" i="15"/>
  <c r="AY165" i="15"/>
  <c r="AZ165" i="15"/>
  <c r="BA165" i="15"/>
  <c r="BB165" i="15"/>
  <c r="BC165" i="15"/>
  <c r="BD165" i="15"/>
  <c r="B166" i="15"/>
  <c r="C166" i="15"/>
  <c r="F166" i="15"/>
  <c r="I166" i="15"/>
  <c r="J166" i="15"/>
  <c r="K166" i="15"/>
  <c r="L166" i="15"/>
  <c r="M166" i="15"/>
  <c r="N166" i="15"/>
  <c r="O166" i="15"/>
  <c r="P166" i="15"/>
  <c r="Q166" i="15"/>
  <c r="R166" i="15"/>
  <c r="AM166" i="15"/>
  <c r="AN166" i="15"/>
  <c r="AO166" i="15"/>
  <c r="AP166" i="15"/>
  <c r="AR166" i="15"/>
  <c r="AS166" i="15"/>
  <c r="AT166" i="15"/>
  <c r="AU166" i="15"/>
  <c r="AV166" i="15"/>
  <c r="AW166" i="15"/>
  <c r="AX166" i="15"/>
  <c r="AY166" i="15"/>
  <c r="AZ166" i="15"/>
  <c r="BA166" i="15"/>
  <c r="BB166" i="15"/>
  <c r="BC166" i="15"/>
  <c r="BD166" i="15"/>
  <c r="B167" i="15"/>
  <c r="C167" i="15"/>
  <c r="F167" i="15"/>
  <c r="I167" i="15"/>
  <c r="J167" i="15"/>
  <c r="K167" i="15"/>
  <c r="L167" i="15"/>
  <c r="M167" i="15"/>
  <c r="N167" i="15"/>
  <c r="O167" i="15"/>
  <c r="P167" i="15"/>
  <c r="Q167" i="15"/>
  <c r="R167" i="15"/>
  <c r="AM167" i="15"/>
  <c r="AN167" i="15"/>
  <c r="AO167" i="15"/>
  <c r="AP167" i="15"/>
  <c r="AR167" i="15"/>
  <c r="AS167" i="15"/>
  <c r="AT167" i="15"/>
  <c r="AU167" i="15"/>
  <c r="AV167" i="15"/>
  <c r="AW167" i="15"/>
  <c r="AX167" i="15"/>
  <c r="AY167" i="15"/>
  <c r="AZ167" i="15"/>
  <c r="BA167" i="15"/>
  <c r="BB167" i="15"/>
  <c r="BC167" i="15"/>
  <c r="BD167" i="15"/>
  <c r="B168" i="15"/>
  <c r="C168" i="15"/>
  <c r="F168" i="15"/>
  <c r="I168" i="15"/>
  <c r="J168" i="15"/>
  <c r="K168" i="15"/>
  <c r="L168" i="15"/>
  <c r="M168" i="15"/>
  <c r="N168" i="15"/>
  <c r="O168" i="15"/>
  <c r="P168" i="15"/>
  <c r="Q168" i="15"/>
  <c r="R168" i="15"/>
  <c r="AM168" i="15"/>
  <c r="AN168" i="15"/>
  <c r="AO168" i="15"/>
  <c r="AP168" i="15"/>
  <c r="AR168" i="15"/>
  <c r="AS168" i="15"/>
  <c r="AT168" i="15"/>
  <c r="AU168" i="15"/>
  <c r="AV168" i="15"/>
  <c r="AW168" i="15"/>
  <c r="AX168" i="15"/>
  <c r="AY168" i="15"/>
  <c r="AZ168" i="15"/>
  <c r="BA168" i="15"/>
  <c r="BB168" i="15"/>
  <c r="BC168" i="15"/>
  <c r="BD168" i="15"/>
  <c r="B169" i="15"/>
  <c r="C169" i="15"/>
  <c r="F169" i="15"/>
  <c r="I169" i="15"/>
  <c r="J169" i="15"/>
  <c r="K169" i="15"/>
  <c r="L169" i="15"/>
  <c r="M169" i="15"/>
  <c r="N169" i="15"/>
  <c r="O169" i="15"/>
  <c r="P169" i="15"/>
  <c r="Q169" i="15"/>
  <c r="R169" i="15"/>
  <c r="AM169" i="15"/>
  <c r="AN169" i="15"/>
  <c r="AO169" i="15"/>
  <c r="AP169" i="15"/>
  <c r="AR169" i="15"/>
  <c r="AS169" i="15"/>
  <c r="AT169" i="15"/>
  <c r="AU169" i="15"/>
  <c r="AV169" i="15"/>
  <c r="AW169" i="15"/>
  <c r="AX169" i="15"/>
  <c r="AY169" i="15"/>
  <c r="AZ169" i="15"/>
  <c r="BA169" i="15"/>
  <c r="BB169" i="15"/>
  <c r="BC169" i="15"/>
  <c r="BD169" i="15"/>
  <c r="B170" i="15"/>
  <c r="C170" i="15"/>
  <c r="F170" i="15"/>
  <c r="I170" i="15"/>
  <c r="J170" i="15"/>
  <c r="K170" i="15"/>
  <c r="L170" i="15"/>
  <c r="M170" i="15"/>
  <c r="N170" i="15"/>
  <c r="O170" i="15"/>
  <c r="P170" i="15"/>
  <c r="Q170" i="15"/>
  <c r="R170" i="15"/>
  <c r="AM170" i="15"/>
  <c r="AN170" i="15"/>
  <c r="AO170" i="15"/>
  <c r="AP170" i="15"/>
  <c r="AR170" i="15"/>
  <c r="AS170" i="15"/>
  <c r="AT170" i="15"/>
  <c r="AU170" i="15"/>
  <c r="AV170" i="15"/>
  <c r="AW170" i="15"/>
  <c r="AX170" i="15"/>
  <c r="AY170" i="15"/>
  <c r="AZ170" i="15"/>
  <c r="BA170" i="15"/>
  <c r="BB170" i="15"/>
  <c r="BC170" i="15"/>
  <c r="BD170" i="15"/>
  <c r="B171" i="15"/>
  <c r="C171" i="15"/>
  <c r="F171" i="15"/>
  <c r="I171" i="15"/>
  <c r="J171" i="15"/>
  <c r="K171" i="15"/>
  <c r="L171" i="15"/>
  <c r="M171" i="15"/>
  <c r="N171" i="15"/>
  <c r="O171" i="15"/>
  <c r="P171" i="15"/>
  <c r="Q171" i="15"/>
  <c r="R171" i="15"/>
  <c r="AM171" i="15"/>
  <c r="AN171" i="15"/>
  <c r="AO171" i="15"/>
  <c r="AP171" i="15"/>
  <c r="AR171" i="15"/>
  <c r="AS171" i="15"/>
  <c r="AT171" i="15"/>
  <c r="AU171" i="15"/>
  <c r="AV171" i="15"/>
  <c r="AW171" i="15"/>
  <c r="AX171" i="15"/>
  <c r="AY171" i="15"/>
  <c r="AZ171" i="15"/>
  <c r="BA171" i="15"/>
  <c r="BB171" i="15"/>
  <c r="BC171" i="15"/>
  <c r="BD171" i="15"/>
  <c r="B172" i="15"/>
  <c r="C172" i="15"/>
  <c r="F172" i="15"/>
  <c r="I172" i="15"/>
  <c r="J172" i="15"/>
  <c r="K172" i="15"/>
  <c r="L172" i="15"/>
  <c r="M172" i="15"/>
  <c r="N172" i="15"/>
  <c r="O172" i="15"/>
  <c r="P172" i="15"/>
  <c r="Q172" i="15"/>
  <c r="R172" i="15"/>
  <c r="AM172" i="15"/>
  <c r="AN172" i="15"/>
  <c r="AO172" i="15"/>
  <c r="AP172" i="15"/>
  <c r="AR172" i="15"/>
  <c r="AS172" i="15"/>
  <c r="AT172" i="15"/>
  <c r="AU172" i="15"/>
  <c r="AV172" i="15"/>
  <c r="AW172" i="15"/>
  <c r="AX172" i="15"/>
  <c r="AY172" i="15"/>
  <c r="AZ172" i="15"/>
  <c r="BA172" i="15"/>
  <c r="BB172" i="15"/>
  <c r="BC172" i="15"/>
  <c r="BD172" i="15"/>
  <c r="B173" i="15"/>
  <c r="C173" i="15"/>
  <c r="F173" i="15"/>
  <c r="I173" i="15"/>
  <c r="J173" i="15"/>
  <c r="K173" i="15"/>
  <c r="L173" i="15"/>
  <c r="M173" i="15"/>
  <c r="N173" i="15"/>
  <c r="O173" i="15"/>
  <c r="P173" i="15"/>
  <c r="Q173" i="15"/>
  <c r="R173" i="15"/>
  <c r="AM173" i="15"/>
  <c r="AN173" i="15"/>
  <c r="AO173" i="15"/>
  <c r="AP173" i="15"/>
  <c r="AR173" i="15"/>
  <c r="AS173" i="15"/>
  <c r="AT173" i="15"/>
  <c r="AU173" i="15"/>
  <c r="AV173" i="15"/>
  <c r="AW173" i="15"/>
  <c r="AX173" i="15"/>
  <c r="AY173" i="15"/>
  <c r="AZ173" i="15"/>
  <c r="BA173" i="15"/>
  <c r="BB173" i="15"/>
  <c r="BC173" i="15"/>
  <c r="BD173" i="15"/>
  <c r="B174" i="15"/>
  <c r="C174" i="15"/>
  <c r="F174" i="15"/>
  <c r="I174" i="15"/>
  <c r="J174" i="15"/>
  <c r="K174" i="15"/>
  <c r="L174" i="15"/>
  <c r="M174" i="15"/>
  <c r="N174" i="15"/>
  <c r="O174" i="15"/>
  <c r="P174" i="15"/>
  <c r="Q174" i="15"/>
  <c r="R174" i="15"/>
  <c r="AM174" i="15"/>
  <c r="AN174" i="15"/>
  <c r="AO174" i="15"/>
  <c r="AP174" i="15"/>
  <c r="AR174" i="15"/>
  <c r="AS174" i="15"/>
  <c r="AT174" i="15"/>
  <c r="AU174" i="15"/>
  <c r="AV174" i="15"/>
  <c r="AW174" i="15"/>
  <c r="AX174" i="15"/>
  <c r="AY174" i="15"/>
  <c r="AZ174" i="15"/>
  <c r="BA174" i="15"/>
  <c r="BB174" i="15"/>
  <c r="BC174" i="15"/>
  <c r="BD174" i="15"/>
  <c r="B175" i="15"/>
  <c r="C175" i="15"/>
  <c r="F175" i="15"/>
  <c r="I175" i="15"/>
  <c r="J175" i="15"/>
  <c r="K175" i="15"/>
  <c r="L175" i="15"/>
  <c r="M175" i="15"/>
  <c r="N175" i="15"/>
  <c r="O175" i="15"/>
  <c r="P175" i="15"/>
  <c r="Q175" i="15"/>
  <c r="R175" i="15"/>
  <c r="AM175" i="15"/>
  <c r="AN175" i="15"/>
  <c r="AO175" i="15"/>
  <c r="AP175" i="15"/>
  <c r="AR175" i="15"/>
  <c r="AS175" i="15"/>
  <c r="AT175" i="15"/>
  <c r="AU175" i="15"/>
  <c r="AV175" i="15"/>
  <c r="AW175" i="15"/>
  <c r="AX175" i="15"/>
  <c r="AY175" i="15"/>
  <c r="AZ175" i="15"/>
  <c r="BA175" i="15"/>
  <c r="BB175" i="15"/>
  <c r="BC175" i="15"/>
  <c r="BD175" i="15"/>
  <c r="B176" i="15"/>
  <c r="C176" i="15"/>
  <c r="F176" i="15"/>
  <c r="I176" i="15"/>
  <c r="J176" i="15"/>
  <c r="K176" i="15"/>
  <c r="L176" i="15"/>
  <c r="M176" i="15"/>
  <c r="N176" i="15"/>
  <c r="O176" i="15"/>
  <c r="P176" i="15"/>
  <c r="Q176" i="15"/>
  <c r="R176" i="15"/>
  <c r="AM176" i="15"/>
  <c r="AN176" i="15"/>
  <c r="AO176" i="15"/>
  <c r="AP176" i="15"/>
  <c r="AR176" i="15"/>
  <c r="AS176" i="15"/>
  <c r="AT176" i="15"/>
  <c r="AU176" i="15"/>
  <c r="AV176" i="15"/>
  <c r="AW176" i="15"/>
  <c r="AX176" i="15"/>
  <c r="AY176" i="15"/>
  <c r="AZ176" i="15"/>
  <c r="BA176" i="15"/>
  <c r="BB176" i="15"/>
  <c r="BC176" i="15"/>
  <c r="BD176" i="15"/>
  <c r="B177" i="15"/>
  <c r="C177" i="15"/>
  <c r="F177" i="15"/>
  <c r="I177" i="15"/>
  <c r="J177" i="15"/>
  <c r="K177" i="15"/>
  <c r="L177" i="15"/>
  <c r="M177" i="15"/>
  <c r="N177" i="15"/>
  <c r="O177" i="15"/>
  <c r="P177" i="15"/>
  <c r="Q177" i="15"/>
  <c r="R177" i="15"/>
  <c r="AM177" i="15"/>
  <c r="AN177" i="15"/>
  <c r="AO177" i="15"/>
  <c r="AP177" i="15"/>
  <c r="AR177" i="15"/>
  <c r="AS177" i="15"/>
  <c r="AT177" i="15"/>
  <c r="AU177" i="15"/>
  <c r="AV177" i="15"/>
  <c r="AW177" i="15"/>
  <c r="AX177" i="15"/>
  <c r="AY177" i="15"/>
  <c r="AZ177" i="15"/>
  <c r="BA177" i="15"/>
  <c r="BB177" i="15"/>
  <c r="BC177" i="15"/>
  <c r="BD177" i="15"/>
  <c r="B178" i="15"/>
  <c r="C178" i="15"/>
  <c r="F178" i="15"/>
  <c r="I178" i="15"/>
  <c r="J178" i="15"/>
  <c r="K178" i="15"/>
  <c r="L178" i="15"/>
  <c r="M178" i="15"/>
  <c r="N178" i="15"/>
  <c r="O178" i="15"/>
  <c r="P178" i="15"/>
  <c r="Q178" i="15"/>
  <c r="R178" i="15"/>
  <c r="AM178" i="15"/>
  <c r="AN178" i="15"/>
  <c r="AO178" i="15"/>
  <c r="AP178" i="15"/>
  <c r="AR178" i="15"/>
  <c r="AS178" i="15"/>
  <c r="AT178" i="15"/>
  <c r="AU178" i="15"/>
  <c r="AV178" i="15"/>
  <c r="AW178" i="15"/>
  <c r="AX178" i="15"/>
  <c r="AY178" i="15"/>
  <c r="AZ178" i="15"/>
  <c r="BA178" i="15"/>
  <c r="BB178" i="15"/>
  <c r="BC178" i="15"/>
  <c r="BD178" i="15"/>
  <c r="B179" i="15"/>
  <c r="C179" i="15"/>
  <c r="F179" i="15"/>
  <c r="I179" i="15"/>
  <c r="J179" i="15"/>
  <c r="K179" i="15"/>
  <c r="L179" i="15"/>
  <c r="M179" i="15"/>
  <c r="N179" i="15"/>
  <c r="O179" i="15"/>
  <c r="P179" i="15"/>
  <c r="Q179" i="15"/>
  <c r="R179" i="15"/>
  <c r="AM179" i="15"/>
  <c r="AN179" i="15"/>
  <c r="AO179" i="15"/>
  <c r="AP179" i="15"/>
  <c r="AR179" i="15"/>
  <c r="AS179" i="15"/>
  <c r="AT179" i="15"/>
  <c r="AU179" i="15"/>
  <c r="AV179" i="15"/>
  <c r="AW179" i="15"/>
  <c r="AX179" i="15"/>
  <c r="AY179" i="15"/>
  <c r="AZ179" i="15"/>
  <c r="BA179" i="15"/>
  <c r="BB179" i="15"/>
  <c r="BC179" i="15"/>
  <c r="BD179" i="15"/>
  <c r="B180" i="15"/>
  <c r="C180" i="15"/>
  <c r="F180" i="15"/>
  <c r="I180" i="15"/>
  <c r="J180" i="15"/>
  <c r="K180" i="15"/>
  <c r="L180" i="15"/>
  <c r="M180" i="15"/>
  <c r="N180" i="15"/>
  <c r="O180" i="15"/>
  <c r="P180" i="15"/>
  <c r="Q180" i="15"/>
  <c r="R180" i="15"/>
  <c r="AM180" i="15"/>
  <c r="AN180" i="15"/>
  <c r="AO180" i="15"/>
  <c r="AP180" i="15"/>
  <c r="AR180" i="15"/>
  <c r="AS180" i="15"/>
  <c r="AT180" i="15"/>
  <c r="AU180" i="15"/>
  <c r="AV180" i="15"/>
  <c r="AW180" i="15"/>
  <c r="AX180" i="15"/>
  <c r="AY180" i="15"/>
  <c r="AZ180" i="15"/>
  <c r="BA180" i="15"/>
  <c r="BB180" i="15"/>
  <c r="BC180" i="15"/>
  <c r="BD180" i="15"/>
  <c r="B181" i="15"/>
  <c r="C181" i="15"/>
  <c r="F181" i="15"/>
  <c r="I181" i="15"/>
  <c r="J181" i="15"/>
  <c r="K181" i="15"/>
  <c r="L181" i="15"/>
  <c r="M181" i="15"/>
  <c r="N181" i="15"/>
  <c r="O181" i="15"/>
  <c r="P181" i="15"/>
  <c r="Q181" i="15"/>
  <c r="R181" i="15"/>
  <c r="AM181" i="15"/>
  <c r="AN181" i="15"/>
  <c r="AO181" i="15"/>
  <c r="AP181" i="15"/>
  <c r="AR181" i="15"/>
  <c r="AS181" i="15"/>
  <c r="AT181" i="15"/>
  <c r="AU181" i="15"/>
  <c r="AV181" i="15"/>
  <c r="AW181" i="15"/>
  <c r="AX181" i="15"/>
  <c r="AY181" i="15"/>
  <c r="AZ181" i="15"/>
  <c r="BA181" i="15"/>
  <c r="BB181" i="15"/>
  <c r="BC181" i="15"/>
  <c r="BD181" i="15"/>
  <c r="B182" i="15"/>
  <c r="C182" i="15"/>
  <c r="F182" i="15"/>
  <c r="I182" i="15"/>
  <c r="J182" i="15"/>
  <c r="K182" i="15"/>
  <c r="L182" i="15"/>
  <c r="M182" i="15"/>
  <c r="N182" i="15"/>
  <c r="O182" i="15"/>
  <c r="P182" i="15"/>
  <c r="Q182" i="15"/>
  <c r="R182" i="15"/>
  <c r="AM182" i="15"/>
  <c r="AN182" i="15"/>
  <c r="AO182" i="15"/>
  <c r="AP182" i="15"/>
  <c r="AR182" i="15"/>
  <c r="AS182" i="15"/>
  <c r="AT182" i="15"/>
  <c r="AU182" i="15"/>
  <c r="AV182" i="15"/>
  <c r="AW182" i="15"/>
  <c r="AX182" i="15"/>
  <c r="AY182" i="15"/>
  <c r="AZ182" i="15"/>
  <c r="BA182" i="15"/>
  <c r="BB182" i="15"/>
  <c r="BC182" i="15"/>
  <c r="BD182" i="15"/>
  <c r="B183" i="15"/>
  <c r="C183" i="15"/>
  <c r="F183" i="15"/>
  <c r="I183" i="15"/>
  <c r="J183" i="15"/>
  <c r="K183" i="15"/>
  <c r="L183" i="15"/>
  <c r="M183" i="15"/>
  <c r="N183" i="15"/>
  <c r="O183" i="15"/>
  <c r="P183" i="15"/>
  <c r="Q183" i="15"/>
  <c r="R183" i="15"/>
  <c r="AM183" i="15"/>
  <c r="AN183" i="15"/>
  <c r="AO183" i="15"/>
  <c r="AP183" i="15"/>
  <c r="AR183" i="15"/>
  <c r="AS183" i="15"/>
  <c r="AT183" i="15"/>
  <c r="AU183" i="15"/>
  <c r="AV183" i="15"/>
  <c r="AW183" i="15"/>
  <c r="AX183" i="15"/>
  <c r="AY183" i="15"/>
  <c r="AZ183" i="15"/>
  <c r="BA183" i="15"/>
  <c r="BB183" i="15"/>
  <c r="BC183" i="15"/>
  <c r="BD183" i="15"/>
  <c r="B184" i="15"/>
  <c r="C184" i="15"/>
  <c r="F184" i="15"/>
  <c r="I184" i="15"/>
  <c r="J184" i="15"/>
  <c r="K184" i="15"/>
  <c r="L184" i="15"/>
  <c r="M184" i="15"/>
  <c r="N184" i="15"/>
  <c r="O184" i="15"/>
  <c r="P184" i="15"/>
  <c r="Q184" i="15"/>
  <c r="R184" i="15"/>
  <c r="AM184" i="15"/>
  <c r="AN184" i="15"/>
  <c r="AO184" i="15"/>
  <c r="AP184" i="15"/>
  <c r="AR184" i="15"/>
  <c r="AS184" i="15"/>
  <c r="AT184" i="15"/>
  <c r="AU184" i="15"/>
  <c r="AV184" i="15"/>
  <c r="AW184" i="15"/>
  <c r="AX184" i="15"/>
  <c r="AY184" i="15"/>
  <c r="AZ184" i="15"/>
  <c r="BA184" i="15"/>
  <c r="BB184" i="15"/>
  <c r="BC184" i="15"/>
  <c r="BD184" i="15"/>
  <c r="B185" i="15"/>
  <c r="C185" i="15"/>
  <c r="F185" i="15"/>
  <c r="I185" i="15"/>
  <c r="J185" i="15"/>
  <c r="K185" i="15"/>
  <c r="L185" i="15"/>
  <c r="M185" i="15"/>
  <c r="N185" i="15"/>
  <c r="O185" i="15"/>
  <c r="P185" i="15"/>
  <c r="Q185" i="15"/>
  <c r="R185" i="15"/>
  <c r="AM185" i="15"/>
  <c r="AN185" i="15"/>
  <c r="AO185" i="15"/>
  <c r="AP185" i="15"/>
  <c r="AR185" i="15"/>
  <c r="AS185" i="15"/>
  <c r="AT185" i="15"/>
  <c r="AU185" i="15"/>
  <c r="AV185" i="15"/>
  <c r="AW185" i="15"/>
  <c r="AX185" i="15"/>
  <c r="AY185" i="15"/>
  <c r="AZ185" i="15"/>
  <c r="BA185" i="15"/>
  <c r="BB185" i="15"/>
  <c r="BC185" i="15"/>
  <c r="BD185" i="15"/>
  <c r="B186" i="15"/>
  <c r="C186" i="15"/>
  <c r="F186" i="15"/>
  <c r="I186" i="15"/>
  <c r="J186" i="15"/>
  <c r="K186" i="15"/>
  <c r="L186" i="15"/>
  <c r="M186" i="15"/>
  <c r="N186" i="15"/>
  <c r="O186" i="15"/>
  <c r="P186" i="15"/>
  <c r="Q186" i="15"/>
  <c r="R186" i="15"/>
  <c r="AM186" i="15"/>
  <c r="AN186" i="15"/>
  <c r="AO186" i="15"/>
  <c r="AP186" i="15"/>
  <c r="AR186" i="15"/>
  <c r="AS186" i="15"/>
  <c r="AT186" i="15"/>
  <c r="AU186" i="15"/>
  <c r="AV186" i="15"/>
  <c r="AW186" i="15"/>
  <c r="AX186" i="15"/>
  <c r="AY186" i="15"/>
  <c r="AZ186" i="15"/>
  <c r="BA186" i="15"/>
  <c r="BB186" i="15"/>
  <c r="BC186" i="15"/>
  <c r="BD186" i="15"/>
  <c r="B187" i="15"/>
  <c r="C187" i="15"/>
  <c r="F187" i="15"/>
  <c r="I187" i="15"/>
  <c r="J187" i="15"/>
  <c r="K187" i="15"/>
  <c r="L187" i="15"/>
  <c r="M187" i="15"/>
  <c r="N187" i="15"/>
  <c r="O187" i="15"/>
  <c r="P187" i="15"/>
  <c r="Q187" i="15"/>
  <c r="R187" i="15"/>
  <c r="AM187" i="15"/>
  <c r="AN187" i="15"/>
  <c r="AO187" i="15"/>
  <c r="AP187" i="15"/>
  <c r="AR187" i="15"/>
  <c r="AS187" i="15"/>
  <c r="AT187" i="15"/>
  <c r="AU187" i="15"/>
  <c r="AV187" i="15"/>
  <c r="AW187" i="15"/>
  <c r="AX187" i="15"/>
  <c r="AY187" i="15"/>
  <c r="AZ187" i="15"/>
  <c r="BA187" i="15"/>
  <c r="BB187" i="15"/>
  <c r="BC187" i="15"/>
  <c r="BD187" i="15"/>
  <c r="B188" i="15"/>
  <c r="C188" i="15"/>
  <c r="F188" i="15"/>
  <c r="I188" i="15"/>
  <c r="J188" i="15"/>
  <c r="K188" i="15"/>
  <c r="L188" i="15"/>
  <c r="M188" i="15"/>
  <c r="N188" i="15"/>
  <c r="O188" i="15"/>
  <c r="P188" i="15"/>
  <c r="Q188" i="15"/>
  <c r="R188" i="15"/>
  <c r="AM188" i="15"/>
  <c r="AN188" i="15"/>
  <c r="AO188" i="15"/>
  <c r="AP188" i="15"/>
  <c r="AR188" i="15"/>
  <c r="AS188" i="15"/>
  <c r="AT188" i="15"/>
  <c r="AU188" i="15"/>
  <c r="AV188" i="15"/>
  <c r="AW188" i="15"/>
  <c r="AX188" i="15"/>
  <c r="AY188" i="15"/>
  <c r="AZ188" i="15"/>
  <c r="BA188" i="15"/>
  <c r="BB188" i="15"/>
  <c r="BC188" i="15"/>
  <c r="BD188" i="15"/>
  <c r="B189" i="15"/>
  <c r="C189" i="15"/>
  <c r="F189" i="15"/>
  <c r="I189" i="15"/>
  <c r="J189" i="15"/>
  <c r="K189" i="15"/>
  <c r="L189" i="15"/>
  <c r="M189" i="15"/>
  <c r="N189" i="15"/>
  <c r="O189" i="15"/>
  <c r="P189" i="15"/>
  <c r="Q189" i="15"/>
  <c r="R189" i="15"/>
  <c r="AM189" i="15"/>
  <c r="AN189" i="15"/>
  <c r="AO189" i="15"/>
  <c r="AP189" i="15"/>
  <c r="AR189" i="15"/>
  <c r="AS189" i="15"/>
  <c r="AT189" i="15"/>
  <c r="AU189" i="15"/>
  <c r="AV189" i="15"/>
  <c r="AW189" i="15"/>
  <c r="AX189" i="15"/>
  <c r="AY189" i="15"/>
  <c r="AZ189" i="15"/>
  <c r="BA189" i="15"/>
  <c r="BB189" i="15"/>
  <c r="BC189" i="15"/>
  <c r="BD189" i="15"/>
  <c r="B190" i="15"/>
  <c r="C190" i="15"/>
  <c r="F190" i="15"/>
  <c r="I190" i="15"/>
  <c r="J190" i="15"/>
  <c r="K190" i="15"/>
  <c r="L190" i="15"/>
  <c r="M190" i="15"/>
  <c r="N190" i="15"/>
  <c r="O190" i="15"/>
  <c r="P190" i="15"/>
  <c r="Q190" i="15"/>
  <c r="R190" i="15"/>
  <c r="AM190" i="15"/>
  <c r="AN190" i="15"/>
  <c r="AO190" i="15"/>
  <c r="AP190" i="15"/>
  <c r="AR190" i="15"/>
  <c r="AS190" i="15"/>
  <c r="AT190" i="15"/>
  <c r="AU190" i="15"/>
  <c r="AV190" i="15"/>
  <c r="AW190" i="15"/>
  <c r="AX190" i="15"/>
  <c r="AY190" i="15"/>
  <c r="AZ190" i="15"/>
  <c r="BA190" i="15"/>
  <c r="BB190" i="15"/>
  <c r="BC190" i="15"/>
  <c r="BD190" i="15"/>
  <c r="B191" i="15"/>
  <c r="C191" i="15"/>
  <c r="F191" i="15"/>
  <c r="I191" i="15"/>
  <c r="J191" i="15"/>
  <c r="K191" i="15"/>
  <c r="L191" i="15"/>
  <c r="M191" i="15"/>
  <c r="N191" i="15"/>
  <c r="O191" i="15"/>
  <c r="P191" i="15"/>
  <c r="Q191" i="15"/>
  <c r="R191" i="15"/>
  <c r="AM191" i="15"/>
  <c r="AN191" i="15"/>
  <c r="AO191" i="15"/>
  <c r="AP191" i="15"/>
  <c r="AR191" i="15"/>
  <c r="AS191" i="15"/>
  <c r="AT191" i="15"/>
  <c r="AU191" i="15"/>
  <c r="AV191" i="15"/>
  <c r="AW191" i="15"/>
  <c r="AX191" i="15"/>
  <c r="AY191" i="15"/>
  <c r="AZ191" i="15"/>
  <c r="BA191" i="15"/>
  <c r="BB191" i="15"/>
  <c r="BC191" i="15"/>
  <c r="BD191" i="15"/>
  <c r="B192" i="15"/>
  <c r="C192" i="15"/>
  <c r="F192" i="15"/>
  <c r="I192" i="15"/>
  <c r="J192" i="15"/>
  <c r="K192" i="15"/>
  <c r="L192" i="15"/>
  <c r="M192" i="15"/>
  <c r="N192" i="15"/>
  <c r="O192" i="15"/>
  <c r="P192" i="15"/>
  <c r="Q192" i="15"/>
  <c r="R192" i="15"/>
  <c r="AM192" i="15"/>
  <c r="AN192" i="15"/>
  <c r="AO192" i="15"/>
  <c r="AP192" i="15"/>
  <c r="AR192" i="15"/>
  <c r="AS192" i="15"/>
  <c r="AT192" i="15"/>
  <c r="AU192" i="15"/>
  <c r="AV192" i="15"/>
  <c r="AW192" i="15"/>
  <c r="AX192" i="15"/>
  <c r="AY192" i="15"/>
  <c r="AZ192" i="15"/>
  <c r="BA192" i="15"/>
  <c r="BB192" i="15"/>
  <c r="BC192" i="15"/>
  <c r="BD192" i="15"/>
  <c r="B193" i="15"/>
  <c r="C193" i="15"/>
  <c r="F193" i="15"/>
  <c r="I193" i="15"/>
  <c r="J193" i="15"/>
  <c r="K193" i="15"/>
  <c r="L193" i="15"/>
  <c r="M193" i="15"/>
  <c r="N193" i="15"/>
  <c r="O193" i="15"/>
  <c r="P193" i="15"/>
  <c r="Q193" i="15"/>
  <c r="R193" i="15"/>
  <c r="AM193" i="15"/>
  <c r="AN193" i="15"/>
  <c r="AO193" i="15"/>
  <c r="AP193" i="15"/>
  <c r="AR193" i="15"/>
  <c r="AS193" i="15"/>
  <c r="AT193" i="15"/>
  <c r="AU193" i="15"/>
  <c r="AV193" i="15"/>
  <c r="AW193" i="15"/>
  <c r="AX193" i="15"/>
  <c r="AY193" i="15"/>
  <c r="AZ193" i="15"/>
  <c r="BA193" i="15"/>
  <c r="BB193" i="15"/>
  <c r="BC193" i="15"/>
  <c r="BD193" i="15"/>
  <c r="B194" i="15"/>
  <c r="C194" i="15"/>
  <c r="F194" i="15"/>
  <c r="I194" i="15"/>
  <c r="J194" i="15"/>
  <c r="K194" i="15"/>
  <c r="L194" i="15"/>
  <c r="M194" i="15"/>
  <c r="N194" i="15"/>
  <c r="O194" i="15"/>
  <c r="P194" i="15"/>
  <c r="Q194" i="15"/>
  <c r="R194" i="15"/>
  <c r="AM194" i="15"/>
  <c r="AN194" i="15"/>
  <c r="AO194" i="15"/>
  <c r="AP194" i="15"/>
  <c r="AR194" i="15"/>
  <c r="AS194" i="15"/>
  <c r="AT194" i="15"/>
  <c r="AU194" i="15"/>
  <c r="AV194" i="15"/>
  <c r="AW194" i="15"/>
  <c r="AX194" i="15"/>
  <c r="AY194" i="15"/>
  <c r="AZ194" i="15"/>
  <c r="BA194" i="15"/>
  <c r="BB194" i="15"/>
  <c r="BC194" i="15"/>
  <c r="BD194" i="15"/>
  <c r="B195" i="15"/>
  <c r="C195" i="15"/>
  <c r="F195" i="15"/>
  <c r="I195" i="15"/>
  <c r="J195" i="15"/>
  <c r="K195" i="15"/>
  <c r="L195" i="15"/>
  <c r="M195" i="15"/>
  <c r="N195" i="15"/>
  <c r="O195" i="15"/>
  <c r="P195" i="15"/>
  <c r="Q195" i="15"/>
  <c r="R195" i="15"/>
  <c r="AM195" i="15"/>
  <c r="AN195" i="15"/>
  <c r="AO195" i="15"/>
  <c r="AP195" i="15"/>
  <c r="AR195" i="15"/>
  <c r="AS195" i="15"/>
  <c r="AT195" i="15"/>
  <c r="AU195" i="15"/>
  <c r="AV195" i="15"/>
  <c r="AW195" i="15"/>
  <c r="AX195" i="15"/>
  <c r="AY195" i="15"/>
  <c r="AZ195" i="15"/>
  <c r="BA195" i="15"/>
  <c r="BB195" i="15"/>
  <c r="BC195" i="15"/>
  <c r="BD195" i="15"/>
  <c r="B196" i="15"/>
  <c r="C196" i="15"/>
  <c r="F196" i="15"/>
  <c r="I196" i="15"/>
  <c r="J196" i="15"/>
  <c r="K196" i="15"/>
  <c r="L196" i="15"/>
  <c r="M196" i="15"/>
  <c r="N196" i="15"/>
  <c r="O196" i="15"/>
  <c r="P196" i="15"/>
  <c r="Q196" i="15"/>
  <c r="R196" i="15"/>
  <c r="AM196" i="15"/>
  <c r="AN196" i="15"/>
  <c r="AO196" i="15"/>
  <c r="AP196" i="15"/>
  <c r="AR196" i="15"/>
  <c r="AS196" i="15"/>
  <c r="AT196" i="15"/>
  <c r="AU196" i="15"/>
  <c r="AV196" i="15"/>
  <c r="AW196" i="15"/>
  <c r="AX196" i="15"/>
  <c r="AY196" i="15"/>
  <c r="AZ196" i="15"/>
  <c r="BA196" i="15"/>
  <c r="BB196" i="15"/>
  <c r="BC196" i="15"/>
  <c r="BD196" i="15"/>
  <c r="B197" i="15"/>
  <c r="C197" i="15"/>
  <c r="F197" i="15"/>
  <c r="I197" i="15"/>
  <c r="J197" i="15"/>
  <c r="K197" i="15"/>
  <c r="L197" i="15"/>
  <c r="M197" i="15"/>
  <c r="N197" i="15"/>
  <c r="O197" i="15"/>
  <c r="P197" i="15"/>
  <c r="Q197" i="15"/>
  <c r="R197" i="15"/>
  <c r="AM197" i="15"/>
  <c r="AN197" i="15"/>
  <c r="AO197" i="15"/>
  <c r="AP197" i="15"/>
  <c r="AR197" i="15"/>
  <c r="AS197" i="15"/>
  <c r="AT197" i="15"/>
  <c r="AU197" i="15"/>
  <c r="AV197" i="15"/>
  <c r="AW197" i="15"/>
  <c r="AX197" i="15"/>
  <c r="AY197" i="15"/>
  <c r="AZ197" i="15"/>
  <c r="BA197" i="15"/>
  <c r="BB197" i="15"/>
  <c r="BC197" i="15"/>
  <c r="BD197" i="15"/>
  <c r="B198" i="15"/>
  <c r="C198" i="15"/>
  <c r="F198" i="15"/>
  <c r="I198" i="15"/>
  <c r="J198" i="15"/>
  <c r="K198" i="15"/>
  <c r="L198" i="15"/>
  <c r="M198" i="15"/>
  <c r="N198" i="15"/>
  <c r="O198" i="15"/>
  <c r="P198" i="15"/>
  <c r="Q198" i="15"/>
  <c r="R198" i="15"/>
  <c r="AM198" i="15"/>
  <c r="AN198" i="15"/>
  <c r="AO198" i="15"/>
  <c r="AP198" i="15"/>
  <c r="AR198" i="15"/>
  <c r="AS198" i="15"/>
  <c r="AT198" i="15"/>
  <c r="AU198" i="15"/>
  <c r="AV198" i="15"/>
  <c r="AW198" i="15"/>
  <c r="AX198" i="15"/>
  <c r="AY198" i="15"/>
  <c r="AZ198" i="15"/>
  <c r="BA198" i="15"/>
  <c r="BB198" i="15"/>
  <c r="BC198" i="15"/>
  <c r="BD198" i="15"/>
  <c r="B199" i="15"/>
  <c r="C199" i="15"/>
  <c r="F199" i="15"/>
  <c r="I199" i="15"/>
  <c r="J199" i="15"/>
  <c r="K199" i="15"/>
  <c r="L199" i="15"/>
  <c r="M199" i="15"/>
  <c r="N199" i="15"/>
  <c r="O199" i="15"/>
  <c r="P199" i="15"/>
  <c r="Q199" i="15"/>
  <c r="R199" i="15"/>
  <c r="AM199" i="15"/>
  <c r="AN199" i="15"/>
  <c r="AO199" i="15"/>
  <c r="AP199" i="15"/>
  <c r="AR199" i="15"/>
  <c r="AS199" i="15"/>
  <c r="AT199" i="15"/>
  <c r="AU199" i="15"/>
  <c r="AV199" i="15"/>
  <c r="AW199" i="15"/>
  <c r="AX199" i="15"/>
  <c r="AY199" i="15"/>
  <c r="AZ199" i="15"/>
  <c r="BA199" i="15"/>
  <c r="BB199" i="15"/>
  <c r="BC199" i="15"/>
  <c r="BD199" i="15"/>
  <c r="B200" i="15"/>
  <c r="C200" i="15"/>
  <c r="F200" i="15"/>
  <c r="I200" i="15"/>
  <c r="J200" i="15"/>
  <c r="K200" i="15"/>
  <c r="L200" i="15"/>
  <c r="M200" i="15"/>
  <c r="N200" i="15"/>
  <c r="O200" i="15"/>
  <c r="P200" i="15"/>
  <c r="Q200" i="15"/>
  <c r="R200" i="15"/>
  <c r="AM200" i="15"/>
  <c r="AN200" i="15"/>
  <c r="AO200" i="15"/>
  <c r="AP200" i="15"/>
  <c r="AR200" i="15"/>
  <c r="AS200" i="15"/>
  <c r="AT200" i="15"/>
  <c r="AU200" i="15"/>
  <c r="AV200" i="15"/>
  <c r="AW200" i="15"/>
  <c r="AX200" i="15"/>
  <c r="AY200" i="15"/>
  <c r="AZ200" i="15"/>
  <c r="BA200" i="15"/>
  <c r="BB200" i="15"/>
  <c r="BC200" i="15"/>
  <c r="BD200" i="15"/>
  <c r="B201" i="15"/>
  <c r="C201" i="15"/>
  <c r="F201" i="15"/>
  <c r="I201" i="15"/>
  <c r="J201" i="15"/>
  <c r="K201" i="15"/>
  <c r="L201" i="15"/>
  <c r="M201" i="15"/>
  <c r="N201" i="15"/>
  <c r="O201" i="15"/>
  <c r="P201" i="15"/>
  <c r="Q201" i="15"/>
  <c r="R201" i="15"/>
  <c r="AM201" i="15"/>
  <c r="AN201" i="15"/>
  <c r="AO201" i="15"/>
  <c r="AP201" i="15"/>
  <c r="AR201" i="15"/>
  <c r="AS201" i="15"/>
  <c r="AT201" i="15"/>
  <c r="AU201" i="15"/>
  <c r="AV201" i="15"/>
  <c r="AW201" i="15"/>
  <c r="AX201" i="15"/>
  <c r="AY201" i="15"/>
  <c r="AZ201" i="15"/>
  <c r="BA201" i="15"/>
  <c r="BB201" i="15"/>
  <c r="BC201" i="15"/>
  <c r="BD201" i="15"/>
  <c r="Q2" i="15"/>
  <c r="BD2" i="15"/>
  <c r="BC2" i="15"/>
  <c r="BB2" i="15"/>
  <c r="BA2" i="15"/>
  <c r="AZ2" i="15"/>
  <c r="AY2" i="15"/>
  <c r="AU2" i="15"/>
  <c r="BO9" i="15"/>
  <c r="BO8" i="15"/>
  <c r="BO7" i="15"/>
  <c r="BO6" i="15"/>
  <c r="BO4" i="15"/>
  <c r="BO5" i="15"/>
  <c r="BO3" i="15"/>
  <c r="BO2" i="15"/>
  <c r="AM2" i="15"/>
  <c r="M2" i="15"/>
  <c r="AS31" i="15" l="1"/>
  <c r="AR25" i="15"/>
  <c r="AS8" i="15"/>
  <c r="AP4" i="15"/>
  <c r="AP28" i="15"/>
  <c r="AS30" i="15"/>
  <c r="AP5" i="15"/>
  <c r="AP11" i="15"/>
  <c r="AS9" i="15"/>
  <c r="AS27" i="15"/>
  <c r="AS10" i="15"/>
  <c r="AR10" i="15"/>
  <c r="AO9" i="15"/>
  <c r="AR27" i="15"/>
  <c r="AR4" i="15"/>
  <c r="AS69" i="15"/>
  <c r="AP69" i="15"/>
  <c r="AR28" i="15"/>
  <c r="AR23" i="15"/>
  <c r="AP9" i="15"/>
  <c r="AS4" i="15"/>
  <c r="AP70" i="15"/>
  <c r="AP67" i="15"/>
  <c r="AR69" i="15"/>
  <c r="AR24" i="15"/>
  <c r="AR22" i="15"/>
  <c r="AR9" i="15"/>
  <c r="AO5" i="15"/>
  <c r="AS28" i="15"/>
  <c r="AO7" i="15"/>
  <c r="AO4" i="15"/>
  <c r="AP30" i="15"/>
  <c r="AR7" i="15"/>
  <c r="AP27" i="15"/>
  <c r="AS29" i="15"/>
  <c r="AR29" i="15"/>
  <c r="AP29" i="15"/>
  <c r="AR30" i="15"/>
  <c r="AP22" i="15"/>
  <c r="AS22" i="15"/>
  <c r="AS70" i="15"/>
  <c r="AR70" i="15"/>
  <c r="AR68" i="15"/>
  <c r="AP68" i="15"/>
  <c r="AS68" i="15"/>
  <c r="AS67" i="15"/>
  <c r="AR67" i="15"/>
  <c r="AR8" i="15"/>
  <c r="AP8" i="15"/>
  <c r="AS7" i="15"/>
  <c r="BP3" i="15"/>
  <c r="BP8" i="15"/>
  <c r="AP48" i="15"/>
  <c r="AR48" i="15"/>
  <c r="AS48" i="15"/>
  <c r="AO6" i="15"/>
  <c r="BP6" i="15"/>
  <c r="AS15" i="15"/>
  <c r="AP15" i="15"/>
  <c r="AR15" i="15"/>
  <c r="AS26" i="15"/>
  <c r="AR26" i="15"/>
  <c r="AP26" i="15"/>
  <c r="AP38" i="15"/>
  <c r="AS38" i="15"/>
  <c r="AR38" i="15"/>
  <c r="AP40" i="15"/>
  <c r="AS40" i="15"/>
  <c r="AP18" i="15"/>
  <c r="AR18" i="15"/>
  <c r="AS18" i="15"/>
  <c r="AS39" i="15"/>
  <c r="AP39" i="15"/>
  <c r="AP23" i="15"/>
  <c r="AS23" i="15"/>
  <c r="AR37" i="15"/>
  <c r="AP37" i="15"/>
  <c r="AS37" i="15"/>
  <c r="AS24" i="15"/>
  <c r="AP24" i="15"/>
  <c r="AR17" i="15"/>
  <c r="AS17" i="15"/>
  <c r="AP17" i="15"/>
  <c r="AR11" i="15"/>
  <c r="AS11" i="15"/>
  <c r="AP3" i="15"/>
  <c r="AS3" i="15"/>
  <c r="AP6" i="15"/>
  <c r="AR6" i="15"/>
  <c r="AS6" i="15"/>
  <c r="AR3" i="15"/>
  <c r="AS12" i="15"/>
  <c r="AP46" i="15"/>
  <c r="AR5" i="15"/>
  <c r="AS5" i="15"/>
  <c r="F2" i="15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3" i="10"/>
  <c r="I2" i="15"/>
  <c r="T51" i="10" l="1"/>
  <c r="T52" i="10"/>
  <c r="AS205" i="10" l="1"/>
  <c r="AR205" i="10"/>
  <c r="AQ205" i="10"/>
  <c r="AP205" i="10"/>
  <c r="AO205" i="10" s="1"/>
  <c r="AN205" i="10"/>
  <c r="AM205" i="10"/>
  <c r="AL205" i="10"/>
  <c r="AK205" i="10"/>
  <c r="AJ205" i="10" s="1"/>
  <c r="AI205" i="10"/>
  <c r="AH205" i="10"/>
  <c r="AG205" i="10"/>
  <c r="AF205" i="10"/>
  <c r="AE205" i="10" s="1"/>
  <c r="AD205" i="10"/>
  <c r="AC205" i="10"/>
  <c r="AB205" i="10"/>
  <c r="AA205" i="10"/>
  <c r="Z205" i="10" s="1"/>
  <c r="Y205" i="10"/>
  <c r="X205" i="10"/>
  <c r="W205" i="10"/>
  <c r="V205" i="10"/>
  <c r="U205" i="10" s="1"/>
  <c r="AS204" i="10"/>
  <c r="AR204" i="10"/>
  <c r="AQ204" i="10"/>
  <c r="AP204" i="10"/>
  <c r="AO204" i="10" s="1"/>
  <c r="AN204" i="10"/>
  <c r="AM204" i="10"/>
  <c r="AL204" i="10"/>
  <c r="AK204" i="10"/>
  <c r="AJ204" i="10" s="1"/>
  <c r="AI204" i="10"/>
  <c r="AH204" i="10"/>
  <c r="AG204" i="10"/>
  <c r="AF204" i="10"/>
  <c r="AE204" i="10" s="1"/>
  <c r="AD204" i="10"/>
  <c r="AC204" i="10"/>
  <c r="AB204" i="10"/>
  <c r="AA204" i="10"/>
  <c r="Z204" i="10" s="1"/>
  <c r="Y204" i="10"/>
  <c r="X204" i="10"/>
  <c r="W204" i="10"/>
  <c r="V204" i="10"/>
  <c r="U204" i="10" s="1"/>
  <c r="AS203" i="10"/>
  <c r="AR203" i="10"/>
  <c r="AQ203" i="10"/>
  <c r="AP203" i="10"/>
  <c r="AO203" i="10" s="1"/>
  <c r="AN203" i="10"/>
  <c r="AM203" i="10"/>
  <c r="AL203" i="10"/>
  <c r="AK203" i="10"/>
  <c r="AJ203" i="10" s="1"/>
  <c r="AI203" i="10"/>
  <c r="AH203" i="10"/>
  <c r="AG203" i="10"/>
  <c r="AF203" i="10"/>
  <c r="AE203" i="10" s="1"/>
  <c r="AD203" i="10"/>
  <c r="AC203" i="10"/>
  <c r="AB203" i="10"/>
  <c r="AA203" i="10"/>
  <c r="Z203" i="10" s="1"/>
  <c r="Y203" i="10"/>
  <c r="X203" i="10"/>
  <c r="W203" i="10"/>
  <c r="V203" i="10"/>
  <c r="U203" i="10" s="1"/>
  <c r="AS202" i="10"/>
  <c r="AR202" i="10"/>
  <c r="AQ202" i="10"/>
  <c r="AN202" i="10"/>
  <c r="AM202" i="10"/>
  <c r="AL202" i="10"/>
  <c r="AI202" i="10"/>
  <c r="AH202" i="10"/>
  <c r="AG202" i="10"/>
  <c r="AD202" i="10"/>
  <c r="AC202" i="10"/>
  <c r="AB202" i="10"/>
  <c r="Y202" i="10"/>
  <c r="X202" i="10"/>
  <c r="W202" i="10"/>
  <c r="AS201" i="10"/>
  <c r="AR201" i="10"/>
  <c r="AQ201" i="10"/>
  <c r="AN201" i="10"/>
  <c r="AM201" i="10"/>
  <c r="AL201" i="10"/>
  <c r="AI201" i="10"/>
  <c r="AH201" i="10"/>
  <c r="AG201" i="10"/>
  <c r="AD201" i="10"/>
  <c r="AC201" i="10"/>
  <c r="AB201" i="10"/>
  <c r="Y201" i="10"/>
  <c r="X201" i="10"/>
  <c r="W201" i="10"/>
  <c r="AS200" i="10"/>
  <c r="AR200" i="10"/>
  <c r="AQ200" i="10"/>
  <c r="AN200" i="10"/>
  <c r="AM200" i="10"/>
  <c r="AL200" i="10"/>
  <c r="AI200" i="10"/>
  <c r="AH200" i="10"/>
  <c r="AG200" i="10"/>
  <c r="AD200" i="10"/>
  <c r="AC200" i="10"/>
  <c r="AB200" i="10"/>
  <c r="Y200" i="10"/>
  <c r="X200" i="10"/>
  <c r="W200" i="10"/>
  <c r="AS199" i="10"/>
  <c r="AR199" i="10"/>
  <c r="AQ199" i="10"/>
  <c r="AN199" i="10"/>
  <c r="AM199" i="10"/>
  <c r="AL199" i="10"/>
  <c r="AI199" i="10"/>
  <c r="AH199" i="10"/>
  <c r="AG199" i="10"/>
  <c r="AD199" i="10"/>
  <c r="AC199" i="10"/>
  <c r="AB199" i="10"/>
  <c r="Y199" i="10"/>
  <c r="X199" i="10"/>
  <c r="W199" i="10"/>
  <c r="AS198" i="10"/>
  <c r="AR198" i="10"/>
  <c r="AQ198" i="10"/>
  <c r="AN198" i="10"/>
  <c r="AM198" i="10"/>
  <c r="AL198" i="10"/>
  <c r="AI198" i="10"/>
  <c r="AH198" i="10"/>
  <c r="AG198" i="10"/>
  <c r="AD198" i="10"/>
  <c r="AC198" i="10"/>
  <c r="AB198" i="10"/>
  <c r="Y198" i="10"/>
  <c r="X198" i="10"/>
  <c r="W198" i="10"/>
  <c r="AS197" i="10"/>
  <c r="AR197" i="10"/>
  <c r="AQ197" i="10"/>
  <c r="AN197" i="10"/>
  <c r="AM197" i="10"/>
  <c r="AL197" i="10"/>
  <c r="AI197" i="10"/>
  <c r="AH197" i="10"/>
  <c r="AG197" i="10"/>
  <c r="AD197" i="10"/>
  <c r="AC197" i="10"/>
  <c r="AB197" i="10"/>
  <c r="Y197" i="10"/>
  <c r="X197" i="10"/>
  <c r="W197" i="10"/>
  <c r="AS196" i="10"/>
  <c r="AR196" i="10"/>
  <c r="AQ196" i="10"/>
  <c r="AN196" i="10"/>
  <c r="AM196" i="10"/>
  <c r="AL196" i="10"/>
  <c r="AI196" i="10"/>
  <c r="AH196" i="10"/>
  <c r="AG196" i="10"/>
  <c r="AD196" i="10"/>
  <c r="AC196" i="10"/>
  <c r="AB196" i="10"/>
  <c r="Y196" i="10"/>
  <c r="X196" i="10"/>
  <c r="W196" i="10"/>
  <c r="AS195" i="10"/>
  <c r="AR195" i="10"/>
  <c r="AQ195" i="10"/>
  <c r="AN195" i="10"/>
  <c r="AM195" i="10"/>
  <c r="AL195" i="10"/>
  <c r="AI195" i="10"/>
  <c r="AH195" i="10"/>
  <c r="AG195" i="10"/>
  <c r="AD195" i="10"/>
  <c r="AC195" i="10"/>
  <c r="AB195" i="10"/>
  <c r="Y195" i="10"/>
  <c r="X195" i="10"/>
  <c r="W195" i="10"/>
  <c r="AS194" i="10"/>
  <c r="AR194" i="10"/>
  <c r="AQ194" i="10"/>
  <c r="AN194" i="10"/>
  <c r="AM194" i="10"/>
  <c r="AL194" i="10"/>
  <c r="AI194" i="10"/>
  <c r="AH194" i="10"/>
  <c r="AG194" i="10"/>
  <c r="AD194" i="10"/>
  <c r="AC194" i="10"/>
  <c r="AB194" i="10"/>
  <c r="Y194" i="10"/>
  <c r="X194" i="10"/>
  <c r="W194" i="10"/>
  <c r="AS193" i="10"/>
  <c r="AR193" i="10"/>
  <c r="AQ193" i="10"/>
  <c r="AN193" i="10"/>
  <c r="AM193" i="10"/>
  <c r="AL193" i="10"/>
  <c r="AI193" i="10"/>
  <c r="AH193" i="10"/>
  <c r="AG193" i="10"/>
  <c r="AD193" i="10"/>
  <c r="AC193" i="10"/>
  <c r="AB193" i="10"/>
  <c r="Y193" i="10"/>
  <c r="X193" i="10"/>
  <c r="W193" i="10"/>
  <c r="AS192" i="10"/>
  <c r="AR192" i="10"/>
  <c r="AQ192" i="10"/>
  <c r="AN192" i="10"/>
  <c r="AM192" i="10"/>
  <c r="AL192" i="10"/>
  <c r="AI192" i="10"/>
  <c r="AH192" i="10"/>
  <c r="AG192" i="10"/>
  <c r="AD192" i="10"/>
  <c r="AC192" i="10"/>
  <c r="AB192" i="10"/>
  <c r="Y192" i="10"/>
  <c r="X192" i="10"/>
  <c r="W192" i="10"/>
  <c r="AS191" i="10"/>
  <c r="AR191" i="10"/>
  <c r="AQ191" i="10"/>
  <c r="AN191" i="10"/>
  <c r="AM191" i="10"/>
  <c r="AL191" i="10"/>
  <c r="AI191" i="10"/>
  <c r="AH191" i="10"/>
  <c r="AG191" i="10"/>
  <c r="AD191" i="10"/>
  <c r="AC191" i="10"/>
  <c r="AB191" i="10"/>
  <c r="Y191" i="10"/>
  <c r="X191" i="10"/>
  <c r="W191" i="10"/>
  <c r="AS190" i="10"/>
  <c r="AR190" i="10"/>
  <c r="AQ190" i="10"/>
  <c r="AN190" i="10"/>
  <c r="AM190" i="10"/>
  <c r="AL190" i="10"/>
  <c r="AI190" i="10"/>
  <c r="AH190" i="10"/>
  <c r="AG190" i="10"/>
  <c r="AD190" i="10"/>
  <c r="AC190" i="10"/>
  <c r="AB190" i="10"/>
  <c r="Y190" i="10"/>
  <c r="X190" i="10"/>
  <c r="W190" i="10"/>
  <c r="AS189" i="10"/>
  <c r="AR189" i="10"/>
  <c r="AQ189" i="10"/>
  <c r="AN189" i="10"/>
  <c r="AM189" i="10"/>
  <c r="AL189" i="10"/>
  <c r="AI189" i="10"/>
  <c r="AH189" i="10"/>
  <c r="AG189" i="10"/>
  <c r="AD189" i="10"/>
  <c r="AC189" i="10"/>
  <c r="AB189" i="10"/>
  <c r="Y189" i="10"/>
  <c r="X189" i="10"/>
  <c r="W189" i="10"/>
  <c r="AS188" i="10"/>
  <c r="AR188" i="10"/>
  <c r="AQ188" i="10"/>
  <c r="AN188" i="10"/>
  <c r="AM188" i="10"/>
  <c r="AL188" i="10"/>
  <c r="AI188" i="10"/>
  <c r="AH188" i="10"/>
  <c r="AG188" i="10"/>
  <c r="AD188" i="10"/>
  <c r="AC188" i="10"/>
  <c r="AB188" i="10"/>
  <c r="Y188" i="10"/>
  <c r="X188" i="10"/>
  <c r="W188" i="10"/>
  <c r="AS187" i="10"/>
  <c r="AR187" i="10"/>
  <c r="AQ187" i="10"/>
  <c r="AN187" i="10"/>
  <c r="AM187" i="10"/>
  <c r="AL187" i="10"/>
  <c r="AI187" i="10"/>
  <c r="AH187" i="10"/>
  <c r="AG187" i="10"/>
  <c r="AD187" i="10"/>
  <c r="AC187" i="10"/>
  <c r="AB187" i="10"/>
  <c r="Y187" i="10"/>
  <c r="X187" i="10"/>
  <c r="W187" i="10"/>
  <c r="AS186" i="10"/>
  <c r="AR186" i="10"/>
  <c r="AQ186" i="10"/>
  <c r="AN186" i="10"/>
  <c r="AM186" i="10"/>
  <c r="AL186" i="10"/>
  <c r="AI186" i="10"/>
  <c r="AH186" i="10"/>
  <c r="AG186" i="10"/>
  <c r="AD186" i="10"/>
  <c r="AC186" i="10"/>
  <c r="AB186" i="10"/>
  <c r="Y186" i="10"/>
  <c r="X186" i="10"/>
  <c r="W186" i="10"/>
  <c r="AS185" i="10"/>
  <c r="AR185" i="10"/>
  <c r="AQ185" i="10"/>
  <c r="AN185" i="10"/>
  <c r="AM185" i="10"/>
  <c r="AL185" i="10"/>
  <c r="AI185" i="10"/>
  <c r="AH185" i="10"/>
  <c r="AG185" i="10"/>
  <c r="AD185" i="10"/>
  <c r="AC185" i="10"/>
  <c r="AB185" i="10"/>
  <c r="Y185" i="10"/>
  <c r="X185" i="10"/>
  <c r="W185" i="10"/>
  <c r="AS184" i="10"/>
  <c r="AR184" i="10"/>
  <c r="AQ184" i="10"/>
  <c r="AN184" i="10"/>
  <c r="AM184" i="10"/>
  <c r="AL184" i="10"/>
  <c r="AI184" i="10"/>
  <c r="AH184" i="10"/>
  <c r="AG184" i="10"/>
  <c r="AD184" i="10"/>
  <c r="AC184" i="10"/>
  <c r="AB184" i="10"/>
  <c r="Y184" i="10"/>
  <c r="X184" i="10"/>
  <c r="W184" i="10"/>
  <c r="AS183" i="10"/>
  <c r="AR183" i="10"/>
  <c r="AQ183" i="10"/>
  <c r="AN183" i="10"/>
  <c r="AM183" i="10"/>
  <c r="AL183" i="10"/>
  <c r="AI183" i="10"/>
  <c r="AH183" i="10"/>
  <c r="AG183" i="10"/>
  <c r="AD183" i="10"/>
  <c r="AC183" i="10"/>
  <c r="AB183" i="10"/>
  <c r="Y183" i="10"/>
  <c r="X183" i="10"/>
  <c r="W183" i="10"/>
  <c r="AS182" i="10"/>
  <c r="AR182" i="10"/>
  <c r="AQ182" i="10"/>
  <c r="AN182" i="10"/>
  <c r="AM182" i="10"/>
  <c r="AL182" i="10"/>
  <c r="AI182" i="10"/>
  <c r="AH182" i="10"/>
  <c r="AG182" i="10"/>
  <c r="AD182" i="10"/>
  <c r="AC182" i="10"/>
  <c r="AB182" i="10"/>
  <c r="Y182" i="10"/>
  <c r="X182" i="10"/>
  <c r="W182" i="10"/>
  <c r="AS181" i="10"/>
  <c r="AR181" i="10"/>
  <c r="AQ181" i="10"/>
  <c r="AN181" i="10"/>
  <c r="AM181" i="10"/>
  <c r="AL181" i="10"/>
  <c r="AI181" i="10"/>
  <c r="AH181" i="10"/>
  <c r="AG181" i="10"/>
  <c r="AD181" i="10"/>
  <c r="AC181" i="10"/>
  <c r="AB181" i="10"/>
  <c r="Y181" i="10"/>
  <c r="X181" i="10"/>
  <c r="W181" i="10"/>
  <c r="AS180" i="10"/>
  <c r="AR180" i="10"/>
  <c r="AQ180" i="10"/>
  <c r="AN180" i="10"/>
  <c r="AM180" i="10"/>
  <c r="AL180" i="10"/>
  <c r="AI180" i="10"/>
  <c r="AH180" i="10"/>
  <c r="AG180" i="10"/>
  <c r="AD180" i="10"/>
  <c r="AC180" i="10"/>
  <c r="AB180" i="10"/>
  <c r="Y180" i="10"/>
  <c r="X180" i="10"/>
  <c r="W180" i="10"/>
  <c r="AS179" i="10"/>
  <c r="AR179" i="10"/>
  <c r="AQ179" i="10"/>
  <c r="AN179" i="10"/>
  <c r="AM179" i="10"/>
  <c r="AL179" i="10"/>
  <c r="AI179" i="10"/>
  <c r="AH179" i="10"/>
  <c r="AG179" i="10"/>
  <c r="AD179" i="10"/>
  <c r="AC179" i="10"/>
  <c r="AB179" i="10"/>
  <c r="Y179" i="10"/>
  <c r="X179" i="10"/>
  <c r="W179" i="10"/>
  <c r="AS178" i="10"/>
  <c r="AR178" i="10"/>
  <c r="AQ178" i="10"/>
  <c r="AN178" i="10"/>
  <c r="AM178" i="10"/>
  <c r="AL178" i="10"/>
  <c r="AI178" i="10"/>
  <c r="AH178" i="10"/>
  <c r="AG178" i="10"/>
  <c r="AD178" i="10"/>
  <c r="AC178" i="10"/>
  <c r="AB178" i="10"/>
  <c r="Y178" i="10"/>
  <c r="X178" i="10"/>
  <c r="W178" i="10"/>
  <c r="AS177" i="10"/>
  <c r="AR177" i="10"/>
  <c r="AQ177" i="10"/>
  <c r="AN177" i="10"/>
  <c r="AM177" i="10"/>
  <c r="AL177" i="10"/>
  <c r="AI177" i="10"/>
  <c r="AH177" i="10"/>
  <c r="AG177" i="10"/>
  <c r="AD177" i="10"/>
  <c r="AC177" i="10"/>
  <c r="AB177" i="10"/>
  <c r="Y177" i="10"/>
  <c r="X177" i="10"/>
  <c r="W177" i="10"/>
  <c r="AS176" i="10"/>
  <c r="AR176" i="10"/>
  <c r="AQ176" i="10"/>
  <c r="AN176" i="10"/>
  <c r="AM176" i="10"/>
  <c r="AL176" i="10"/>
  <c r="AI176" i="10"/>
  <c r="AH176" i="10"/>
  <c r="AG176" i="10"/>
  <c r="AD176" i="10"/>
  <c r="AC176" i="10"/>
  <c r="AB176" i="10"/>
  <c r="Y176" i="10"/>
  <c r="X176" i="10"/>
  <c r="W176" i="10"/>
  <c r="AS175" i="10"/>
  <c r="AR175" i="10"/>
  <c r="AQ175" i="10"/>
  <c r="AN175" i="10"/>
  <c r="AM175" i="10"/>
  <c r="AL175" i="10"/>
  <c r="AI175" i="10"/>
  <c r="AH175" i="10"/>
  <c r="AG175" i="10"/>
  <c r="AD175" i="10"/>
  <c r="AC175" i="10"/>
  <c r="AB175" i="10"/>
  <c r="Y175" i="10"/>
  <c r="X175" i="10"/>
  <c r="W175" i="10"/>
  <c r="AS174" i="10"/>
  <c r="AR174" i="10"/>
  <c r="AQ174" i="10"/>
  <c r="AN174" i="10"/>
  <c r="AM174" i="10"/>
  <c r="AL174" i="10"/>
  <c r="AI174" i="10"/>
  <c r="AH174" i="10"/>
  <c r="AG174" i="10"/>
  <c r="AD174" i="10"/>
  <c r="AC174" i="10"/>
  <c r="AB174" i="10"/>
  <c r="Y174" i="10"/>
  <c r="X174" i="10"/>
  <c r="W174" i="10"/>
  <c r="AS173" i="10"/>
  <c r="AR173" i="10"/>
  <c r="AQ173" i="10"/>
  <c r="AN173" i="10"/>
  <c r="AM173" i="10"/>
  <c r="AL173" i="10"/>
  <c r="AI173" i="10"/>
  <c r="AH173" i="10"/>
  <c r="AG173" i="10"/>
  <c r="AD173" i="10"/>
  <c r="AC173" i="10"/>
  <c r="AB173" i="10"/>
  <c r="Y173" i="10"/>
  <c r="X173" i="10"/>
  <c r="W173" i="10"/>
  <c r="AS172" i="10"/>
  <c r="AR172" i="10"/>
  <c r="AQ172" i="10"/>
  <c r="AN172" i="10"/>
  <c r="AM172" i="10"/>
  <c r="AL172" i="10"/>
  <c r="AI172" i="10"/>
  <c r="AH172" i="10"/>
  <c r="AG172" i="10"/>
  <c r="AD172" i="10"/>
  <c r="AC172" i="10"/>
  <c r="AB172" i="10"/>
  <c r="Y172" i="10"/>
  <c r="X172" i="10"/>
  <c r="W172" i="10"/>
  <c r="AS171" i="10"/>
  <c r="AR171" i="10"/>
  <c r="AQ171" i="10"/>
  <c r="AN171" i="10"/>
  <c r="AM171" i="10"/>
  <c r="AL171" i="10"/>
  <c r="AI171" i="10"/>
  <c r="AH171" i="10"/>
  <c r="AG171" i="10"/>
  <c r="AD171" i="10"/>
  <c r="AC171" i="10"/>
  <c r="AB171" i="10"/>
  <c r="Y171" i="10"/>
  <c r="X171" i="10"/>
  <c r="W171" i="10"/>
  <c r="AS170" i="10"/>
  <c r="AR170" i="10"/>
  <c r="AQ170" i="10"/>
  <c r="AN170" i="10"/>
  <c r="AM170" i="10"/>
  <c r="AL170" i="10"/>
  <c r="AI170" i="10"/>
  <c r="AH170" i="10"/>
  <c r="AG170" i="10"/>
  <c r="AD170" i="10"/>
  <c r="AC170" i="10"/>
  <c r="AB170" i="10"/>
  <c r="Y170" i="10"/>
  <c r="X170" i="10"/>
  <c r="W170" i="10"/>
  <c r="AS169" i="10"/>
  <c r="AR169" i="10"/>
  <c r="AQ169" i="10"/>
  <c r="AN169" i="10"/>
  <c r="AM169" i="10"/>
  <c r="AL169" i="10"/>
  <c r="AI169" i="10"/>
  <c r="AH169" i="10"/>
  <c r="AG169" i="10"/>
  <c r="AD169" i="10"/>
  <c r="AC169" i="10"/>
  <c r="AB169" i="10"/>
  <c r="Y169" i="10"/>
  <c r="X169" i="10"/>
  <c r="W169" i="10"/>
  <c r="AS168" i="10"/>
  <c r="AR168" i="10"/>
  <c r="AQ168" i="10"/>
  <c r="AN168" i="10"/>
  <c r="AM168" i="10"/>
  <c r="AL168" i="10"/>
  <c r="AI168" i="10"/>
  <c r="AH168" i="10"/>
  <c r="AG168" i="10"/>
  <c r="AD168" i="10"/>
  <c r="AC168" i="10"/>
  <c r="AB168" i="10"/>
  <c r="Y168" i="10"/>
  <c r="X168" i="10"/>
  <c r="W168" i="10"/>
  <c r="AS167" i="10"/>
  <c r="AR167" i="10"/>
  <c r="AQ167" i="10"/>
  <c r="AN167" i="10"/>
  <c r="AM167" i="10"/>
  <c r="AL167" i="10"/>
  <c r="AI167" i="10"/>
  <c r="AH167" i="10"/>
  <c r="AG167" i="10"/>
  <c r="AD167" i="10"/>
  <c r="AC167" i="10"/>
  <c r="AB167" i="10"/>
  <c r="Y167" i="10"/>
  <c r="X167" i="10"/>
  <c r="W167" i="10"/>
  <c r="AS166" i="10"/>
  <c r="AR166" i="10"/>
  <c r="AQ166" i="10"/>
  <c r="AN166" i="10"/>
  <c r="AM166" i="10"/>
  <c r="AL166" i="10"/>
  <c r="AI166" i="10"/>
  <c r="AH166" i="10"/>
  <c r="AG166" i="10"/>
  <c r="AD166" i="10"/>
  <c r="AC166" i="10"/>
  <c r="AB166" i="10"/>
  <c r="Y166" i="10"/>
  <c r="X166" i="10"/>
  <c r="W166" i="10"/>
  <c r="AS165" i="10"/>
  <c r="AR165" i="10"/>
  <c r="AQ165" i="10"/>
  <c r="AN165" i="10"/>
  <c r="AM165" i="10"/>
  <c r="AL165" i="10"/>
  <c r="AI165" i="10"/>
  <c r="AH165" i="10"/>
  <c r="AG165" i="10"/>
  <c r="AD165" i="10"/>
  <c r="AC165" i="10"/>
  <c r="AB165" i="10"/>
  <c r="Y165" i="10"/>
  <c r="X165" i="10"/>
  <c r="W165" i="10"/>
  <c r="AS164" i="10"/>
  <c r="AR164" i="10"/>
  <c r="AQ164" i="10"/>
  <c r="AN164" i="10"/>
  <c r="AM164" i="10"/>
  <c r="AL164" i="10"/>
  <c r="AI164" i="10"/>
  <c r="AH164" i="10"/>
  <c r="AG164" i="10"/>
  <c r="AD164" i="10"/>
  <c r="AC164" i="10"/>
  <c r="AB164" i="10"/>
  <c r="Y164" i="10"/>
  <c r="X164" i="10"/>
  <c r="W164" i="10"/>
  <c r="AS163" i="10"/>
  <c r="AR163" i="10"/>
  <c r="AQ163" i="10"/>
  <c r="AN163" i="10"/>
  <c r="AM163" i="10"/>
  <c r="AL163" i="10"/>
  <c r="AI163" i="10"/>
  <c r="AH163" i="10"/>
  <c r="AG163" i="10"/>
  <c r="AD163" i="10"/>
  <c r="AC163" i="10"/>
  <c r="AB163" i="10"/>
  <c r="Y163" i="10"/>
  <c r="X163" i="10"/>
  <c r="W163" i="10"/>
  <c r="AS162" i="10"/>
  <c r="AR162" i="10"/>
  <c r="AQ162" i="10"/>
  <c r="AN162" i="10"/>
  <c r="AM162" i="10"/>
  <c r="AL162" i="10"/>
  <c r="AI162" i="10"/>
  <c r="AH162" i="10"/>
  <c r="AG162" i="10"/>
  <c r="AD162" i="10"/>
  <c r="AC162" i="10"/>
  <c r="AB162" i="10"/>
  <c r="Y162" i="10"/>
  <c r="X162" i="10"/>
  <c r="W162" i="10"/>
  <c r="AS161" i="10"/>
  <c r="AR161" i="10"/>
  <c r="AQ161" i="10"/>
  <c r="AN161" i="10"/>
  <c r="AM161" i="10"/>
  <c r="AL161" i="10"/>
  <c r="AI161" i="10"/>
  <c r="AH161" i="10"/>
  <c r="AG161" i="10"/>
  <c r="AD161" i="10"/>
  <c r="AC161" i="10"/>
  <c r="AB161" i="10"/>
  <c r="Y161" i="10"/>
  <c r="X161" i="10"/>
  <c r="W161" i="10"/>
  <c r="AS160" i="10"/>
  <c r="AR160" i="10"/>
  <c r="AQ160" i="10"/>
  <c r="AN160" i="10"/>
  <c r="AM160" i="10"/>
  <c r="AL160" i="10"/>
  <c r="AI160" i="10"/>
  <c r="AH160" i="10"/>
  <c r="AG160" i="10"/>
  <c r="AD160" i="10"/>
  <c r="AC160" i="10"/>
  <c r="AB160" i="10"/>
  <c r="Y160" i="10"/>
  <c r="X160" i="10"/>
  <c r="W160" i="10"/>
  <c r="AS159" i="10"/>
  <c r="AR159" i="10"/>
  <c r="AQ159" i="10"/>
  <c r="AN159" i="10"/>
  <c r="AM159" i="10"/>
  <c r="AL159" i="10"/>
  <c r="AI159" i="10"/>
  <c r="AH159" i="10"/>
  <c r="AG159" i="10"/>
  <c r="AD159" i="10"/>
  <c r="AC159" i="10"/>
  <c r="AB159" i="10"/>
  <c r="Y159" i="10"/>
  <c r="X159" i="10"/>
  <c r="W159" i="10"/>
  <c r="AS158" i="10"/>
  <c r="AR158" i="10"/>
  <c r="AQ158" i="10"/>
  <c r="AN158" i="10"/>
  <c r="AM158" i="10"/>
  <c r="AL158" i="10"/>
  <c r="AI158" i="10"/>
  <c r="AH158" i="10"/>
  <c r="AG158" i="10"/>
  <c r="AD158" i="10"/>
  <c r="AC158" i="10"/>
  <c r="AB158" i="10"/>
  <c r="Y158" i="10"/>
  <c r="X158" i="10"/>
  <c r="W158" i="10"/>
  <c r="AS157" i="10"/>
  <c r="AR157" i="10"/>
  <c r="AQ157" i="10"/>
  <c r="AN157" i="10"/>
  <c r="AM157" i="10"/>
  <c r="AL157" i="10"/>
  <c r="AI157" i="10"/>
  <c r="AH157" i="10"/>
  <c r="AG157" i="10"/>
  <c r="AD157" i="10"/>
  <c r="AC157" i="10"/>
  <c r="AB157" i="10"/>
  <c r="Y157" i="10"/>
  <c r="X157" i="10"/>
  <c r="W157" i="10"/>
  <c r="AS156" i="10"/>
  <c r="AR156" i="10"/>
  <c r="AQ156" i="10"/>
  <c r="AN156" i="10"/>
  <c r="AM156" i="10"/>
  <c r="AL156" i="10"/>
  <c r="AI156" i="10"/>
  <c r="AH156" i="10"/>
  <c r="AG156" i="10"/>
  <c r="AD156" i="10"/>
  <c r="AC156" i="10"/>
  <c r="AB156" i="10"/>
  <c r="Y156" i="10"/>
  <c r="X156" i="10"/>
  <c r="W156" i="10"/>
  <c r="AS155" i="10"/>
  <c r="AR155" i="10"/>
  <c r="AQ155" i="10"/>
  <c r="AN155" i="10"/>
  <c r="AM155" i="10"/>
  <c r="AL155" i="10"/>
  <c r="AI155" i="10"/>
  <c r="AH155" i="10"/>
  <c r="AG155" i="10"/>
  <c r="AD155" i="10"/>
  <c r="AC155" i="10"/>
  <c r="AB155" i="10"/>
  <c r="Y155" i="10"/>
  <c r="X155" i="10"/>
  <c r="W155" i="10"/>
  <c r="AS154" i="10"/>
  <c r="AR154" i="10"/>
  <c r="AQ154" i="10"/>
  <c r="AN154" i="10"/>
  <c r="AM154" i="10"/>
  <c r="AL154" i="10"/>
  <c r="AI154" i="10"/>
  <c r="AH154" i="10"/>
  <c r="AG154" i="10"/>
  <c r="AD154" i="10"/>
  <c r="AC154" i="10"/>
  <c r="AB154" i="10"/>
  <c r="Y154" i="10"/>
  <c r="X154" i="10"/>
  <c r="W154" i="10"/>
  <c r="AS153" i="10"/>
  <c r="AR153" i="10"/>
  <c r="AQ153" i="10"/>
  <c r="AN153" i="10"/>
  <c r="AM153" i="10"/>
  <c r="AL153" i="10"/>
  <c r="AI153" i="10"/>
  <c r="AH153" i="10"/>
  <c r="AG153" i="10"/>
  <c r="AD153" i="10"/>
  <c r="AC153" i="10"/>
  <c r="AB153" i="10"/>
  <c r="Y153" i="10"/>
  <c r="X153" i="10"/>
  <c r="W153" i="10"/>
  <c r="AS152" i="10"/>
  <c r="AR152" i="10"/>
  <c r="AQ152" i="10"/>
  <c r="AN152" i="10"/>
  <c r="AM152" i="10"/>
  <c r="AL152" i="10"/>
  <c r="AI152" i="10"/>
  <c r="AH152" i="10"/>
  <c r="AG152" i="10"/>
  <c r="AD152" i="10"/>
  <c r="AC152" i="10"/>
  <c r="AB152" i="10"/>
  <c r="Y152" i="10"/>
  <c r="X152" i="10"/>
  <c r="W152" i="10"/>
  <c r="AS151" i="10"/>
  <c r="AR151" i="10"/>
  <c r="AQ151" i="10"/>
  <c r="AN151" i="10"/>
  <c r="AM151" i="10"/>
  <c r="AL151" i="10"/>
  <c r="AI151" i="10"/>
  <c r="AH151" i="10"/>
  <c r="AG151" i="10"/>
  <c r="AD151" i="10"/>
  <c r="AC151" i="10"/>
  <c r="AB151" i="10"/>
  <c r="Y151" i="10"/>
  <c r="X151" i="10"/>
  <c r="W151" i="10"/>
  <c r="AS150" i="10"/>
  <c r="AR150" i="10"/>
  <c r="AQ150" i="10"/>
  <c r="AN150" i="10"/>
  <c r="AM150" i="10"/>
  <c r="AL150" i="10"/>
  <c r="AI150" i="10"/>
  <c r="AH150" i="10"/>
  <c r="AG150" i="10"/>
  <c r="AD150" i="10"/>
  <c r="AC150" i="10"/>
  <c r="AB150" i="10"/>
  <c r="Y150" i="10"/>
  <c r="X150" i="10"/>
  <c r="W150" i="10"/>
  <c r="AS149" i="10"/>
  <c r="AR149" i="10"/>
  <c r="AQ149" i="10"/>
  <c r="AN149" i="10"/>
  <c r="AM149" i="10"/>
  <c r="AL149" i="10"/>
  <c r="AI149" i="10"/>
  <c r="AH149" i="10"/>
  <c r="AG149" i="10"/>
  <c r="AD149" i="10"/>
  <c r="AC149" i="10"/>
  <c r="AB149" i="10"/>
  <c r="Y149" i="10"/>
  <c r="X149" i="10"/>
  <c r="W149" i="10"/>
  <c r="AS148" i="10"/>
  <c r="AR148" i="10"/>
  <c r="AQ148" i="10"/>
  <c r="AN148" i="10"/>
  <c r="AM148" i="10"/>
  <c r="AL148" i="10"/>
  <c r="AI148" i="10"/>
  <c r="AH148" i="10"/>
  <c r="AG148" i="10"/>
  <c r="AD148" i="10"/>
  <c r="AC148" i="10"/>
  <c r="AB148" i="10"/>
  <c r="Y148" i="10"/>
  <c r="X148" i="10"/>
  <c r="W148" i="10"/>
  <c r="AS147" i="10"/>
  <c r="AR147" i="10"/>
  <c r="AQ147" i="10"/>
  <c r="AN147" i="10"/>
  <c r="AM147" i="10"/>
  <c r="AL147" i="10"/>
  <c r="AI147" i="10"/>
  <c r="AH147" i="10"/>
  <c r="AG147" i="10"/>
  <c r="AD147" i="10"/>
  <c r="AC147" i="10"/>
  <c r="AB147" i="10"/>
  <c r="Y147" i="10"/>
  <c r="X147" i="10"/>
  <c r="W147" i="10"/>
  <c r="AS146" i="10"/>
  <c r="AR146" i="10"/>
  <c r="AQ146" i="10"/>
  <c r="AN146" i="10"/>
  <c r="AM146" i="10"/>
  <c r="AL146" i="10"/>
  <c r="AI146" i="10"/>
  <c r="AH146" i="10"/>
  <c r="AG146" i="10"/>
  <c r="AD146" i="10"/>
  <c r="AC146" i="10"/>
  <c r="AB146" i="10"/>
  <c r="Y146" i="10"/>
  <c r="X146" i="10"/>
  <c r="W146" i="10"/>
  <c r="AS145" i="10"/>
  <c r="AR145" i="10"/>
  <c r="AQ145" i="10"/>
  <c r="AN145" i="10"/>
  <c r="AM145" i="10"/>
  <c r="AL145" i="10"/>
  <c r="AI145" i="10"/>
  <c r="AH145" i="10"/>
  <c r="AG145" i="10"/>
  <c r="AD145" i="10"/>
  <c r="AC145" i="10"/>
  <c r="AB145" i="10"/>
  <c r="Y145" i="10"/>
  <c r="X145" i="10"/>
  <c r="W145" i="10"/>
  <c r="AS144" i="10"/>
  <c r="AR144" i="10"/>
  <c r="AQ144" i="10"/>
  <c r="AN144" i="10"/>
  <c r="AM144" i="10"/>
  <c r="AL144" i="10"/>
  <c r="AI144" i="10"/>
  <c r="AH144" i="10"/>
  <c r="AG144" i="10"/>
  <c r="AD144" i="10"/>
  <c r="AC144" i="10"/>
  <c r="AB144" i="10"/>
  <c r="Y144" i="10"/>
  <c r="X144" i="10"/>
  <c r="W144" i="10"/>
  <c r="AS143" i="10"/>
  <c r="AR143" i="10"/>
  <c r="AQ143" i="10"/>
  <c r="AN143" i="10"/>
  <c r="AM143" i="10"/>
  <c r="AL143" i="10"/>
  <c r="AI143" i="10"/>
  <c r="AH143" i="10"/>
  <c r="AG143" i="10"/>
  <c r="AD143" i="10"/>
  <c r="AC143" i="10"/>
  <c r="AB143" i="10"/>
  <c r="Y143" i="10"/>
  <c r="X143" i="10"/>
  <c r="W143" i="10"/>
  <c r="AS142" i="10"/>
  <c r="AR142" i="10"/>
  <c r="AQ142" i="10"/>
  <c r="AN142" i="10"/>
  <c r="AM142" i="10"/>
  <c r="AL142" i="10"/>
  <c r="AI142" i="10"/>
  <c r="AH142" i="10"/>
  <c r="AG142" i="10"/>
  <c r="AD142" i="10"/>
  <c r="AC142" i="10"/>
  <c r="AB142" i="10"/>
  <c r="Y142" i="10"/>
  <c r="X142" i="10"/>
  <c r="W142" i="10"/>
  <c r="AS141" i="10"/>
  <c r="AR141" i="10"/>
  <c r="AQ141" i="10"/>
  <c r="AN141" i="10"/>
  <c r="AM141" i="10"/>
  <c r="AL141" i="10"/>
  <c r="AI141" i="10"/>
  <c r="AH141" i="10"/>
  <c r="AG141" i="10"/>
  <c r="AD141" i="10"/>
  <c r="AC141" i="10"/>
  <c r="AB141" i="10"/>
  <c r="Y141" i="10"/>
  <c r="X141" i="10"/>
  <c r="W141" i="10"/>
  <c r="AS140" i="10"/>
  <c r="AR140" i="10"/>
  <c r="AQ140" i="10"/>
  <c r="AN140" i="10"/>
  <c r="AM140" i="10"/>
  <c r="AL140" i="10"/>
  <c r="AI140" i="10"/>
  <c r="AH140" i="10"/>
  <c r="AG140" i="10"/>
  <c r="AD140" i="10"/>
  <c r="AC140" i="10"/>
  <c r="AB140" i="10"/>
  <c r="Y140" i="10"/>
  <c r="X140" i="10"/>
  <c r="W140" i="10"/>
  <c r="AS139" i="10"/>
  <c r="AR139" i="10"/>
  <c r="AQ139" i="10"/>
  <c r="AN139" i="10"/>
  <c r="AM139" i="10"/>
  <c r="AL139" i="10"/>
  <c r="AI139" i="10"/>
  <c r="AH139" i="10"/>
  <c r="AG139" i="10"/>
  <c r="AD139" i="10"/>
  <c r="AC139" i="10"/>
  <c r="AB139" i="10"/>
  <c r="Y139" i="10"/>
  <c r="X139" i="10"/>
  <c r="W139" i="10"/>
  <c r="AS138" i="10"/>
  <c r="AR138" i="10"/>
  <c r="AQ138" i="10"/>
  <c r="AN138" i="10"/>
  <c r="AM138" i="10"/>
  <c r="AL138" i="10"/>
  <c r="AI138" i="10"/>
  <c r="AH138" i="10"/>
  <c r="AG138" i="10"/>
  <c r="AD138" i="10"/>
  <c r="AC138" i="10"/>
  <c r="AB138" i="10"/>
  <c r="Y138" i="10"/>
  <c r="X138" i="10"/>
  <c r="W138" i="10"/>
  <c r="AS137" i="10"/>
  <c r="AR137" i="10"/>
  <c r="AQ137" i="10"/>
  <c r="AN137" i="10"/>
  <c r="AM137" i="10"/>
  <c r="AL137" i="10"/>
  <c r="AI137" i="10"/>
  <c r="AH137" i="10"/>
  <c r="AG137" i="10"/>
  <c r="AD137" i="10"/>
  <c r="AC137" i="10"/>
  <c r="AB137" i="10"/>
  <c r="Y137" i="10"/>
  <c r="X137" i="10"/>
  <c r="W137" i="10"/>
  <c r="AS136" i="10"/>
  <c r="AR136" i="10"/>
  <c r="AQ136" i="10"/>
  <c r="AN136" i="10"/>
  <c r="AM136" i="10"/>
  <c r="AL136" i="10"/>
  <c r="AI136" i="10"/>
  <c r="AH136" i="10"/>
  <c r="AG136" i="10"/>
  <c r="AD136" i="10"/>
  <c r="AC136" i="10"/>
  <c r="AB136" i="10"/>
  <c r="Y136" i="10"/>
  <c r="X136" i="10"/>
  <c r="W136" i="10"/>
  <c r="AS135" i="10"/>
  <c r="AR135" i="10"/>
  <c r="AQ135" i="10"/>
  <c r="AN135" i="10"/>
  <c r="AM135" i="10"/>
  <c r="AL135" i="10"/>
  <c r="AI135" i="10"/>
  <c r="AH135" i="10"/>
  <c r="AG135" i="10"/>
  <c r="AD135" i="10"/>
  <c r="AC135" i="10"/>
  <c r="AB135" i="10"/>
  <c r="Y135" i="10"/>
  <c r="X135" i="10"/>
  <c r="W135" i="10"/>
  <c r="AS134" i="10"/>
  <c r="AR134" i="10"/>
  <c r="AQ134" i="10"/>
  <c r="AN134" i="10"/>
  <c r="AM134" i="10"/>
  <c r="AL134" i="10"/>
  <c r="AI134" i="10"/>
  <c r="AH134" i="10"/>
  <c r="AG134" i="10"/>
  <c r="AD134" i="10"/>
  <c r="AC134" i="10"/>
  <c r="AB134" i="10"/>
  <c r="Y134" i="10"/>
  <c r="X134" i="10"/>
  <c r="W134" i="10"/>
  <c r="AS133" i="10"/>
  <c r="AR133" i="10"/>
  <c r="AQ133" i="10"/>
  <c r="AN133" i="10"/>
  <c r="AM133" i="10"/>
  <c r="AL133" i="10"/>
  <c r="AI133" i="10"/>
  <c r="AH133" i="10"/>
  <c r="AG133" i="10"/>
  <c r="AD133" i="10"/>
  <c r="AC133" i="10"/>
  <c r="AB133" i="10"/>
  <c r="Y133" i="10"/>
  <c r="X133" i="10"/>
  <c r="W133" i="10"/>
  <c r="AS132" i="10"/>
  <c r="AR132" i="10"/>
  <c r="AQ132" i="10"/>
  <c r="AN132" i="10"/>
  <c r="AM132" i="10"/>
  <c r="AL132" i="10"/>
  <c r="AI132" i="10"/>
  <c r="AH132" i="10"/>
  <c r="AG132" i="10"/>
  <c r="AD132" i="10"/>
  <c r="AC132" i="10"/>
  <c r="AB132" i="10"/>
  <c r="Y132" i="10"/>
  <c r="X132" i="10"/>
  <c r="W132" i="10"/>
  <c r="AS131" i="10"/>
  <c r="AR131" i="10"/>
  <c r="AQ131" i="10"/>
  <c r="AN131" i="10"/>
  <c r="AM131" i="10"/>
  <c r="AL131" i="10"/>
  <c r="AI131" i="10"/>
  <c r="AH131" i="10"/>
  <c r="AG131" i="10"/>
  <c r="AD131" i="10"/>
  <c r="AC131" i="10"/>
  <c r="AB131" i="10"/>
  <c r="Y131" i="10"/>
  <c r="X131" i="10"/>
  <c r="W131" i="10"/>
  <c r="AS130" i="10"/>
  <c r="AR130" i="10"/>
  <c r="AQ130" i="10"/>
  <c r="AN130" i="10"/>
  <c r="AM130" i="10"/>
  <c r="AL130" i="10"/>
  <c r="AI130" i="10"/>
  <c r="AH130" i="10"/>
  <c r="AG130" i="10"/>
  <c r="AD130" i="10"/>
  <c r="AC130" i="10"/>
  <c r="AB130" i="10"/>
  <c r="Y130" i="10"/>
  <c r="X130" i="10"/>
  <c r="W130" i="10"/>
  <c r="AS129" i="10"/>
  <c r="AR129" i="10"/>
  <c r="AQ129" i="10"/>
  <c r="AN129" i="10"/>
  <c r="AM129" i="10"/>
  <c r="AL129" i="10"/>
  <c r="AI129" i="10"/>
  <c r="AH129" i="10"/>
  <c r="AG129" i="10"/>
  <c r="AD129" i="10"/>
  <c r="AC129" i="10"/>
  <c r="AB129" i="10"/>
  <c r="Y129" i="10"/>
  <c r="X129" i="10"/>
  <c r="W129" i="10"/>
  <c r="AS128" i="10"/>
  <c r="AR128" i="10"/>
  <c r="AQ128" i="10"/>
  <c r="AN128" i="10"/>
  <c r="AM128" i="10"/>
  <c r="AL128" i="10"/>
  <c r="AI128" i="10"/>
  <c r="AH128" i="10"/>
  <c r="AG128" i="10"/>
  <c r="AD128" i="10"/>
  <c r="AC128" i="10"/>
  <c r="AB128" i="10"/>
  <c r="Y128" i="10"/>
  <c r="X128" i="10"/>
  <c r="W128" i="10"/>
  <c r="AS127" i="10"/>
  <c r="AR127" i="10"/>
  <c r="AQ127" i="10"/>
  <c r="AN127" i="10"/>
  <c r="AM127" i="10"/>
  <c r="AL127" i="10"/>
  <c r="AI127" i="10"/>
  <c r="AH127" i="10"/>
  <c r="AG127" i="10"/>
  <c r="AD127" i="10"/>
  <c r="AC127" i="10"/>
  <c r="AB127" i="10"/>
  <c r="Y127" i="10"/>
  <c r="X127" i="10"/>
  <c r="W127" i="10"/>
  <c r="AS126" i="10"/>
  <c r="AR126" i="10"/>
  <c r="AQ126" i="10"/>
  <c r="AN126" i="10"/>
  <c r="AM126" i="10"/>
  <c r="AL126" i="10"/>
  <c r="AI126" i="10"/>
  <c r="AH126" i="10"/>
  <c r="AG126" i="10"/>
  <c r="AD126" i="10"/>
  <c r="AC126" i="10"/>
  <c r="AB126" i="10"/>
  <c r="Y126" i="10"/>
  <c r="X126" i="10"/>
  <c r="W126" i="10"/>
  <c r="AS125" i="10"/>
  <c r="AR125" i="10"/>
  <c r="AQ125" i="10"/>
  <c r="AN125" i="10"/>
  <c r="AM125" i="10"/>
  <c r="AL125" i="10"/>
  <c r="AI125" i="10"/>
  <c r="AH125" i="10"/>
  <c r="AG125" i="10"/>
  <c r="AD125" i="10"/>
  <c r="AC125" i="10"/>
  <c r="AB125" i="10"/>
  <c r="Y125" i="10"/>
  <c r="X125" i="10"/>
  <c r="W125" i="10"/>
  <c r="AS124" i="10"/>
  <c r="AR124" i="10"/>
  <c r="AQ124" i="10"/>
  <c r="AN124" i="10"/>
  <c r="AM124" i="10"/>
  <c r="AL124" i="10"/>
  <c r="AI124" i="10"/>
  <c r="AH124" i="10"/>
  <c r="AG124" i="10"/>
  <c r="AD124" i="10"/>
  <c r="AC124" i="10"/>
  <c r="AB124" i="10"/>
  <c r="Y124" i="10"/>
  <c r="X124" i="10"/>
  <c r="W124" i="10"/>
  <c r="AS123" i="10"/>
  <c r="AR123" i="10"/>
  <c r="AQ123" i="10"/>
  <c r="AN123" i="10"/>
  <c r="AM123" i="10"/>
  <c r="AL123" i="10"/>
  <c r="AI123" i="10"/>
  <c r="AH123" i="10"/>
  <c r="AG123" i="10"/>
  <c r="AD123" i="10"/>
  <c r="AC123" i="10"/>
  <c r="AB123" i="10"/>
  <c r="Y123" i="10"/>
  <c r="X123" i="10"/>
  <c r="W123" i="10"/>
  <c r="AS122" i="10"/>
  <c r="AR122" i="10"/>
  <c r="AQ122" i="10"/>
  <c r="AN122" i="10"/>
  <c r="AM122" i="10"/>
  <c r="AL122" i="10"/>
  <c r="AI122" i="10"/>
  <c r="AH122" i="10"/>
  <c r="AG122" i="10"/>
  <c r="AD122" i="10"/>
  <c r="AC122" i="10"/>
  <c r="AB122" i="10"/>
  <c r="Y122" i="10"/>
  <c r="X122" i="10"/>
  <c r="W122" i="10"/>
  <c r="AS121" i="10"/>
  <c r="AR121" i="10"/>
  <c r="AQ121" i="10"/>
  <c r="AN121" i="10"/>
  <c r="AM121" i="10"/>
  <c r="AL121" i="10"/>
  <c r="AI121" i="10"/>
  <c r="AH121" i="10"/>
  <c r="AG121" i="10"/>
  <c r="AD121" i="10"/>
  <c r="AC121" i="10"/>
  <c r="AB121" i="10"/>
  <c r="Y121" i="10"/>
  <c r="X121" i="10"/>
  <c r="W121" i="10"/>
  <c r="AS120" i="10"/>
  <c r="AR120" i="10"/>
  <c r="AQ120" i="10"/>
  <c r="AN120" i="10"/>
  <c r="AM120" i="10"/>
  <c r="AL120" i="10"/>
  <c r="AI120" i="10"/>
  <c r="AH120" i="10"/>
  <c r="AG120" i="10"/>
  <c r="AD120" i="10"/>
  <c r="AC120" i="10"/>
  <c r="AB120" i="10"/>
  <c r="Y120" i="10"/>
  <c r="X120" i="10"/>
  <c r="W120" i="10"/>
  <c r="AS119" i="10"/>
  <c r="AR119" i="10"/>
  <c r="AQ119" i="10"/>
  <c r="AN119" i="10"/>
  <c r="AM119" i="10"/>
  <c r="AL119" i="10"/>
  <c r="AI119" i="10"/>
  <c r="AH119" i="10"/>
  <c r="AG119" i="10"/>
  <c r="AD119" i="10"/>
  <c r="AC119" i="10"/>
  <c r="AB119" i="10"/>
  <c r="Y119" i="10"/>
  <c r="X119" i="10"/>
  <c r="W119" i="10"/>
  <c r="AS118" i="10"/>
  <c r="AR118" i="10"/>
  <c r="AQ118" i="10"/>
  <c r="AN118" i="10"/>
  <c r="AM118" i="10"/>
  <c r="AL118" i="10"/>
  <c r="AI118" i="10"/>
  <c r="AH118" i="10"/>
  <c r="AG118" i="10"/>
  <c r="AD118" i="10"/>
  <c r="AC118" i="10"/>
  <c r="AB118" i="10"/>
  <c r="Y118" i="10"/>
  <c r="X118" i="10"/>
  <c r="W118" i="10"/>
  <c r="AS117" i="10"/>
  <c r="AR117" i="10"/>
  <c r="AQ117" i="10"/>
  <c r="AN117" i="10"/>
  <c r="AM117" i="10"/>
  <c r="AL117" i="10"/>
  <c r="AI117" i="10"/>
  <c r="AH117" i="10"/>
  <c r="AG117" i="10"/>
  <c r="AD117" i="10"/>
  <c r="AC117" i="10"/>
  <c r="AB117" i="10"/>
  <c r="Y117" i="10"/>
  <c r="X117" i="10"/>
  <c r="W117" i="10"/>
  <c r="AS116" i="10"/>
  <c r="AR116" i="10"/>
  <c r="AQ116" i="10"/>
  <c r="AN116" i="10"/>
  <c r="AM116" i="10"/>
  <c r="AL116" i="10"/>
  <c r="AI116" i="10"/>
  <c r="AH116" i="10"/>
  <c r="AG116" i="10"/>
  <c r="AD116" i="10"/>
  <c r="AC116" i="10"/>
  <c r="AB116" i="10"/>
  <c r="Y116" i="10"/>
  <c r="X116" i="10"/>
  <c r="W116" i="10"/>
  <c r="AS115" i="10"/>
  <c r="AR115" i="10"/>
  <c r="AQ115" i="10"/>
  <c r="AN115" i="10"/>
  <c r="AM115" i="10"/>
  <c r="AL115" i="10"/>
  <c r="AI115" i="10"/>
  <c r="AH115" i="10"/>
  <c r="AG115" i="10"/>
  <c r="AD115" i="10"/>
  <c r="AC115" i="10"/>
  <c r="AB115" i="10"/>
  <c r="Y115" i="10"/>
  <c r="X115" i="10"/>
  <c r="W115" i="10"/>
  <c r="AS114" i="10"/>
  <c r="AR114" i="10"/>
  <c r="AQ114" i="10"/>
  <c r="AN114" i="10"/>
  <c r="AM114" i="10"/>
  <c r="AL114" i="10"/>
  <c r="AI114" i="10"/>
  <c r="AH114" i="10"/>
  <c r="AG114" i="10"/>
  <c r="AD114" i="10"/>
  <c r="AC114" i="10"/>
  <c r="AB114" i="10"/>
  <c r="Y114" i="10"/>
  <c r="X114" i="10"/>
  <c r="W114" i="10"/>
  <c r="AS113" i="10"/>
  <c r="AR113" i="10"/>
  <c r="AQ113" i="10"/>
  <c r="AN113" i="10"/>
  <c r="AM113" i="10"/>
  <c r="AL113" i="10"/>
  <c r="AI113" i="10"/>
  <c r="AH113" i="10"/>
  <c r="AG113" i="10"/>
  <c r="AD113" i="10"/>
  <c r="AC113" i="10"/>
  <c r="AB113" i="10"/>
  <c r="Y113" i="10"/>
  <c r="X113" i="10"/>
  <c r="W113" i="10"/>
  <c r="AS112" i="10"/>
  <c r="AR112" i="10"/>
  <c r="AQ112" i="10"/>
  <c r="AN112" i="10"/>
  <c r="AM112" i="10"/>
  <c r="AL112" i="10"/>
  <c r="AI112" i="10"/>
  <c r="AH112" i="10"/>
  <c r="AG112" i="10"/>
  <c r="AD112" i="10"/>
  <c r="AC112" i="10"/>
  <c r="AB112" i="10"/>
  <c r="Y112" i="10"/>
  <c r="X112" i="10"/>
  <c r="W112" i="10"/>
  <c r="AS111" i="10"/>
  <c r="AR111" i="10"/>
  <c r="AQ111" i="10"/>
  <c r="AN111" i="10"/>
  <c r="AM111" i="10"/>
  <c r="AL111" i="10"/>
  <c r="AI111" i="10"/>
  <c r="AH111" i="10"/>
  <c r="AG111" i="10"/>
  <c r="AD111" i="10"/>
  <c r="AC111" i="10"/>
  <c r="AB111" i="10"/>
  <c r="Y111" i="10"/>
  <c r="X111" i="10"/>
  <c r="W111" i="10"/>
  <c r="AS110" i="10"/>
  <c r="AR110" i="10"/>
  <c r="AQ110" i="10"/>
  <c r="AN110" i="10"/>
  <c r="AM110" i="10"/>
  <c r="AL110" i="10"/>
  <c r="AI110" i="10"/>
  <c r="AH110" i="10"/>
  <c r="AG110" i="10"/>
  <c r="AD110" i="10"/>
  <c r="AC110" i="10"/>
  <c r="AB110" i="10"/>
  <c r="Y110" i="10"/>
  <c r="X110" i="10"/>
  <c r="W110" i="10"/>
  <c r="AS109" i="10"/>
  <c r="AR109" i="10"/>
  <c r="AQ109" i="10"/>
  <c r="AN109" i="10"/>
  <c r="AM109" i="10"/>
  <c r="AL109" i="10"/>
  <c r="AI109" i="10"/>
  <c r="AH109" i="10"/>
  <c r="AG109" i="10"/>
  <c r="AD109" i="10"/>
  <c r="AC109" i="10"/>
  <c r="AB109" i="10"/>
  <c r="Y109" i="10"/>
  <c r="X109" i="10"/>
  <c r="W109" i="10"/>
  <c r="AS108" i="10"/>
  <c r="AR108" i="10"/>
  <c r="AQ108" i="10"/>
  <c r="AN108" i="10"/>
  <c r="AM108" i="10"/>
  <c r="AL108" i="10"/>
  <c r="AI108" i="10"/>
  <c r="AH108" i="10"/>
  <c r="AG108" i="10"/>
  <c r="AD108" i="10"/>
  <c r="AC108" i="10"/>
  <c r="AB108" i="10"/>
  <c r="Y108" i="10"/>
  <c r="X108" i="10"/>
  <c r="W108" i="10"/>
  <c r="AS107" i="10"/>
  <c r="AR107" i="10"/>
  <c r="AQ107" i="10"/>
  <c r="AN107" i="10"/>
  <c r="AM107" i="10"/>
  <c r="AL107" i="10"/>
  <c r="AI107" i="10"/>
  <c r="AH107" i="10"/>
  <c r="AG107" i="10"/>
  <c r="AD107" i="10"/>
  <c r="AC107" i="10"/>
  <c r="AB107" i="10"/>
  <c r="Y107" i="10"/>
  <c r="X107" i="10"/>
  <c r="W107" i="10"/>
  <c r="AS106" i="10"/>
  <c r="AR106" i="10"/>
  <c r="AQ106" i="10"/>
  <c r="AN106" i="10"/>
  <c r="AM106" i="10"/>
  <c r="AL106" i="10"/>
  <c r="AI106" i="10"/>
  <c r="AH106" i="10"/>
  <c r="AG106" i="10"/>
  <c r="AD106" i="10"/>
  <c r="AC106" i="10"/>
  <c r="AB106" i="10"/>
  <c r="Y106" i="10"/>
  <c r="X106" i="10"/>
  <c r="W106" i="10"/>
  <c r="AS105" i="10"/>
  <c r="AR105" i="10"/>
  <c r="AQ105" i="10"/>
  <c r="AN105" i="10"/>
  <c r="AM105" i="10"/>
  <c r="AL105" i="10"/>
  <c r="AI105" i="10"/>
  <c r="AH105" i="10"/>
  <c r="AG105" i="10"/>
  <c r="AD105" i="10"/>
  <c r="AC105" i="10"/>
  <c r="AB105" i="10"/>
  <c r="Y105" i="10"/>
  <c r="X105" i="10"/>
  <c r="W105" i="10"/>
  <c r="AS104" i="10"/>
  <c r="AR104" i="10"/>
  <c r="AQ104" i="10"/>
  <c r="AN104" i="10"/>
  <c r="AM104" i="10"/>
  <c r="AL104" i="10"/>
  <c r="AI104" i="10"/>
  <c r="AH104" i="10"/>
  <c r="AG104" i="10"/>
  <c r="AD104" i="10"/>
  <c r="AC104" i="10"/>
  <c r="AB104" i="10"/>
  <c r="Y104" i="10"/>
  <c r="X104" i="10"/>
  <c r="W104" i="10"/>
  <c r="AS103" i="10"/>
  <c r="AR103" i="10"/>
  <c r="AQ103" i="10"/>
  <c r="AN103" i="10"/>
  <c r="AM103" i="10"/>
  <c r="AL103" i="10"/>
  <c r="AI103" i="10"/>
  <c r="AH103" i="10"/>
  <c r="AG103" i="10"/>
  <c r="AD103" i="10"/>
  <c r="AC103" i="10"/>
  <c r="AB103" i="10"/>
  <c r="Y103" i="10"/>
  <c r="X103" i="10"/>
  <c r="W103" i="10"/>
  <c r="AS102" i="10"/>
  <c r="AR102" i="10"/>
  <c r="AQ102" i="10"/>
  <c r="AN102" i="10"/>
  <c r="AM102" i="10"/>
  <c r="AL102" i="10"/>
  <c r="AI102" i="10"/>
  <c r="AH102" i="10"/>
  <c r="AG102" i="10"/>
  <c r="AD102" i="10"/>
  <c r="AC102" i="10"/>
  <c r="AB102" i="10"/>
  <c r="Y102" i="10"/>
  <c r="X102" i="10"/>
  <c r="W102" i="10"/>
  <c r="AS101" i="10"/>
  <c r="AR101" i="10"/>
  <c r="AQ101" i="10"/>
  <c r="AN101" i="10"/>
  <c r="AM101" i="10"/>
  <c r="AL101" i="10"/>
  <c r="AI101" i="10"/>
  <c r="AH101" i="10"/>
  <c r="AG101" i="10"/>
  <c r="AD101" i="10"/>
  <c r="AC101" i="10"/>
  <c r="AB101" i="10"/>
  <c r="Y101" i="10"/>
  <c r="X101" i="10"/>
  <c r="W101" i="10"/>
  <c r="AS100" i="10"/>
  <c r="AR100" i="10"/>
  <c r="AQ100" i="10"/>
  <c r="AN100" i="10"/>
  <c r="AM100" i="10"/>
  <c r="AL100" i="10"/>
  <c r="AI100" i="10"/>
  <c r="AH100" i="10"/>
  <c r="AG100" i="10"/>
  <c r="AD100" i="10"/>
  <c r="AC100" i="10"/>
  <c r="AB100" i="10"/>
  <c r="Y100" i="10"/>
  <c r="X100" i="10"/>
  <c r="W100" i="10"/>
  <c r="AS99" i="10"/>
  <c r="AR99" i="10"/>
  <c r="AQ99" i="10"/>
  <c r="AN99" i="10"/>
  <c r="AM99" i="10"/>
  <c r="AL99" i="10"/>
  <c r="AI99" i="10"/>
  <c r="AH99" i="10"/>
  <c r="AG99" i="10"/>
  <c r="AD99" i="10"/>
  <c r="AC99" i="10"/>
  <c r="AB99" i="10"/>
  <c r="Y99" i="10"/>
  <c r="X99" i="10"/>
  <c r="W99" i="10"/>
  <c r="AS98" i="10"/>
  <c r="AR98" i="10"/>
  <c r="AQ98" i="10"/>
  <c r="AN98" i="10"/>
  <c r="AM98" i="10"/>
  <c r="AL98" i="10"/>
  <c r="AI98" i="10"/>
  <c r="AH98" i="10"/>
  <c r="AG98" i="10"/>
  <c r="AD98" i="10"/>
  <c r="AC98" i="10"/>
  <c r="AB98" i="10"/>
  <c r="Y98" i="10"/>
  <c r="X98" i="10"/>
  <c r="W98" i="10"/>
  <c r="AS97" i="10"/>
  <c r="AR97" i="10"/>
  <c r="AQ97" i="10"/>
  <c r="AN97" i="10"/>
  <c r="AM97" i="10"/>
  <c r="AL97" i="10"/>
  <c r="AI97" i="10"/>
  <c r="AH97" i="10"/>
  <c r="AG97" i="10"/>
  <c r="AD97" i="10"/>
  <c r="AC97" i="10"/>
  <c r="AB97" i="10"/>
  <c r="Y97" i="10"/>
  <c r="X97" i="10"/>
  <c r="W97" i="10"/>
  <c r="AS96" i="10"/>
  <c r="AR96" i="10"/>
  <c r="AQ96" i="10"/>
  <c r="AN96" i="10"/>
  <c r="AM96" i="10"/>
  <c r="AL96" i="10"/>
  <c r="AI96" i="10"/>
  <c r="AH96" i="10"/>
  <c r="AG96" i="10"/>
  <c r="AD96" i="10"/>
  <c r="AC96" i="10"/>
  <c r="AB96" i="10"/>
  <c r="Y96" i="10"/>
  <c r="X96" i="10"/>
  <c r="W96" i="10"/>
  <c r="AS95" i="10"/>
  <c r="AR95" i="10"/>
  <c r="AQ95" i="10"/>
  <c r="AN95" i="10"/>
  <c r="AM95" i="10"/>
  <c r="AL95" i="10"/>
  <c r="AI95" i="10"/>
  <c r="AH95" i="10"/>
  <c r="AG95" i="10"/>
  <c r="AD95" i="10"/>
  <c r="AC95" i="10"/>
  <c r="AB95" i="10"/>
  <c r="Y95" i="10"/>
  <c r="X95" i="10"/>
  <c r="W95" i="10"/>
  <c r="AS94" i="10"/>
  <c r="AR94" i="10"/>
  <c r="AQ94" i="10"/>
  <c r="AN94" i="10"/>
  <c r="AM94" i="10"/>
  <c r="AL94" i="10"/>
  <c r="AI94" i="10"/>
  <c r="AH94" i="10"/>
  <c r="AG94" i="10"/>
  <c r="AD94" i="10"/>
  <c r="AC94" i="10"/>
  <c r="AB94" i="10"/>
  <c r="Y94" i="10"/>
  <c r="X94" i="10"/>
  <c r="W94" i="10"/>
  <c r="AS93" i="10"/>
  <c r="AR93" i="10"/>
  <c r="AQ93" i="10"/>
  <c r="AN93" i="10"/>
  <c r="AM93" i="10"/>
  <c r="AL93" i="10"/>
  <c r="AI93" i="10"/>
  <c r="AH93" i="10"/>
  <c r="AG93" i="10"/>
  <c r="AD93" i="10"/>
  <c r="AC93" i="10"/>
  <c r="AB93" i="10"/>
  <c r="Y93" i="10"/>
  <c r="X93" i="10"/>
  <c r="W93" i="10"/>
  <c r="AS92" i="10"/>
  <c r="AR92" i="10"/>
  <c r="AQ92" i="10"/>
  <c r="AN92" i="10"/>
  <c r="AM92" i="10"/>
  <c r="AL92" i="10"/>
  <c r="AI92" i="10"/>
  <c r="AH92" i="10"/>
  <c r="AG92" i="10"/>
  <c r="AD92" i="10"/>
  <c r="AC92" i="10"/>
  <c r="AB92" i="10"/>
  <c r="Y92" i="10"/>
  <c r="X92" i="10"/>
  <c r="W92" i="10"/>
  <c r="AS91" i="10"/>
  <c r="AR91" i="10"/>
  <c r="AQ91" i="10"/>
  <c r="AN91" i="10"/>
  <c r="AM91" i="10"/>
  <c r="AL91" i="10"/>
  <c r="AI91" i="10"/>
  <c r="AH91" i="10"/>
  <c r="AG91" i="10"/>
  <c r="AD91" i="10"/>
  <c r="AC91" i="10"/>
  <c r="AB91" i="10"/>
  <c r="Y91" i="10"/>
  <c r="X91" i="10"/>
  <c r="W91" i="10"/>
  <c r="AS90" i="10"/>
  <c r="AR90" i="10"/>
  <c r="AQ90" i="10"/>
  <c r="AN90" i="10"/>
  <c r="AM90" i="10"/>
  <c r="AL90" i="10"/>
  <c r="AI90" i="10"/>
  <c r="AH90" i="10"/>
  <c r="AG90" i="10"/>
  <c r="AD90" i="10"/>
  <c r="AC90" i="10"/>
  <c r="AB90" i="10"/>
  <c r="Y90" i="10"/>
  <c r="X90" i="10"/>
  <c r="W90" i="10"/>
  <c r="AS89" i="10"/>
  <c r="AR89" i="10"/>
  <c r="AQ89" i="10"/>
  <c r="AN89" i="10"/>
  <c r="AM89" i="10"/>
  <c r="AL89" i="10"/>
  <c r="AI89" i="10"/>
  <c r="AH89" i="10"/>
  <c r="AG89" i="10"/>
  <c r="AD89" i="10"/>
  <c r="AC89" i="10"/>
  <c r="AB89" i="10"/>
  <c r="Y89" i="10"/>
  <c r="X89" i="10"/>
  <c r="W89" i="10"/>
  <c r="AS88" i="10"/>
  <c r="AR88" i="10"/>
  <c r="AQ88" i="10"/>
  <c r="AN88" i="10"/>
  <c r="AM88" i="10"/>
  <c r="AL88" i="10"/>
  <c r="AI88" i="10"/>
  <c r="AH88" i="10"/>
  <c r="AG88" i="10"/>
  <c r="AD88" i="10"/>
  <c r="AC88" i="10"/>
  <c r="AB88" i="10"/>
  <c r="Y88" i="10"/>
  <c r="X88" i="10"/>
  <c r="W88" i="10"/>
  <c r="AS87" i="10"/>
  <c r="AR87" i="10"/>
  <c r="AQ87" i="10"/>
  <c r="AN87" i="10"/>
  <c r="AM87" i="10"/>
  <c r="AL87" i="10"/>
  <c r="AI87" i="10"/>
  <c r="AH87" i="10"/>
  <c r="AG87" i="10"/>
  <c r="AD87" i="10"/>
  <c r="AC87" i="10"/>
  <c r="AB87" i="10"/>
  <c r="Y87" i="10"/>
  <c r="X87" i="10"/>
  <c r="W87" i="10"/>
  <c r="AS86" i="10"/>
  <c r="AR86" i="10"/>
  <c r="AQ86" i="10"/>
  <c r="AN86" i="10"/>
  <c r="AM86" i="10"/>
  <c r="AL86" i="10"/>
  <c r="AI86" i="10"/>
  <c r="AH86" i="10"/>
  <c r="AG86" i="10"/>
  <c r="AD86" i="10"/>
  <c r="AC86" i="10"/>
  <c r="AB86" i="10"/>
  <c r="Y86" i="10"/>
  <c r="X86" i="10"/>
  <c r="W86" i="10"/>
  <c r="AS85" i="10"/>
  <c r="AR85" i="10"/>
  <c r="AQ85" i="10"/>
  <c r="AN85" i="10"/>
  <c r="AM85" i="10"/>
  <c r="AL85" i="10"/>
  <c r="AI85" i="10"/>
  <c r="AH85" i="10"/>
  <c r="AG85" i="10"/>
  <c r="AD85" i="10"/>
  <c r="AC85" i="10"/>
  <c r="AB85" i="10"/>
  <c r="Y85" i="10"/>
  <c r="X85" i="10"/>
  <c r="W85" i="10"/>
  <c r="AS84" i="10"/>
  <c r="AR84" i="10"/>
  <c r="AQ84" i="10"/>
  <c r="AN84" i="10"/>
  <c r="AM84" i="10"/>
  <c r="AL84" i="10"/>
  <c r="AI84" i="10"/>
  <c r="AH84" i="10"/>
  <c r="AG84" i="10"/>
  <c r="AD84" i="10"/>
  <c r="AC84" i="10"/>
  <c r="AB84" i="10"/>
  <c r="Y84" i="10"/>
  <c r="X84" i="10"/>
  <c r="W84" i="10"/>
  <c r="AS83" i="10"/>
  <c r="AR83" i="10"/>
  <c r="AQ83" i="10"/>
  <c r="AN83" i="10"/>
  <c r="AM83" i="10"/>
  <c r="AL83" i="10"/>
  <c r="AI83" i="10"/>
  <c r="AH83" i="10"/>
  <c r="AG83" i="10"/>
  <c r="AD83" i="10"/>
  <c r="AC83" i="10"/>
  <c r="AB83" i="10"/>
  <c r="Y83" i="10"/>
  <c r="X83" i="10"/>
  <c r="W83" i="10"/>
  <c r="AS82" i="10"/>
  <c r="AR82" i="10"/>
  <c r="AQ82" i="10"/>
  <c r="AN82" i="10"/>
  <c r="AM82" i="10"/>
  <c r="AL82" i="10"/>
  <c r="AI82" i="10"/>
  <c r="AH82" i="10"/>
  <c r="AG82" i="10"/>
  <c r="AD82" i="10"/>
  <c r="AC82" i="10"/>
  <c r="AB82" i="10"/>
  <c r="Y82" i="10"/>
  <c r="X82" i="10"/>
  <c r="W82" i="10"/>
  <c r="AS81" i="10"/>
  <c r="AR81" i="10"/>
  <c r="AQ81" i="10"/>
  <c r="AN81" i="10"/>
  <c r="AM81" i="10"/>
  <c r="AL81" i="10"/>
  <c r="AI81" i="10"/>
  <c r="AH81" i="10"/>
  <c r="AG81" i="10"/>
  <c r="AD81" i="10"/>
  <c r="AC81" i="10"/>
  <c r="AB81" i="10"/>
  <c r="Y81" i="10"/>
  <c r="X81" i="10"/>
  <c r="W81" i="10"/>
  <c r="AS80" i="10"/>
  <c r="AR80" i="10"/>
  <c r="AQ80" i="10"/>
  <c r="AN80" i="10"/>
  <c r="AM80" i="10"/>
  <c r="AL80" i="10"/>
  <c r="AI80" i="10"/>
  <c r="AH80" i="10"/>
  <c r="AG80" i="10"/>
  <c r="AD80" i="10"/>
  <c r="AC80" i="10"/>
  <c r="AB80" i="10"/>
  <c r="Y80" i="10"/>
  <c r="X80" i="10"/>
  <c r="W80" i="10"/>
  <c r="AS79" i="10"/>
  <c r="AR79" i="10"/>
  <c r="AQ79" i="10"/>
  <c r="AN79" i="10"/>
  <c r="AM79" i="10"/>
  <c r="AL79" i="10"/>
  <c r="AI79" i="10"/>
  <c r="AH79" i="10"/>
  <c r="AG79" i="10"/>
  <c r="AD79" i="10"/>
  <c r="AC79" i="10"/>
  <c r="AB79" i="10"/>
  <c r="Y79" i="10"/>
  <c r="X79" i="10"/>
  <c r="W79" i="10"/>
  <c r="AS78" i="10"/>
  <c r="AR78" i="10"/>
  <c r="AQ78" i="10"/>
  <c r="AN78" i="10"/>
  <c r="AM78" i="10"/>
  <c r="AL78" i="10"/>
  <c r="AI78" i="10"/>
  <c r="AH78" i="10"/>
  <c r="AG78" i="10"/>
  <c r="AD78" i="10"/>
  <c r="AC78" i="10"/>
  <c r="AB78" i="10"/>
  <c r="Y78" i="10"/>
  <c r="X78" i="10"/>
  <c r="W78" i="10"/>
  <c r="AS77" i="10"/>
  <c r="AR77" i="10"/>
  <c r="AQ77" i="10"/>
  <c r="AN77" i="10"/>
  <c r="AM77" i="10"/>
  <c r="AL77" i="10"/>
  <c r="AI77" i="10"/>
  <c r="AH77" i="10"/>
  <c r="AG77" i="10"/>
  <c r="AD77" i="10"/>
  <c r="AC77" i="10"/>
  <c r="AB77" i="10"/>
  <c r="Y77" i="10"/>
  <c r="X77" i="10"/>
  <c r="W77" i="10"/>
  <c r="AS76" i="10"/>
  <c r="AR76" i="10"/>
  <c r="AQ76" i="10"/>
  <c r="AN76" i="10"/>
  <c r="AM76" i="10"/>
  <c r="AL76" i="10"/>
  <c r="AI76" i="10"/>
  <c r="AH76" i="10"/>
  <c r="AG76" i="10"/>
  <c r="AD76" i="10"/>
  <c r="AC76" i="10"/>
  <c r="AB76" i="10"/>
  <c r="Y76" i="10"/>
  <c r="X76" i="10"/>
  <c r="W76" i="10"/>
  <c r="AS75" i="10"/>
  <c r="AR75" i="10"/>
  <c r="AQ75" i="10"/>
  <c r="AN75" i="10"/>
  <c r="AM75" i="10"/>
  <c r="AL75" i="10"/>
  <c r="AI75" i="10"/>
  <c r="AH75" i="10"/>
  <c r="AG75" i="10"/>
  <c r="AD75" i="10"/>
  <c r="AC75" i="10"/>
  <c r="AB75" i="10"/>
  <c r="Y75" i="10"/>
  <c r="X75" i="10"/>
  <c r="W75" i="10"/>
  <c r="AS74" i="10"/>
  <c r="AR74" i="10"/>
  <c r="AQ74" i="10"/>
  <c r="AN74" i="10"/>
  <c r="AM74" i="10"/>
  <c r="AL74" i="10"/>
  <c r="AI74" i="10"/>
  <c r="AH74" i="10"/>
  <c r="AG74" i="10"/>
  <c r="AD74" i="10"/>
  <c r="AC74" i="10"/>
  <c r="AB74" i="10"/>
  <c r="Y74" i="10"/>
  <c r="X74" i="10"/>
  <c r="W74" i="10"/>
  <c r="AS73" i="10"/>
  <c r="AR73" i="10"/>
  <c r="AQ73" i="10"/>
  <c r="AN73" i="10"/>
  <c r="AM73" i="10"/>
  <c r="AL73" i="10"/>
  <c r="AI73" i="10"/>
  <c r="AH73" i="10"/>
  <c r="AG73" i="10"/>
  <c r="AD73" i="10"/>
  <c r="AC73" i="10"/>
  <c r="AB73" i="10"/>
  <c r="Y73" i="10"/>
  <c r="X73" i="10"/>
  <c r="W73" i="10"/>
  <c r="AS72" i="10"/>
  <c r="AR72" i="10"/>
  <c r="AQ72" i="10"/>
  <c r="AN72" i="10"/>
  <c r="AM72" i="10"/>
  <c r="AL72" i="10"/>
  <c r="AI72" i="10"/>
  <c r="AH72" i="10"/>
  <c r="AG72" i="10"/>
  <c r="AD72" i="10"/>
  <c r="AC72" i="10"/>
  <c r="AB72" i="10"/>
  <c r="Y72" i="10"/>
  <c r="X72" i="10"/>
  <c r="W72" i="10"/>
  <c r="AS71" i="10"/>
  <c r="AR71" i="10"/>
  <c r="AQ71" i="10"/>
  <c r="AN71" i="10"/>
  <c r="AM71" i="10"/>
  <c r="AL71" i="10"/>
  <c r="AI71" i="10"/>
  <c r="AH71" i="10"/>
  <c r="AG71" i="10"/>
  <c r="AD71" i="10"/>
  <c r="AC71" i="10"/>
  <c r="AB71" i="10"/>
  <c r="Y71" i="10"/>
  <c r="X71" i="10"/>
  <c r="W71" i="10"/>
  <c r="AS70" i="10"/>
  <c r="AR70" i="10"/>
  <c r="AQ70" i="10"/>
  <c r="AN70" i="10"/>
  <c r="AM70" i="10"/>
  <c r="AL70" i="10"/>
  <c r="AI70" i="10"/>
  <c r="AH70" i="10"/>
  <c r="AG70" i="10"/>
  <c r="AD70" i="10"/>
  <c r="AC70" i="10"/>
  <c r="AB70" i="10"/>
  <c r="Y70" i="10"/>
  <c r="X70" i="10"/>
  <c r="W70" i="10"/>
  <c r="AS69" i="10"/>
  <c r="AR69" i="10"/>
  <c r="AQ69" i="10"/>
  <c r="AN69" i="10"/>
  <c r="AM69" i="10"/>
  <c r="AL69" i="10"/>
  <c r="AI69" i="10"/>
  <c r="AH69" i="10"/>
  <c r="AG69" i="10"/>
  <c r="AD69" i="10"/>
  <c r="AC69" i="10"/>
  <c r="AB69" i="10"/>
  <c r="Y69" i="10"/>
  <c r="X69" i="10"/>
  <c r="W69" i="10"/>
  <c r="AS68" i="10"/>
  <c r="AR68" i="10"/>
  <c r="AQ68" i="10"/>
  <c r="AN68" i="10"/>
  <c r="AM68" i="10"/>
  <c r="AL68" i="10"/>
  <c r="AI68" i="10"/>
  <c r="AH68" i="10"/>
  <c r="AG68" i="10"/>
  <c r="AD68" i="10"/>
  <c r="AC68" i="10"/>
  <c r="AB68" i="10"/>
  <c r="Y68" i="10"/>
  <c r="X68" i="10"/>
  <c r="W68" i="10"/>
  <c r="AS67" i="10"/>
  <c r="AR67" i="10"/>
  <c r="AQ67" i="10"/>
  <c r="AN67" i="10"/>
  <c r="AM67" i="10"/>
  <c r="AL67" i="10"/>
  <c r="AI67" i="10"/>
  <c r="AH67" i="10"/>
  <c r="AG67" i="10"/>
  <c r="AD67" i="10"/>
  <c r="AC67" i="10"/>
  <c r="AB67" i="10"/>
  <c r="Y67" i="10"/>
  <c r="X67" i="10"/>
  <c r="W67" i="10"/>
  <c r="AS66" i="10"/>
  <c r="AR66" i="10"/>
  <c r="AQ66" i="10"/>
  <c r="AN66" i="10"/>
  <c r="AM66" i="10"/>
  <c r="AL66" i="10"/>
  <c r="AI66" i="10"/>
  <c r="AH66" i="10"/>
  <c r="AG66" i="10"/>
  <c r="AD66" i="10"/>
  <c r="AC66" i="10"/>
  <c r="AB66" i="10"/>
  <c r="Y66" i="10"/>
  <c r="X66" i="10"/>
  <c r="W66" i="10"/>
  <c r="AS65" i="10"/>
  <c r="AR65" i="10"/>
  <c r="AQ65" i="10"/>
  <c r="AN65" i="10"/>
  <c r="AM65" i="10"/>
  <c r="AL65" i="10"/>
  <c r="AI65" i="10"/>
  <c r="AH65" i="10"/>
  <c r="AG65" i="10"/>
  <c r="AD65" i="10"/>
  <c r="AC65" i="10"/>
  <c r="AB65" i="10"/>
  <c r="Y65" i="10"/>
  <c r="X65" i="10"/>
  <c r="W65" i="10"/>
  <c r="AS64" i="10"/>
  <c r="AR64" i="10"/>
  <c r="AQ64" i="10"/>
  <c r="AN64" i="10"/>
  <c r="AM64" i="10"/>
  <c r="AL64" i="10"/>
  <c r="AI64" i="10"/>
  <c r="AH64" i="10"/>
  <c r="AG64" i="10"/>
  <c r="AD64" i="10"/>
  <c r="AC64" i="10"/>
  <c r="AB64" i="10"/>
  <c r="Y64" i="10"/>
  <c r="X64" i="10"/>
  <c r="W64" i="10"/>
  <c r="AS63" i="10"/>
  <c r="AR63" i="10"/>
  <c r="AQ63" i="10"/>
  <c r="AN63" i="10"/>
  <c r="AM63" i="10"/>
  <c r="AL63" i="10"/>
  <c r="AI63" i="10"/>
  <c r="AH63" i="10"/>
  <c r="AG63" i="10"/>
  <c r="AD63" i="10"/>
  <c r="AC63" i="10"/>
  <c r="AB63" i="10"/>
  <c r="Y63" i="10"/>
  <c r="X63" i="10"/>
  <c r="W63" i="10"/>
  <c r="AS62" i="10"/>
  <c r="AR62" i="10"/>
  <c r="AQ62" i="10"/>
  <c r="AN62" i="10"/>
  <c r="AM62" i="10"/>
  <c r="AL62" i="10"/>
  <c r="AI62" i="10"/>
  <c r="AH62" i="10"/>
  <c r="AG62" i="10"/>
  <c r="AD62" i="10"/>
  <c r="AC62" i="10"/>
  <c r="AB62" i="10"/>
  <c r="Y62" i="10"/>
  <c r="X62" i="10"/>
  <c r="W62" i="10"/>
  <c r="AS61" i="10"/>
  <c r="AR61" i="10"/>
  <c r="AQ61" i="10"/>
  <c r="AN61" i="10"/>
  <c r="AM61" i="10"/>
  <c r="AL61" i="10"/>
  <c r="AI61" i="10"/>
  <c r="AH61" i="10"/>
  <c r="AG61" i="10"/>
  <c r="AD61" i="10"/>
  <c r="AC61" i="10"/>
  <c r="AB61" i="10"/>
  <c r="Y61" i="10"/>
  <c r="X61" i="10"/>
  <c r="W61" i="10"/>
  <c r="AS60" i="10"/>
  <c r="AR60" i="10"/>
  <c r="AQ60" i="10"/>
  <c r="AN60" i="10"/>
  <c r="AM60" i="10"/>
  <c r="AL60" i="10"/>
  <c r="AI60" i="10"/>
  <c r="AH60" i="10"/>
  <c r="AG60" i="10"/>
  <c r="AD60" i="10"/>
  <c r="AC60" i="10"/>
  <c r="AB60" i="10"/>
  <c r="Y60" i="10"/>
  <c r="X60" i="10"/>
  <c r="W60" i="10"/>
  <c r="AS59" i="10"/>
  <c r="AR59" i="10"/>
  <c r="AQ59" i="10"/>
  <c r="AN59" i="10"/>
  <c r="AM59" i="10"/>
  <c r="AL59" i="10"/>
  <c r="AI59" i="10"/>
  <c r="AH59" i="10"/>
  <c r="AG59" i="10"/>
  <c r="AD59" i="10"/>
  <c r="AC59" i="10"/>
  <c r="AB59" i="10"/>
  <c r="Y59" i="10"/>
  <c r="X59" i="10"/>
  <c r="W59" i="10"/>
  <c r="AS58" i="10"/>
  <c r="AR58" i="10"/>
  <c r="AQ58" i="10"/>
  <c r="AN58" i="10"/>
  <c r="AM58" i="10"/>
  <c r="AL58" i="10"/>
  <c r="AI58" i="10"/>
  <c r="AH58" i="10"/>
  <c r="AG58" i="10"/>
  <c r="AD58" i="10"/>
  <c r="AC58" i="10"/>
  <c r="AB58" i="10"/>
  <c r="Y58" i="10"/>
  <c r="X58" i="10"/>
  <c r="W58" i="10"/>
  <c r="AS57" i="10"/>
  <c r="AR57" i="10"/>
  <c r="AQ57" i="10"/>
  <c r="AN57" i="10"/>
  <c r="AM57" i="10"/>
  <c r="AL57" i="10"/>
  <c r="AI57" i="10"/>
  <c r="AH57" i="10"/>
  <c r="AG57" i="10"/>
  <c r="AD57" i="10"/>
  <c r="AC57" i="10"/>
  <c r="AB57" i="10"/>
  <c r="Y57" i="10"/>
  <c r="X57" i="10"/>
  <c r="W57" i="10"/>
  <c r="AS56" i="10"/>
  <c r="AR56" i="10"/>
  <c r="AQ56" i="10"/>
  <c r="AN56" i="10"/>
  <c r="AM56" i="10"/>
  <c r="AL56" i="10"/>
  <c r="AI56" i="10"/>
  <c r="AH56" i="10"/>
  <c r="AG56" i="10"/>
  <c r="AD56" i="10"/>
  <c r="AC56" i="10"/>
  <c r="AB56" i="10"/>
  <c r="Y56" i="10"/>
  <c r="X56" i="10"/>
  <c r="W56" i="10"/>
  <c r="AS55" i="10"/>
  <c r="AR55" i="10"/>
  <c r="AQ55" i="10"/>
  <c r="AN55" i="10"/>
  <c r="AM55" i="10"/>
  <c r="AL55" i="10"/>
  <c r="AI55" i="10"/>
  <c r="AH55" i="10"/>
  <c r="AG55" i="10"/>
  <c r="AD55" i="10"/>
  <c r="AC55" i="10"/>
  <c r="AB55" i="10"/>
  <c r="Y55" i="10"/>
  <c r="X55" i="10"/>
  <c r="W55" i="10"/>
  <c r="AS54" i="10"/>
  <c r="AR54" i="10"/>
  <c r="AQ54" i="10"/>
  <c r="AN54" i="10"/>
  <c r="AM54" i="10"/>
  <c r="AL54" i="10"/>
  <c r="AI54" i="10"/>
  <c r="AH54" i="10"/>
  <c r="AG54" i="10"/>
  <c r="AD54" i="10"/>
  <c r="AC54" i="10"/>
  <c r="AB54" i="10"/>
  <c r="Y54" i="10"/>
  <c r="X54" i="10"/>
  <c r="W54" i="10"/>
  <c r="AS53" i="10"/>
  <c r="AR53" i="10"/>
  <c r="AQ53" i="10"/>
  <c r="AN53" i="10"/>
  <c r="AM53" i="10"/>
  <c r="AL53" i="10"/>
  <c r="AI53" i="10"/>
  <c r="AH53" i="10"/>
  <c r="AG53" i="10"/>
  <c r="AD53" i="10"/>
  <c r="AC53" i="10"/>
  <c r="AB53" i="10"/>
  <c r="Y53" i="10"/>
  <c r="X53" i="10"/>
  <c r="W53" i="10"/>
  <c r="AS52" i="10"/>
  <c r="AR52" i="10"/>
  <c r="AQ52" i="10"/>
  <c r="AN52" i="10"/>
  <c r="AM52" i="10"/>
  <c r="AL52" i="10"/>
  <c r="AI52" i="10"/>
  <c r="AH52" i="10"/>
  <c r="AG52" i="10"/>
  <c r="AD52" i="10"/>
  <c r="AC52" i="10"/>
  <c r="AB52" i="10"/>
  <c r="Y52" i="10"/>
  <c r="X52" i="10"/>
  <c r="W52" i="10"/>
  <c r="AS51" i="10"/>
  <c r="AR51" i="10"/>
  <c r="AQ51" i="10"/>
  <c r="AN51" i="10"/>
  <c r="AM51" i="10"/>
  <c r="AL51" i="10"/>
  <c r="AI51" i="10"/>
  <c r="AH51" i="10"/>
  <c r="AG51" i="10"/>
  <c r="AD51" i="10"/>
  <c r="AC51" i="10"/>
  <c r="AB51" i="10"/>
  <c r="Y51" i="10"/>
  <c r="X51" i="10"/>
  <c r="W51" i="10"/>
  <c r="AS50" i="10"/>
  <c r="AR50" i="10"/>
  <c r="AQ50" i="10"/>
  <c r="AN50" i="10"/>
  <c r="AM50" i="10"/>
  <c r="AL50" i="10"/>
  <c r="AI50" i="10"/>
  <c r="AH50" i="10"/>
  <c r="AG50" i="10"/>
  <c r="AD50" i="10"/>
  <c r="AC50" i="10"/>
  <c r="AB50" i="10"/>
  <c r="Y50" i="10"/>
  <c r="X50" i="10"/>
  <c r="W50" i="10"/>
  <c r="AS49" i="10"/>
  <c r="AR49" i="10"/>
  <c r="AQ49" i="10"/>
  <c r="AN49" i="10"/>
  <c r="AM49" i="10"/>
  <c r="AL49" i="10"/>
  <c r="AI49" i="10"/>
  <c r="AH49" i="10"/>
  <c r="AG49" i="10"/>
  <c r="AD49" i="10"/>
  <c r="AC49" i="10"/>
  <c r="AB49" i="10"/>
  <c r="Y49" i="10"/>
  <c r="X49" i="10"/>
  <c r="W49" i="10"/>
  <c r="AS48" i="10"/>
  <c r="AR48" i="10"/>
  <c r="AQ48" i="10"/>
  <c r="AN48" i="10"/>
  <c r="AM48" i="10"/>
  <c r="AL48" i="10"/>
  <c r="AI48" i="10"/>
  <c r="AH48" i="10"/>
  <c r="AG48" i="10"/>
  <c r="AD48" i="10"/>
  <c r="AC48" i="10"/>
  <c r="AB48" i="10"/>
  <c r="Y48" i="10"/>
  <c r="X48" i="10"/>
  <c r="W48" i="10"/>
  <c r="AS47" i="10"/>
  <c r="AR47" i="10"/>
  <c r="AQ47" i="10"/>
  <c r="AN47" i="10"/>
  <c r="AM47" i="10"/>
  <c r="AL47" i="10"/>
  <c r="AI47" i="10"/>
  <c r="AH47" i="10"/>
  <c r="AG47" i="10"/>
  <c r="AD47" i="10"/>
  <c r="AC47" i="10"/>
  <c r="AB47" i="10"/>
  <c r="Y47" i="10"/>
  <c r="X47" i="10"/>
  <c r="W47" i="10"/>
  <c r="AS46" i="10"/>
  <c r="AR46" i="10"/>
  <c r="AQ46" i="10"/>
  <c r="AN46" i="10"/>
  <c r="AM46" i="10"/>
  <c r="AL46" i="10"/>
  <c r="AI46" i="10"/>
  <c r="AH46" i="10"/>
  <c r="AG46" i="10"/>
  <c r="AD46" i="10"/>
  <c r="AC46" i="10"/>
  <c r="AB46" i="10"/>
  <c r="Y46" i="10"/>
  <c r="X46" i="10"/>
  <c r="W46" i="10"/>
  <c r="AS45" i="10"/>
  <c r="AR45" i="10"/>
  <c r="AQ45" i="10"/>
  <c r="AN45" i="10"/>
  <c r="AM45" i="10"/>
  <c r="AL45" i="10"/>
  <c r="AI45" i="10"/>
  <c r="AH45" i="10"/>
  <c r="AG45" i="10"/>
  <c r="AD45" i="10"/>
  <c r="AC45" i="10"/>
  <c r="AB45" i="10"/>
  <c r="Y45" i="10"/>
  <c r="X45" i="10"/>
  <c r="W45" i="10"/>
  <c r="AS44" i="10"/>
  <c r="AR44" i="10"/>
  <c r="AQ44" i="10"/>
  <c r="AN44" i="10"/>
  <c r="AM44" i="10"/>
  <c r="AL44" i="10"/>
  <c r="AI44" i="10"/>
  <c r="AH44" i="10"/>
  <c r="AG44" i="10"/>
  <c r="AD44" i="10"/>
  <c r="AC44" i="10"/>
  <c r="AB44" i="10"/>
  <c r="Y44" i="10"/>
  <c r="X44" i="10"/>
  <c r="W44" i="10"/>
  <c r="AS43" i="10"/>
  <c r="AR43" i="10"/>
  <c r="AQ43" i="10"/>
  <c r="AN43" i="10"/>
  <c r="AM43" i="10"/>
  <c r="AL43" i="10"/>
  <c r="AI43" i="10"/>
  <c r="AH43" i="10"/>
  <c r="AG43" i="10"/>
  <c r="AD43" i="10"/>
  <c r="AC43" i="10"/>
  <c r="AB43" i="10"/>
  <c r="Y43" i="10"/>
  <c r="X43" i="10"/>
  <c r="W43" i="10"/>
  <c r="AS42" i="10"/>
  <c r="AR42" i="10"/>
  <c r="AQ42" i="10"/>
  <c r="AN42" i="10"/>
  <c r="AM42" i="10"/>
  <c r="AL42" i="10"/>
  <c r="AI42" i="10"/>
  <c r="AH42" i="10"/>
  <c r="AG42" i="10"/>
  <c r="AD42" i="10"/>
  <c r="AC42" i="10"/>
  <c r="AB42" i="10"/>
  <c r="Y42" i="10"/>
  <c r="X42" i="10"/>
  <c r="W42" i="10"/>
  <c r="AS41" i="10"/>
  <c r="AR41" i="10"/>
  <c r="AQ41" i="10"/>
  <c r="AN41" i="10"/>
  <c r="AM41" i="10"/>
  <c r="AL41" i="10"/>
  <c r="AI41" i="10"/>
  <c r="AH41" i="10"/>
  <c r="AG41" i="10"/>
  <c r="AD41" i="10"/>
  <c r="AC41" i="10"/>
  <c r="AB41" i="10"/>
  <c r="Y41" i="10"/>
  <c r="X41" i="10"/>
  <c r="W41" i="10"/>
  <c r="AS40" i="10"/>
  <c r="AR40" i="10"/>
  <c r="AQ40" i="10"/>
  <c r="AN40" i="10"/>
  <c r="AM40" i="10"/>
  <c r="AL40" i="10"/>
  <c r="AI40" i="10"/>
  <c r="AH40" i="10"/>
  <c r="AG40" i="10"/>
  <c r="AD40" i="10"/>
  <c r="AC40" i="10"/>
  <c r="AB40" i="10"/>
  <c r="Y40" i="10"/>
  <c r="X40" i="10"/>
  <c r="W40" i="10"/>
  <c r="AS39" i="10"/>
  <c r="AR39" i="10"/>
  <c r="AQ39" i="10"/>
  <c r="AN39" i="10"/>
  <c r="AM39" i="10"/>
  <c r="AL39" i="10"/>
  <c r="AI39" i="10"/>
  <c r="AH39" i="10"/>
  <c r="AG39" i="10"/>
  <c r="AD39" i="10"/>
  <c r="AC39" i="10"/>
  <c r="AB39" i="10"/>
  <c r="Y39" i="10"/>
  <c r="X39" i="10"/>
  <c r="W39" i="10"/>
  <c r="AS38" i="10"/>
  <c r="AR38" i="10"/>
  <c r="AQ38" i="10"/>
  <c r="AN38" i="10"/>
  <c r="AM38" i="10"/>
  <c r="AL38" i="10"/>
  <c r="AI38" i="10"/>
  <c r="AH38" i="10"/>
  <c r="AG38" i="10"/>
  <c r="AD38" i="10"/>
  <c r="AC38" i="10"/>
  <c r="AB38" i="10"/>
  <c r="Y38" i="10"/>
  <c r="X38" i="10"/>
  <c r="W38" i="10"/>
  <c r="AS37" i="10"/>
  <c r="AR37" i="10"/>
  <c r="AQ37" i="10"/>
  <c r="AN37" i="10"/>
  <c r="AM37" i="10"/>
  <c r="AL37" i="10"/>
  <c r="AI37" i="10"/>
  <c r="AH37" i="10"/>
  <c r="AG37" i="10"/>
  <c r="AD37" i="10"/>
  <c r="AC37" i="10"/>
  <c r="AB37" i="10"/>
  <c r="Y37" i="10"/>
  <c r="X37" i="10"/>
  <c r="W37" i="10"/>
  <c r="AS36" i="10"/>
  <c r="AR36" i="10"/>
  <c r="AQ36" i="10"/>
  <c r="AN36" i="10"/>
  <c r="AM36" i="10"/>
  <c r="AL36" i="10"/>
  <c r="AI36" i="10"/>
  <c r="AH36" i="10"/>
  <c r="AG36" i="10"/>
  <c r="AD36" i="10"/>
  <c r="AC36" i="10"/>
  <c r="AB36" i="10"/>
  <c r="Y36" i="10"/>
  <c r="X36" i="10"/>
  <c r="W36" i="10"/>
  <c r="AS35" i="10"/>
  <c r="AR35" i="10"/>
  <c r="AQ35" i="10"/>
  <c r="AN35" i="10"/>
  <c r="AM35" i="10"/>
  <c r="AL35" i="10"/>
  <c r="AI35" i="10"/>
  <c r="AH35" i="10"/>
  <c r="AG35" i="10"/>
  <c r="AD35" i="10"/>
  <c r="AC35" i="10"/>
  <c r="AB35" i="10"/>
  <c r="Y35" i="10"/>
  <c r="X35" i="10"/>
  <c r="W35" i="10"/>
  <c r="AS34" i="10"/>
  <c r="AR34" i="10"/>
  <c r="AQ34" i="10"/>
  <c r="AN34" i="10"/>
  <c r="AM34" i="10"/>
  <c r="AL34" i="10"/>
  <c r="AI34" i="10"/>
  <c r="AH34" i="10"/>
  <c r="AG34" i="10"/>
  <c r="AD34" i="10"/>
  <c r="AC34" i="10"/>
  <c r="AB34" i="10"/>
  <c r="Y34" i="10"/>
  <c r="X34" i="10"/>
  <c r="W34" i="10"/>
  <c r="AS33" i="10"/>
  <c r="AR33" i="10"/>
  <c r="AQ33" i="10"/>
  <c r="AN33" i="10"/>
  <c r="AM33" i="10"/>
  <c r="AL33" i="10"/>
  <c r="AI33" i="10"/>
  <c r="AH33" i="10"/>
  <c r="AG33" i="10"/>
  <c r="AD33" i="10"/>
  <c r="AC33" i="10"/>
  <c r="AB33" i="10"/>
  <c r="Y33" i="10"/>
  <c r="X33" i="10"/>
  <c r="W33" i="10"/>
  <c r="AS32" i="10"/>
  <c r="AR32" i="10"/>
  <c r="AQ32" i="10"/>
  <c r="AN32" i="10"/>
  <c r="AM32" i="10"/>
  <c r="AL32" i="10"/>
  <c r="AI32" i="10"/>
  <c r="AH32" i="10"/>
  <c r="AG32" i="10"/>
  <c r="AD32" i="10"/>
  <c r="AC32" i="10"/>
  <c r="AB32" i="10"/>
  <c r="Y32" i="10"/>
  <c r="X32" i="10"/>
  <c r="W32" i="10"/>
  <c r="AS31" i="10"/>
  <c r="AR31" i="10"/>
  <c r="AQ31" i="10"/>
  <c r="AN31" i="10"/>
  <c r="AM31" i="10"/>
  <c r="AL31" i="10"/>
  <c r="AI31" i="10"/>
  <c r="AH31" i="10"/>
  <c r="AG31" i="10"/>
  <c r="AD31" i="10"/>
  <c r="AC31" i="10"/>
  <c r="AB31" i="10"/>
  <c r="Y31" i="10"/>
  <c r="X31" i="10"/>
  <c r="W31" i="10"/>
  <c r="AS30" i="10"/>
  <c r="AR30" i="10"/>
  <c r="AQ30" i="10"/>
  <c r="AN30" i="10"/>
  <c r="AM30" i="10"/>
  <c r="AL30" i="10"/>
  <c r="AI30" i="10"/>
  <c r="AH30" i="10"/>
  <c r="AG30" i="10"/>
  <c r="AD30" i="10"/>
  <c r="AC30" i="10"/>
  <c r="AB30" i="10"/>
  <c r="Y30" i="10"/>
  <c r="X30" i="10"/>
  <c r="W30" i="10"/>
  <c r="AS29" i="10"/>
  <c r="AR29" i="10"/>
  <c r="AQ29" i="10"/>
  <c r="AN29" i="10"/>
  <c r="AM29" i="10"/>
  <c r="AL29" i="10"/>
  <c r="AI29" i="10"/>
  <c r="AH29" i="10"/>
  <c r="AG29" i="10"/>
  <c r="AD29" i="10"/>
  <c r="AC29" i="10"/>
  <c r="AB29" i="10"/>
  <c r="Y29" i="10"/>
  <c r="X29" i="10"/>
  <c r="W29" i="10"/>
  <c r="AS28" i="10"/>
  <c r="AR28" i="10"/>
  <c r="AQ28" i="10"/>
  <c r="AN28" i="10"/>
  <c r="AM28" i="10"/>
  <c r="AL28" i="10"/>
  <c r="AI28" i="10"/>
  <c r="AH28" i="10"/>
  <c r="AG28" i="10"/>
  <c r="AD28" i="10"/>
  <c r="AC28" i="10"/>
  <c r="AB28" i="10"/>
  <c r="Y28" i="10"/>
  <c r="X28" i="10"/>
  <c r="W28" i="10"/>
  <c r="AS27" i="10"/>
  <c r="AR27" i="10"/>
  <c r="AQ27" i="10"/>
  <c r="AN27" i="10"/>
  <c r="AM27" i="10"/>
  <c r="AL27" i="10"/>
  <c r="AI27" i="10"/>
  <c r="AH27" i="10"/>
  <c r="AG27" i="10"/>
  <c r="AD27" i="10"/>
  <c r="AC27" i="10"/>
  <c r="AB27" i="10"/>
  <c r="Y27" i="10"/>
  <c r="X27" i="10"/>
  <c r="W27" i="10"/>
  <c r="AS26" i="10"/>
  <c r="AR26" i="10"/>
  <c r="AQ26" i="10"/>
  <c r="AN26" i="10"/>
  <c r="AM26" i="10"/>
  <c r="AL26" i="10"/>
  <c r="AI26" i="10"/>
  <c r="AH26" i="10"/>
  <c r="AG26" i="10"/>
  <c r="AD26" i="10"/>
  <c r="AC26" i="10"/>
  <c r="AB26" i="10"/>
  <c r="Y26" i="10"/>
  <c r="X26" i="10"/>
  <c r="W26" i="10"/>
  <c r="AS25" i="10"/>
  <c r="AR25" i="10"/>
  <c r="AQ25" i="10"/>
  <c r="AN25" i="10"/>
  <c r="AM25" i="10"/>
  <c r="AL25" i="10"/>
  <c r="AI25" i="10"/>
  <c r="AH25" i="10"/>
  <c r="AG25" i="10"/>
  <c r="AD25" i="10"/>
  <c r="AC25" i="10"/>
  <c r="AB25" i="10"/>
  <c r="Y25" i="10"/>
  <c r="X25" i="10"/>
  <c r="W25" i="10"/>
  <c r="AS24" i="10"/>
  <c r="AR24" i="10"/>
  <c r="AQ24" i="10"/>
  <c r="AN24" i="10"/>
  <c r="AM24" i="10"/>
  <c r="AL24" i="10"/>
  <c r="AI24" i="10"/>
  <c r="AH24" i="10"/>
  <c r="AG24" i="10"/>
  <c r="AD24" i="10"/>
  <c r="AC24" i="10"/>
  <c r="AB24" i="10"/>
  <c r="Y24" i="10"/>
  <c r="X24" i="10"/>
  <c r="W24" i="10"/>
  <c r="AS23" i="10"/>
  <c r="AR23" i="10"/>
  <c r="AQ23" i="10"/>
  <c r="AN23" i="10"/>
  <c r="AM23" i="10"/>
  <c r="AL23" i="10"/>
  <c r="AI23" i="10"/>
  <c r="AH23" i="10"/>
  <c r="AG23" i="10"/>
  <c r="AD23" i="10"/>
  <c r="AC23" i="10"/>
  <c r="AB23" i="10"/>
  <c r="Y23" i="10"/>
  <c r="X23" i="10"/>
  <c r="W23" i="10"/>
  <c r="AS22" i="10"/>
  <c r="AR22" i="10"/>
  <c r="AQ22" i="10"/>
  <c r="AN22" i="10"/>
  <c r="AM22" i="10"/>
  <c r="AL22" i="10"/>
  <c r="AI22" i="10"/>
  <c r="AH22" i="10"/>
  <c r="AG22" i="10"/>
  <c r="AD22" i="10"/>
  <c r="AC22" i="10"/>
  <c r="AB22" i="10"/>
  <c r="Y22" i="10"/>
  <c r="X22" i="10"/>
  <c r="W22" i="10"/>
  <c r="AS21" i="10"/>
  <c r="AR21" i="10"/>
  <c r="AQ21" i="10"/>
  <c r="AN21" i="10"/>
  <c r="AM21" i="10"/>
  <c r="AL21" i="10"/>
  <c r="AI21" i="10"/>
  <c r="AH21" i="10"/>
  <c r="AG21" i="10"/>
  <c r="AD21" i="10"/>
  <c r="AC21" i="10"/>
  <c r="AB21" i="10"/>
  <c r="Y21" i="10"/>
  <c r="X21" i="10"/>
  <c r="W21" i="10"/>
  <c r="AS20" i="10"/>
  <c r="AR20" i="10"/>
  <c r="AQ20" i="10"/>
  <c r="AN20" i="10"/>
  <c r="AM20" i="10"/>
  <c r="AL20" i="10"/>
  <c r="AI20" i="10"/>
  <c r="AH20" i="10"/>
  <c r="AG20" i="10"/>
  <c r="AD20" i="10"/>
  <c r="AC20" i="10"/>
  <c r="AB20" i="10"/>
  <c r="Y20" i="10"/>
  <c r="X20" i="10"/>
  <c r="W20" i="10"/>
  <c r="AS19" i="10"/>
  <c r="AR19" i="10"/>
  <c r="AQ19" i="10"/>
  <c r="AN19" i="10"/>
  <c r="AM19" i="10"/>
  <c r="AL19" i="10"/>
  <c r="AI19" i="10"/>
  <c r="AH19" i="10"/>
  <c r="AG19" i="10"/>
  <c r="AD19" i="10"/>
  <c r="AC19" i="10"/>
  <c r="AB19" i="10"/>
  <c r="Y19" i="10"/>
  <c r="X19" i="10"/>
  <c r="W19" i="10"/>
  <c r="AS18" i="10"/>
  <c r="AR18" i="10"/>
  <c r="AQ18" i="10"/>
  <c r="AN18" i="10"/>
  <c r="AM18" i="10"/>
  <c r="AL18" i="10"/>
  <c r="AI18" i="10"/>
  <c r="AH18" i="10"/>
  <c r="AG18" i="10"/>
  <c r="AD18" i="10"/>
  <c r="AC18" i="10"/>
  <c r="AB18" i="10"/>
  <c r="Y18" i="10"/>
  <c r="X18" i="10"/>
  <c r="W18" i="10"/>
  <c r="AS17" i="10"/>
  <c r="AR17" i="10"/>
  <c r="AQ17" i="10"/>
  <c r="AN17" i="10"/>
  <c r="AM17" i="10"/>
  <c r="AL17" i="10"/>
  <c r="AI17" i="10"/>
  <c r="AH17" i="10"/>
  <c r="AG17" i="10"/>
  <c r="AD17" i="10"/>
  <c r="AC17" i="10"/>
  <c r="AB17" i="10"/>
  <c r="Y17" i="10"/>
  <c r="X17" i="10"/>
  <c r="W17" i="10"/>
  <c r="AS16" i="10"/>
  <c r="AR16" i="10"/>
  <c r="AQ16" i="10"/>
  <c r="AN16" i="10"/>
  <c r="AM16" i="10"/>
  <c r="AL16" i="10"/>
  <c r="AI16" i="10"/>
  <c r="AH16" i="10"/>
  <c r="AG16" i="10"/>
  <c r="AD16" i="10"/>
  <c r="AC16" i="10"/>
  <c r="AB16" i="10"/>
  <c r="Y16" i="10"/>
  <c r="X16" i="10"/>
  <c r="W16" i="10"/>
  <c r="AS15" i="10"/>
  <c r="AR15" i="10"/>
  <c r="AQ15" i="10"/>
  <c r="AN15" i="10"/>
  <c r="AM15" i="10"/>
  <c r="AL15" i="10"/>
  <c r="AI15" i="10"/>
  <c r="AH15" i="10"/>
  <c r="AG15" i="10"/>
  <c r="AD15" i="10"/>
  <c r="AC15" i="10"/>
  <c r="AB15" i="10"/>
  <c r="Y15" i="10"/>
  <c r="X15" i="10"/>
  <c r="W15" i="10"/>
  <c r="AS14" i="10"/>
  <c r="AR14" i="10"/>
  <c r="AQ14" i="10"/>
  <c r="AN14" i="10"/>
  <c r="AM14" i="10"/>
  <c r="AL14" i="10"/>
  <c r="AI14" i="10"/>
  <c r="AH14" i="10"/>
  <c r="AG14" i="10"/>
  <c r="AD14" i="10"/>
  <c r="AC14" i="10"/>
  <c r="AB14" i="10"/>
  <c r="Y14" i="10"/>
  <c r="X14" i="10"/>
  <c r="W14" i="10"/>
  <c r="AS13" i="10"/>
  <c r="AR13" i="10"/>
  <c r="AQ13" i="10"/>
  <c r="AN13" i="10"/>
  <c r="AM13" i="10"/>
  <c r="AL13" i="10"/>
  <c r="AI13" i="10"/>
  <c r="AH13" i="10"/>
  <c r="AG13" i="10"/>
  <c r="AD13" i="10"/>
  <c r="AC13" i="10"/>
  <c r="AB13" i="10"/>
  <c r="Y13" i="10"/>
  <c r="X13" i="10"/>
  <c r="W13" i="10"/>
  <c r="AS12" i="10"/>
  <c r="AR12" i="10"/>
  <c r="AQ12" i="10"/>
  <c r="AN12" i="10"/>
  <c r="AM12" i="10"/>
  <c r="AL12" i="10"/>
  <c r="AI12" i="10"/>
  <c r="AH12" i="10"/>
  <c r="AG12" i="10"/>
  <c r="AD12" i="10"/>
  <c r="AC12" i="10"/>
  <c r="AB12" i="10"/>
  <c r="Y12" i="10"/>
  <c r="X12" i="10"/>
  <c r="W12" i="10"/>
  <c r="AS11" i="10"/>
  <c r="AR11" i="10"/>
  <c r="AQ11" i="10"/>
  <c r="AN11" i="10"/>
  <c r="AM11" i="10"/>
  <c r="AL11" i="10"/>
  <c r="AI11" i="10"/>
  <c r="AH11" i="10"/>
  <c r="AG11" i="10"/>
  <c r="AD11" i="10"/>
  <c r="AC11" i="10"/>
  <c r="AB11" i="10"/>
  <c r="Y11" i="10"/>
  <c r="X11" i="10"/>
  <c r="W11" i="10"/>
  <c r="AS10" i="10"/>
  <c r="AR10" i="10"/>
  <c r="AQ10" i="10"/>
  <c r="AN10" i="10"/>
  <c r="AM10" i="10"/>
  <c r="AL10" i="10"/>
  <c r="AI10" i="10"/>
  <c r="AH10" i="10"/>
  <c r="AG10" i="10"/>
  <c r="AD10" i="10"/>
  <c r="AC10" i="10"/>
  <c r="AB10" i="10"/>
  <c r="Y10" i="10"/>
  <c r="X10" i="10"/>
  <c r="W10" i="10"/>
  <c r="AS9" i="10"/>
  <c r="AR9" i="10"/>
  <c r="AQ9" i="10"/>
  <c r="AN9" i="10"/>
  <c r="AM9" i="10"/>
  <c r="AL9" i="10"/>
  <c r="AI9" i="10"/>
  <c r="AH9" i="10"/>
  <c r="AG9" i="10"/>
  <c r="AD9" i="10"/>
  <c r="AC9" i="10"/>
  <c r="AB9" i="10"/>
  <c r="Y9" i="10"/>
  <c r="X9" i="10"/>
  <c r="W9" i="10"/>
  <c r="AS8" i="10"/>
  <c r="AR8" i="10"/>
  <c r="AQ8" i="10"/>
  <c r="AN8" i="10"/>
  <c r="AM8" i="10"/>
  <c r="AL8" i="10"/>
  <c r="AI8" i="10"/>
  <c r="AH8" i="10"/>
  <c r="AG8" i="10"/>
  <c r="AD8" i="10"/>
  <c r="AC8" i="10"/>
  <c r="AB8" i="10"/>
  <c r="Y8" i="10"/>
  <c r="X8" i="10"/>
  <c r="W8" i="10"/>
  <c r="AS7" i="10"/>
  <c r="AR7" i="10"/>
  <c r="AQ7" i="10"/>
  <c r="AN7" i="10"/>
  <c r="AM7" i="10"/>
  <c r="AL7" i="10"/>
  <c r="AI7" i="10"/>
  <c r="AH7" i="10"/>
  <c r="AG7" i="10"/>
  <c r="AD7" i="10"/>
  <c r="AC7" i="10"/>
  <c r="AB7" i="10"/>
  <c r="Y7" i="10"/>
  <c r="X7" i="10"/>
  <c r="W7" i="10"/>
  <c r="AS6" i="10"/>
  <c r="AR6" i="10"/>
  <c r="AQ6" i="10"/>
  <c r="AN6" i="10"/>
  <c r="AM6" i="10"/>
  <c r="AL6" i="10"/>
  <c r="AI6" i="10"/>
  <c r="AH6" i="10"/>
  <c r="AG6" i="10"/>
  <c r="AD6" i="10"/>
  <c r="AC6" i="10"/>
  <c r="AB6" i="10"/>
  <c r="Y6" i="10"/>
  <c r="X6" i="10"/>
  <c r="W6" i="10"/>
  <c r="AS5" i="10"/>
  <c r="AR5" i="10"/>
  <c r="AQ5" i="10"/>
  <c r="AN5" i="10"/>
  <c r="AM5" i="10"/>
  <c r="AL5" i="10"/>
  <c r="AI5" i="10"/>
  <c r="AH5" i="10"/>
  <c r="AG5" i="10"/>
  <c r="AD5" i="10"/>
  <c r="AC5" i="10"/>
  <c r="AB5" i="10"/>
  <c r="Y5" i="10"/>
  <c r="X5" i="10"/>
  <c r="W5" i="10"/>
  <c r="AS4" i="10"/>
  <c r="AR4" i="10"/>
  <c r="AQ4" i="10"/>
  <c r="AN4" i="10"/>
  <c r="AM4" i="10"/>
  <c r="AL4" i="10"/>
  <c r="AI4" i="10"/>
  <c r="AH4" i="10"/>
  <c r="AG4" i="10"/>
  <c r="AD4" i="10"/>
  <c r="AC4" i="10"/>
  <c r="AB4" i="10"/>
  <c r="Y4" i="10"/>
  <c r="X4" i="10"/>
  <c r="W4" i="10"/>
  <c r="AB3" i="10" l="1"/>
  <c r="AC3" i="10"/>
  <c r="AD3" i="10"/>
  <c r="AG3" i="10"/>
  <c r="AH3" i="10"/>
  <c r="AI3" i="10"/>
  <c r="AL3" i="10"/>
  <c r="AM3" i="10"/>
  <c r="AN3" i="10"/>
  <c r="AQ3" i="10"/>
  <c r="AR3" i="10"/>
  <c r="AS3" i="10"/>
  <c r="B202" i="15" l="1"/>
  <c r="B203" i="15"/>
  <c r="B2" i="15"/>
  <c r="F202" i="15"/>
  <c r="F203" i="15"/>
  <c r="B41" i="10"/>
  <c r="C41" i="10"/>
  <c r="D41" i="10"/>
  <c r="F41" i="10" s="1"/>
  <c r="I41" i="10"/>
  <c r="J41" i="10"/>
  <c r="L41" i="10"/>
  <c r="M41" i="10"/>
  <c r="N41" i="10"/>
  <c r="O41" i="10"/>
  <c r="T41" i="10"/>
  <c r="B42" i="10"/>
  <c r="C42" i="10"/>
  <c r="G42" i="10" s="1"/>
  <c r="D42" i="10"/>
  <c r="H42" i="10" s="1"/>
  <c r="I42" i="10"/>
  <c r="J42" i="10"/>
  <c r="L42" i="10"/>
  <c r="M42" i="10"/>
  <c r="N42" i="10"/>
  <c r="O42" i="10"/>
  <c r="T42" i="10"/>
  <c r="B43" i="10"/>
  <c r="C43" i="10"/>
  <c r="E43" i="10" s="1"/>
  <c r="D43" i="10"/>
  <c r="H43" i="10" s="1"/>
  <c r="I43" i="10"/>
  <c r="J43" i="10"/>
  <c r="L43" i="10"/>
  <c r="M43" i="10"/>
  <c r="N43" i="10"/>
  <c r="O43" i="10"/>
  <c r="T43" i="10"/>
  <c r="B44" i="10"/>
  <c r="C44" i="10"/>
  <c r="D44" i="10"/>
  <c r="I44" i="10"/>
  <c r="J44" i="10"/>
  <c r="L44" i="10"/>
  <c r="M44" i="10"/>
  <c r="N44" i="10"/>
  <c r="O44" i="10"/>
  <c r="T44" i="10"/>
  <c r="B45" i="10"/>
  <c r="C45" i="10"/>
  <c r="G45" i="10" s="1"/>
  <c r="D45" i="10"/>
  <c r="I45" i="10"/>
  <c r="J45" i="10"/>
  <c r="L45" i="10"/>
  <c r="M45" i="10"/>
  <c r="N45" i="10"/>
  <c r="O45" i="10"/>
  <c r="T45" i="10"/>
  <c r="B46" i="10"/>
  <c r="C46" i="10"/>
  <c r="E46" i="10" s="1"/>
  <c r="D46" i="10"/>
  <c r="I46" i="10"/>
  <c r="J46" i="10"/>
  <c r="L46" i="10"/>
  <c r="M46" i="10"/>
  <c r="N46" i="10"/>
  <c r="O46" i="10"/>
  <c r="T46" i="10"/>
  <c r="B47" i="10"/>
  <c r="C47" i="10"/>
  <c r="G47" i="10" s="1"/>
  <c r="D47" i="10"/>
  <c r="H47" i="10" s="1"/>
  <c r="I47" i="10"/>
  <c r="J47" i="10"/>
  <c r="L47" i="10"/>
  <c r="M47" i="10"/>
  <c r="N47" i="10"/>
  <c r="O47" i="10"/>
  <c r="T47" i="10"/>
  <c r="B48" i="10"/>
  <c r="C48" i="10"/>
  <c r="E48" i="10" s="1"/>
  <c r="D48" i="10"/>
  <c r="I48" i="10"/>
  <c r="J48" i="10"/>
  <c r="L48" i="10"/>
  <c r="M48" i="10"/>
  <c r="N48" i="10"/>
  <c r="O48" i="10"/>
  <c r="T48" i="10"/>
  <c r="B49" i="10"/>
  <c r="C49" i="10"/>
  <c r="E49" i="10" s="1"/>
  <c r="D49" i="10"/>
  <c r="H49" i="10" s="1"/>
  <c r="I49" i="10"/>
  <c r="J49" i="10"/>
  <c r="L49" i="10"/>
  <c r="M49" i="10"/>
  <c r="N49" i="10"/>
  <c r="O49" i="10"/>
  <c r="T49" i="10"/>
  <c r="B50" i="10"/>
  <c r="C50" i="10"/>
  <c r="D50" i="10"/>
  <c r="H50" i="10" s="1"/>
  <c r="I50" i="10"/>
  <c r="J50" i="10"/>
  <c r="L50" i="10"/>
  <c r="M50" i="10"/>
  <c r="N50" i="10"/>
  <c r="O50" i="10"/>
  <c r="T50" i="10"/>
  <c r="B51" i="10"/>
  <c r="C51" i="10"/>
  <c r="E51" i="10" s="1"/>
  <c r="D51" i="10"/>
  <c r="L51" i="10"/>
  <c r="O51" i="10"/>
  <c r="B52" i="10"/>
  <c r="C52" i="10"/>
  <c r="D52" i="10"/>
  <c r="H52" i="10" s="1"/>
  <c r="L52" i="10"/>
  <c r="O52" i="10"/>
  <c r="B53" i="10"/>
  <c r="C53" i="10"/>
  <c r="D53" i="10"/>
  <c r="I53" i="10"/>
  <c r="J53" i="10"/>
  <c r="L53" i="10"/>
  <c r="M53" i="10"/>
  <c r="N53" i="10"/>
  <c r="O53" i="10"/>
  <c r="T53" i="10"/>
  <c r="B54" i="10"/>
  <c r="C54" i="10"/>
  <c r="D54" i="10"/>
  <c r="H54" i="10" s="1"/>
  <c r="I54" i="10"/>
  <c r="J54" i="10"/>
  <c r="L54" i="10"/>
  <c r="M54" i="10"/>
  <c r="N54" i="10"/>
  <c r="O54" i="10"/>
  <c r="T54" i="10"/>
  <c r="B55" i="10"/>
  <c r="C55" i="10"/>
  <c r="D55" i="10"/>
  <c r="H55" i="10" s="1"/>
  <c r="I55" i="10"/>
  <c r="J55" i="10"/>
  <c r="L55" i="10"/>
  <c r="M55" i="10"/>
  <c r="N55" i="10"/>
  <c r="O55" i="10"/>
  <c r="T55" i="10"/>
  <c r="B56" i="10"/>
  <c r="C56" i="10"/>
  <c r="G56" i="10" s="1"/>
  <c r="D56" i="10"/>
  <c r="F56" i="10" s="1"/>
  <c r="I56" i="10"/>
  <c r="J56" i="10"/>
  <c r="L56" i="10"/>
  <c r="M56" i="10"/>
  <c r="N56" i="10"/>
  <c r="O56" i="10"/>
  <c r="T56" i="10"/>
  <c r="B57" i="10"/>
  <c r="C57" i="10"/>
  <c r="E57" i="10" s="1"/>
  <c r="D57" i="10"/>
  <c r="H57" i="10" s="1"/>
  <c r="I57" i="10"/>
  <c r="J57" i="10"/>
  <c r="L57" i="10"/>
  <c r="M57" i="10"/>
  <c r="N57" i="10"/>
  <c r="O57" i="10"/>
  <c r="T57" i="10"/>
  <c r="B58" i="10"/>
  <c r="C58" i="10"/>
  <c r="E58" i="10" s="1"/>
  <c r="D58" i="10"/>
  <c r="F58" i="10" s="1"/>
  <c r="I58" i="10"/>
  <c r="J58" i="10"/>
  <c r="L58" i="10"/>
  <c r="M58" i="10"/>
  <c r="N58" i="10"/>
  <c r="O58" i="10"/>
  <c r="T58" i="10"/>
  <c r="B59" i="10"/>
  <c r="C59" i="10"/>
  <c r="G59" i="10" s="1"/>
  <c r="D59" i="10"/>
  <c r="I59" i="10"/>
  <c r="J59" i="10"/>
  <c r="L59" i="10"/>
  <c r="M59" i="10"/>
  <c r="N59" i="10"/>
  <c r="O59" i="10"/>
  <c r="T59" i="10"/>
  <c r="B60" i="10"/>
  <c r="C60" i="10"/>
  <c r="G60" i="10" s="1"/>
  <c r="D60" i="10"/>
  <c r="H60" i="10" s="1"/>
  <c r="I60" i="10"/>
  <c r="J60" i="10"/>
  <c r="L60" i="10"/>
  <c r="M60" i="10"/>
  <c r="N60" i="10"/>
  <c r="O60" i="10"/>
  <c r="T60" i="10"/>
  <c r="B61" i="10"/>
  <c r="C61" i="10"/>
  <c r="E61" i="10" s="1"/>
  <c r="D61" i="10"/>
  <c r="F61" i="10" s="1"/>
  <c r="I61" i="10"/>
  <c r="J61" i="10"/>
  <c r="L61" i="10"/>
  <c r="M61" i="10"/>
  <c r="N61" i="10"/>
  <c r="O61" i="10"/>
  <c r="T61" i="10"/>
  <c r="B62" i="10"/>
  <c r="C62" i="10"/>
  <c r="D62" i="10"/>
  <c r="I62" i="10"/>
  <c r="J62" i="10"/>
  <c r="L62" i="10"/>
  <c r="M62" i="10"/>
  <c r="N62" i="10"/>
  <c r="O62" i="10"/>
  <c r="T62" i="10"/>
  <c r="B63" i="10"/>
  <c r="C63" i="10"/>
  <c r="G63" i="10" s="1"/>
  <c r="D63" i="10"/>
  <c r="F63" i="10" s="1"/>
  <c r="I63" i="10"/>
  <c r="J63" i="10"/>
  <c r="L63" i="10"/>
  <c r="M63" i="10"/>
  <c r="N63" i="10"/>
  <c r="O63" i="10"/>
  <c r="T63" i="10"/>
  <c r="B64" i="10"/>
  <c r="C64" i="10"/>
  <c r="E64" i="10" s="1"/>
  <c r="D64" i="10"/>
  <c r="F64" i="10" s="1"/>
  <c r="I64" i="10"/>
  <c r="J64" i="10"/>
  <c r="L64" i="10"/>
  <c r="M64" i="10"/>
  <c r="N64" i="10"/>
  <c r="O64" i="10"/>
  <c r="T64" i="10"/>
  <c r="B65" i="10"/>
  <c r="C65" i="10"/>
  <c r="D65" i="10"/>
  <c r="H65" i="10" s="1"/>
  <c r="I65" i="10"/>
  <c r="J65" i="10"/>
  <c r="L65" i="10"/>
  <c r="M65" i="10"/>
  <c r="N65" i="10"/>
  <c r="O65" i="10"/>
  <c r="T65" i="10"/>
  <c r="B66" i="10"/>
  <c r="C66" i="10"/>
  <c r="G66" i="10" s="1"/>
  <c r="D66" i="10"/>
  <c r="F66" i="10" s="1"/>
  <c r="I66" i="10"/>
  <c r="J66" i="10"/>
  <c r="L66" i="10"/>
  <c r="M66" i="10"/>
  <c r="N66" i="10"/>
  <c r="O66" i="10"/>
  <c r="T66" i="10"/>
  <c r="B67" i="10"/>
  <c r="C67" i="10"/>
  <c r="E67" i="10" s="1"/>
  <c r="D67" i="10"/>
  <c r="H67" i="10" s="1"/>
  <c r="I67" i="10"/>
  <c r="J67" i="10"/>
  <c r="L67" i="10"/>
  <c r="M67" i="10"/>
  <c r="N67" i="10"/>
  <c r="O67" i="10"/>
  <c r="T67" i="10"/>
  <c r="B68" i="10"/>
  <c r="C68" i="10"/>
  <c r="D68" i="10"/>
  <c r="I68" i="10"/>
  <c r="J68" i="10"/>
  <c r="L68" i="10"/>
  <c r="M68" i="10"/>
  <c r="N68" i="10"/>
  <c r="O68" i="10"/>
  <c r="T68" i="10"/>
  <c r="B69" i="10"/>
  <c r="C69" i="10"/>
  <c r="E69" i="10" s="1"/>
  <c r="D69" i="10"/>
  <c r="I69" i="10"/>
  <c r="J69" i="10"/>
  <c r="L69" i="10"/>
  <c r="M69" i="10"/>
  <c r="N69" i="10"/>
  <c r="O69" i="10"/>
  <c r="T69" i="10"/>
  <c r="B70" i="10"/>
  <c r="C70" i="10"/>
  <c r="D70" i="10"/>
  <c r="H70" i="10" s="1"/>
  <c r="I70" i="10"/>
  <c r="J70" i="10"/>
  <c r="L70" i="10"/>
  <c r="M70" i="10"/>
  <c r="N70" i="10"/>
  <c r="O70" i="10"/>
  <c r="T70" i="10"/>
  <c r="B71" i="10"/>
  <c r="C71" i="10"/>
  <c r="G71" i="10" s="1"/>
  <c r="D71" i="10"/>
  <c r="F71" i="10" s="1"/>
  <c r="I71" i="10"/>
  <c r="J71" i="10"/>
  <c r="L71" i="10"/>
  <c r="M71" i="10"/>
  <c r="N71" i="10"/>
  <c r="O71" i="10"/>
  <c r="T71" i="10"/>
  <c r="B72" i="10"/>
  <c r="C72" i="10"/>
  <c r="E72" i="10" s="1"/>
  <c r="D72" i="10"/>
  <c r="I72" i="10"/>
  <c r="J72" i="10"/>
  <c r="L72" i="10"/>
  <c r="M72" i="10"/>
  <c r="N72" i="10"/>
  <c r="O72" i="10"/>
  <c r="T72" i="10"/>
  <c r="B73" i="10"/>
  <c r="C73" i="10"/>
  <c r="E73" i="10" s="1"/>
  <c r="D73" i="10"/>
  <c r="F73" i="10" s="1"/>
  <c r="I73" i="10"/>
  <c r="J73" i="10"/>
  <c r="L73" i="10"/>
  <c r="M73" i="10"/>
  <c r="N73" i="10"/>
  <c r="O73" i="10"/>
  <c r="T73" i="10"/>
  <c r="B74" i="10"/>
  <c r="C74" i="10"/>
  <c r="G74" i="10" s="1"/>
  <c r="D74" i="10"/>
  <c r="F74" i="10" s="1"/>
  <c r="I74" i="10"/>
  <c r="J74" i="10"/>
  <c r="L74" i="10"/>
  <c r="M74" i="10"/>
  <c r="N74" i="10"/>
  <c r="O74" i="10"/>
  <c r="T74" i="10"/>
  <c r="B75" i="10"/>
  <c r="C75" i="10"/>
  <c r="G75" i="10" s="1"/>
  <c r="D75" i="10"/>
  <c r="H75" i="10" s="1"/>
  <c r="I75" i="10"/>
  <c r="J75" i="10"/>
  <c r="L75" i="10"/>
  <c r="M75" i="10"/>
  <c r="N75" i="10"/>
  <c r="O75" i="10"/>
  <c r="T75" i="10"/>
  <c r="B76" i="10"/>
  <c r="C76" i="10"/>
  <c r="D76" i="10"/>
  <c r="H76" i="10" s="1"/>
  <c r="I76" i="10"/>
  <c r="J76" i="10"/>
  <c r="L76" i="10"/>
  <c r="M76" i="10"/>
  <c r="N76" i="10"/>
  <c r="O76" i="10"/>
  <c r="T76" i="10"/>
  <c r="B77" i="10"/>
  <c r="C77" i="10"/>
  <c r="G77" i="10" s="1"/>
  <c r="D77" i="10"/>
  <c r="F77" i="10" s="1"/>
  <c r="I77" i="10"/>
  <c r="J77" i="10"/>
  <c r="L77" i="10"/>
  <c r="M77" i="10"/>
  <c r="N77" i="10"/>
  <c r="O77" i="10"/>
  <c r="T77" i="10"/>
  <c r="B78" i="10"/>
  <c r="C78" i="10"/>
  <c r="E78" i="10" s="1"/>
  <c r="D78" i="10"/>
  <c r="H78" i="10" s="1"/>
  <c r="I78" i="10"/>
  <c r="J78" i="10"/>
  <c r="L78" i="10"/>
  <c r="M78" i="10"/>
  <c r="N78" i="10"/>
  <c r="O78" i="10"/>
  <c r="T78" i="10"/>
  <c r="B79" i="10"/>
  <c r="C79" i="10"/>
  <c r="D79" i="10"/>
  <c r="H79" i="10" s="1"/>
  <c r="I79" i="10"/>
  <c r="J79" i="10"/>
  <c r="L79" i="10"/>
  <c r="M79" i="10"/>
  <c r="N79" i="10"/>
  <c r="O79" i="10"/>
  <c r="T79" i="10"/>
  <c r="B80" i="10"/>
  <c r="C80" i="10"/>
  <c r="E80" i="10" s="1"/>
  <c r="D80" i="10"/>
  <c r="I80" i="10"/>
  <c r="J80" i="10"/>
  <c r="L80" i="10"/>
  <c r="M80" i="10"/>
  <c r="N80" i="10"/>
  <c r="O80" i="10"/>
  <c r="T80" i="10"/>
  <c r="B81" i="10"/>
  <c r="C81" i="10"/>
  <c r="D81" i="10"/>
  <c r="H81" i="10" s="1"/>
  <c r="I81" i="10"/>
  <c r="J81" i="10"/>
  <c r="L81" i="10"/>
  <c r="M81" i="10"/>
  <c r="N81" i="10"/>
  <c r="O81" i="10"/>
  <c r="T81" i="10"/>
  <c r="B82" i="10"/>
  <c r="C82" i="10"/>
  <c r="G82" i="10" s="1"/>
  <c r="D82" i="10"/>
  <c r="H82" i="10" s="1"/>
  <c r="I82" i="10"/>
  <c r="J82" i="10"/>
  <c r="L82" i="10"/>
  <c r="M82" i="10"/>
  <c r="N82" i="10"/>
  <c r="O82" i="10"/>
  <c r="T82" i="10"/>
  <c r="B83" i="10"/>
  <c r="C83" i="10"/>
  <c r="E83" i="10" s="1"/>
  <c r="D83" i="10"/>
  <c r="I83" i="10"/>
  <c r="J83" i="10"/>
  <c r="L83" i="10"/>
  <c r="M83" i="10"/>
  <c r="N83" i="10"/>
  <c r="O83" i="10"/>
  <c r="T83" i="10"/>
  <c r="B84" i="10"/>
  <c r="C84" i="10"/>
  <c r="G84" i="10" s="1"/>
  <c r="D84" i="10"/>
  <c r="F84" i="10" s="1"/>
  <c r="I84" i="10"/>
  <c r="J84" i="10"/>
  <c r="L84" i="10"/>
  <c r="M84" i="10"/>
  <c r="N84" i="10"/>
  <c r="O84" i="10"/>
  <c r="T84" i="10"/>
  <c r="B85" i="10"/>
  <c r="C85" i="10"/>
  <c r="E85" i="10" s="1"/>
  <c r="D85" i="10"/>
  <c r="F85" i="10" s="1"/>
  <c r="I85" i="10"/>
  <c r="J85" i="10"/>
  <c r="L85" i="10"/>
  <c r="M85" i="10"/>
  <c r="N85" i="10"/>
  <c r="O85" i="10"/>
  <c r="T85" i="10"/>
  <c r="B86" i="10"/>
  <c r="C86" i="10"/>
  <c r="D86" i="10"/>
  <c r="H86" i="10" s="1"/>
  <c r="I86" i="10"/>
  <c r="J86" i="10"/>
  <c r="L86" i="10"/>
  <c r="M86" i="10"/>
  <c r="N86" i="10"/>
  <c r="O86" i="10"/>
  <c r="T86" i="10"/>
  <c r="B87" i="10"/>
  <c r="C87" i="10"/>
  <c r="D87" i="10"/>
  <c r="H87" i="10" s="1"/>
  <c r="I87" i="10"/>
  <c r="J87" i="10"/>
  <c r="L87" i="10"/>
  <c r="M87" i="10"/>
  <c r="N87" i="10"/>
  <c r="O87" i="10"/>
  <c r="T87" i="10"/>
  <c r="B88" i="10"/>
  <c r="C88" i="10"/>
  <c r="G88" i="10" s="1"/>
  <c r="D88" i="10"/>
  <c r="I88" i="10"/>
  <c r="J88" i="10"/>
  <c r="L88" i="10"/>
  <c r="M88" i="10"/>
  <c r="N88" i="10"/>
  <c r="O88" i="10"/>
  <c r="T88" i="10"/>
  <c r="B89" i="10"/>
  <c r="C89" i="10"/>
  <c r="E89" i="10" s="1"/>
  <c r="D89" i="10"/>
  <c r="H89" i="10" s="1"/>
  <c r="I89" i="10"/>
  <c r="J89" i="10"/>
  <c r="L89" i="10"/>
  <c r="M89" i="10"/>
  <c r="N89" i="10"/>
  <c r="O89" i="10"/>
  <c r="T89" i="10"/>
  <c r="B90" i="10"/>
  <c r="C90" i="10"/>
  <c r="E90" i="10" s="1"/>
  <c r="D90" i="10"/>
  <c r="H90" i="10" s="1"/>
  <c r="I90" i="10"/>
  <c r="J90" i="10"/>
  <c r="L90" i="10"/>
  <c r="M90" i="10"/>
  <c r="N90" i="10"/>
  <c r="O90" i="10"/>
  <c r="T90" i="10"/>
  <c r="B91" i="10"/>
  <c r="C91" i="10"/>
  <c r="E91" i="10" s="1"/>
  <c r="D91" i="10"/>
  <c r="H91" i="10" s="1"/>
  <c r="I91" i="10"/>
  <c r="J91" i="10"/>
  <c r="L91" i="10"/>
  <c r="M91" i="10"/>
  <c r="N91" i="10"/>
  <c r="O91" i="10"/>
  <c r="T91" i="10"/>
  <c r="B92" i="10"/>
  <c r="C92" i="10"/>
  <c r="G92" i="10" s="1"/>
  <c r="D92" i="10"/>
  <c r="H92" i="10" s="1"/>
  <c r="I92" i="10"/>
  <c r="J92" i="10"/>
  <c r="L92" i="10"/>
  <c r="M92" i="10"/>
  <c r="N92" i="10"/>
  <c r="O92" i="10"/>
  <c r="T92" i="10"/>
  <c r="B93" i="10"/>
  <c r="C93" i="10"/>
  <c r="E93" i="10" s="1"/>
  <c r="D93" i="10"/>
  <c r="F93" i="10" s="1"/>
  <c r="I93" i="10"/>
  <c r="J93" i="10"/>
  <c r="L93" i="10"/>
  <c r="M93" i="10"/>
  <c r="N93" i="10"/>
  <c r="O93" i="10"/>
  <c r="T93" i="10"/>
  <c r="B94" i="10"/>
  <c r="C94" i="10"/>
  <c r="E94" i="10" s="1"/>
  <c r="D94" i="10"/>
  <c r="I94" i="10"/>
  <c r="J94" i="10"/>
  <c r="L94" i="10"/>
  <c r="M94" i="10"/>
  <c r="N94" i="10"/>
  <c r="O94" i="10"/>
  <c r="T94" i="10"/>
  <c r="B95" i="10"/>
  <c r="C95" i="10"/>
  <c r="D95" i="10"/>
  <c r="F95" i="10" s="1"/>
  <c r="I95" i="10"/>
  <c r="J95" i="10"/>
  <c r="L95" i="10"/>
  <c r="M95" i="10"/>
  <c r="N95" i="10"/>
  <c r="O95" i="10"/>
  <c r="T95" i="10"/>
  <c r="B96" i="10"/>
  <c r="C96" i="10"/>
  <c r="E96" i="10" s="1"/>
  <c r="D96" i="10"/>
  <c r="F96" i="10" s="1"/>
  <c r="I96" i="10"/>
  <c r="J96" i="10"/>
  <c r="L96" i="10"/>
  <c r="M96" i="10"/>
  <c r="N96" i="10"/>
  <c r="O96" i="10"/>
  <c r="T96" i="10"/>
  <c r="B97" i="10"/>
  <c r="C97" i="10"/>
  <c r="D97" i="10"/>
  <c r="H97" i="10" s="1"/>
  <c r="I97" i="10"/>
  <c r="J97" i="10"/>
  <c r="L97" i="10"/>
  <c r="M97" i="10"/>
  <c r="N97" i="10"/>
  <c r="O97" i="10"/>
  <c r="T97" i="10"/>
  <c r="B98" i="10"/>
  <c r="C98" i="10"/>
  <c r="D98" i="10"/>
  <c r="H98" i="10" s="1"/>
  <c r="I98" i="10"/>
  <c r="J98" i="10"/>
  <c r="L98" i="10"/>
  <c r="M98" i="10"/>
  <c r="N98" i="10"/>
  <c r="O98" i="10"/>
  <c r="T98" i="10"/>
  <c r="B99" i="10"/>
  <c r="C99" i="10"/>
  <c r="E99" i="10" s="1"/>
  <c r="D99" i="10"/>
  <c r="H99" i="10" s="1"/>
  <c r="F99" i="10"/>
  <c r="I99" i="10"/>
  <c r="J99" i="10"/>
  <c r="L99" i="10"/>
  <c r="M99" i="10"/>
  <c r="N99" i="10"/>
  <c r="O99" i="10"/>
  <c r="T99" i="10"/>
  <c r="B100" i="10"/>
  <c r="C100" i="10"/>
  <c r="D100" i="10"/>
  <c r="F100" i="10" s="1"/>
  <c r="I100" i="10"/>
  <c r="J100" i="10"/>
  <c r="L100" i="10"/>
  <c r="M100" i="10"/>
  <c r="N100" i="10"/>
  <c r="O100" i="10"/>
  <c r="T100" i="10"/>
  <c r="B101" i="10"/>
  <c r="C101" i="10"/>
  <c r="G101" i="10" s="1"/>
  <c r="D101" i="10"/>
  <c r="I101" i="10"/>
  <c r="J101" i="10"/>
  <c r="L101" i="10"/>
  <c r="M101" i="10"/>
  <c r="N101" i="10"/>
  <c r="O101" i="10"/>
  <c r="T101" i="10"/>
  <c r="B102" i="10"/>
  <c r="C102" i="10"/>
  <c r="D102" i="10"/>
  <c r="H102" i="10" s="1"/>
  <c r="I102" i="10"/>
  <c r="J102" i="10"/>
  <c r="L102" i="10"/>
  <c r="M102" i="10"/>
  <c r="N102" i="10"/>
  <c r="O102" i="10"/>
  <c r="T102" i="10"/>
  <c r="B103" i="10"/>
  <c r="C103" i="10"/>
  <c r="G103" i="10" s="1"/>
  <c r="D103" i="10"/>
  <c r="H103" i="10" s="1"/>
  <c r="I103" i="10"/>
  <c r="J103" i="10"/>
  <c r="L103" i="10"/>
  <c r="M103" i="10"/>
  <c r="N103" i="10"/>
  <c r="O103" i="10"/>
  <c r="T103" i="10"/>
  <c r="B104" i="10"/>
  <c r="C104" i="10"/>
  <c r="E104" i="10" s="1"/>
  <c r="D104" i="10"/>
  <c r="I104" i="10"/>
  <c r="J104" i="10"/>
  <c r="L104" i="10"/>
  <c r="M104" i="10"/>
  <c r="N104" i="10"/>
  <c r="O104" i="10"/>
  <c r="T104" i="10"/>
  <c r="B105" i="10"/>
  <c r="C105" i="10"/>
  <c r="E105" i="10" s="1"/>
  <c r="D105" i="10"/>
  <c r="I105" i="10"/>
  <c r="J105" i="10"/>
  <c r="L105" i="10"/>
  <c r="M105" i="10"/>
  <c r="N105" i="10"/>
  <c r="O105" i="10"/>
  <c r="T105" i="10"/>
  <c r="B106" i="10"/>
  <c r="C106" i="10"/>
  <c r="G106" i="10" s="1"/>
  <c r="D106" i="10"/>
  <c r="H106" i="10" s="1"/>
  <c r="I106" i="10"/>
  <c r="J106" i="10"/>
  <c r="L106" i="10"/>
  <c r="M106" i="10"/>
  <c r="N106" i="10"/>
  <c r="O106" i="10"/>
  <c r="T106" i="10"/>
  <c r="B107" i="10"/>
  <c r="C107" i="10"/>
  <c r="G107" i="10" s="1"/>
  <c r="D107" i="10"/>
  <c r="H107" i="10" s="1"/>
  <c r="I107" i="10"/>
  <c r="J107" i="10"/>
  <c r="L107" i="10"/>
  <c r="M107" i="10"/>
  <c r="N107" i="10"/>
  <c r="O107" i="10"/>
  <c r="T107" i="10"/>
  <c r="B108" i="10"/>
  <c r="C108" i="10"/>
  <c r="D108" i="10"/>
  <c r="F108" i="10" s="1"/>
  <c r="I108" i="10"/>
  <c r="J108" i="10"/>
  <c r="L108" i="10"/>
  <c r="M108" i="10"/>
  <c r="N108" i="10"/>
  <c r="O108" i="10"/>
  <c r="T108" i="10"/>
  <c r="B109" i="10"/>
  <c r="C109" i="10"/>
  <c r="D109" i="10"/>
  <c r="F109" i="10" s="1"/>
  <c r="I109" i="10"/>
  <c r="J109" i="10"/>
  <c r="L109" i="10"/>
  <c r="M109" i="10"/>
  <c r="N109" i="10"/>
  <c r="O109" i="10"/>
  <c r="T109" i="10"/>
  <c r="B110" i="10"/>
  <c r="C110" i="10"/>
  <c r="G110" i="10" s="1"/>
  <c r="D110" i="10"/>
  <c r="F110" i="10" s="1"/>
  <c r="I110" i="10"/>
  <c r="J110" i="10"/>
  <c r="L110" i="10"/>
  <c r="M110" i="10"/>
  <c r="N110" i="10"/>
  <c r="O110" i="10"/>
  <c r="T110" i="10"/>
  <c r="B111" i="10"/>
  <c r="C111" i="10"/>
  <c r="E111" i="10" s="1"/>
  <c r="D111" i="10"/>
  <c r="F111" i="10" s="1"/>
  <c r="I111" i="10"/>
  <c r="J111" i="10"/>
  <c r="L111" i="10"/>
  <c r="M111" i="10"/>
  <c r="N111" i="10"/>
  <c r="O111" i="10"/>
  <c r="T111" i="10"/>
  <c r="B112" i="10"/>
  <c r="C112" i="10"/>
  <c r="E112" i="10" s="1"/>
  <c r="D112" i="10"/>
  <c r="F112" i="10" s="1"/>
  <c r="I112" i="10"/>
  <c r="J112" i="10"/>
  <c r="L112" i="10"/>
  <c r="M112" i="10"/>
  <c r="N112" i="10"/>
  <c r="O112" i="10"/>
  <c r="T112" i="10"/>
  <c r="B113" i="10"/>
  <c r="C113" i="10"/>
  <c r="E113" i="10" s="1"/>
  <c r="D113" i="10"/>
  <c r="F113" i="10" s="1"/>
  <c r="I113" i="10"/>
  <c r="J113" i="10"/>
  <c r="L113" i="10"/>
  <c r="M113" i="10"/>
  <c r="N113" i="10"/>
  <c r="O113" i="10"/>
  <c r="T113" i="10"/>
  <c r="B114" i="10"/>
  <c r="C114" i="10"/>
  <c r="G114" i="10" s="1"/>
  <c r="D114" i="10"/>
  <c r="F114" i="10" s="1"/>
  <c r="I114" i="10"/>
  <c r="J114" i="10"/>
  <c r="L114" i="10"/>
  <c r="M114" i="10"/>
  <c r="N114" i="10"/>
  <c r="O114" i="10"/>
  <c r="T114" i="10"/>
  <c r="B115" i="10"/>
  <c r="C115" i="10"/>
  <c r="E115" i="10" s="1"/>
  <c r="D115" i="10"/>
  <c r="F115" i="10" s="1"/>
  <c r="I115" i="10"/>
  <c r="J115" i="10"/>
  <c r="L115" i="10"/>
  <c r="M115" i="10"/>
  <c r="N115" i="10"/>
  <c r="O115" i="10"/>
  <c r="T115" i="10"/>
  <c r="B116" i="10"/>
  <c r="C116" i="10"/>
  <c r="E116" i="10" s="1"/>
  <c r="D116" i="10"/>
  <c r="H116" i="10" s="1"/>
  <c r="I116" i="10"/>
  <c r="J116" i="10"/>
  <c r="L116" i="10"/>
  <c r="M116" i="10"/>
  <c r="N116" i="10"/>
  <c r="O116" i="10"/>
  <c r="T116" i="10"/>
  <c r="B117" i="10"/>
  <c r="C117" i="10"/>
  <c r="E117" i="10" s="1"/>
  <c r="D117" i="10"/>
  <c r="H117" i="10" s="1"/>
  <c r="I117" i="10"/>
  <c r="J117" i="10"/>
  <c r="L117" i="10"/>
  <c r="M117" i="10"/>
  <c r="N117" i="10"/>
  <c r="O117" i="10"/>
  <c r="T117" i="10"/>
  <c r="B118" i="10"/>
  <c r="C118" i="10"/>
  <c r="D118" i="10"/>
  <c r="F118" i="10" s="1"/>
  <c r="I118" i="10"/>
  <c r="J118" i="10"/>
  <c r="L118" i="10"/>
  <c r="M118" i="10"/>
  <c r="N118" i="10"/>
  <c r="O118" i="10"/>
  <c r="T118" i="10"/>
  <c r="B119" i="10"/>
  <c r="C119" i="10"/>
  <c r="D119" i="10"/>
  <c r="F119" i="10" s="1"/>
  <c r="I119" i="10"/>
  <c r="J119" i="10"/>
  <c r="L119" i="10"/>
  <c r="M119" i="10"/>
  <c r="N119" i="10"/>
  <c r="O119" i="10"/>
  <c r="T119" i="10"/>
  <c r="B120" i="10"/>
  <c r="C120" i="10"/>
  <c r="D120" i="10"/>
  <c r="I120" i="10"/>
  <c r="J120" i="10"/>
  <c r="L120" i="10"/>
  <c r="M120" i="10"/>
  <c r="N120" i="10"/>
  <c r="O120" i="10"/>
  <c r="T120" i="10"/>
  <c r="B121" i="10"/>
  <c r="C121" i="10"/>
  <c r="G121" i="10" s="1"/>
  <c r="D121" i="10"/>
  <c r="H121" i="10" s="1"/>
  <c r="I121" i="10"/>
  <c r="J121" i="10"/>
  <c r="L121" i="10"/>
  <c r="M121" i="10"/>
  <c r="N121" i="10"/>
  <c r="O121" i="10"/>
  <c r="T121" i="10"/>
  <c r="B122" i="10"/>
  <c r="C122" i="10"/>
  <c r="G122" i="10" s="1"/>
  <c r="D122" i="10"/>
  <c r="F122" i="10" s="1"/>
  <c r="I122" i="10"/>
  <c r="J122" i="10"/>
  <c r="L122" i="10"/>
  <c r="M122" i="10"/>
  <c r="N122" i="10"/>
  <c r="O122" i="10"/>
  <c r="T122" i="10"/>
  <c r="B123" i="10"/>
  <c r="C123" i="10"/>
  <c r="G123" i="10" s="1"/>
  <c r="D123" i="10"/>
  <c r="F123" i="10" s="1"/>
  <c r="I123" i="10"/>
  <c r="J123" i="10"/>
  <c r="L123" i="10"/>
  <c r="M123" i="10"/>
  <c r="N123" i="10"/>
  <c r="O123" i="10"/>
  <c r="T123" i="10"/>
  <c r="B124" i="10"/>
  <c r="C124" i="10"/>
  <c r="D124" i="10"/>
  <c r="I124" i="10"/>
  <c r="J124" i="10"/>
  <c r="L124" i="10"/>
  <c r="M124" i="10"/>
  <c r="N124" i="10"/>
  <c r="O124" i="10"/>
  <c r="T124" i="10"/>
  <c r="B125" i="10"/>
  <c r="C125" i="10"/>
  <c r="G125" i="10" s="1"/>
  <c r="D125" i="10"/>
  <c r="I125" i="10"/>
  <c r="J125" i="10"/>
  <c r="L125" i="10"/>
  <c r="M125" i="10"/>
  <c r="N125" i="10"/>
  <c r="O125" i="10"/>
  <c r="T125" i="10"/>
  <c r="B126" i="10"/>
  <c r="C126" i="10"/>
  <c r="G126" i="10" s="1"/>
  <c r="D126" i="10"/>
  <c r="H126" i="10" s="1"/>
  <c r="I126" i="10"/>
  <c r="J126" i="10"/>
  <c r="L126" i="10"/>
  <c r="M126" i="10"/>
  <c r="N126" i="10"/>
  <c r="O126" i="10"/>
  <c r="T126" i="10"/>
  <c r="B127" i="10"/>
  <c r="C127" i="10"/>
  <c r="G127" i="10" s="1"/>
  <c r="D127" i="10"/>
  <c r="I127" i="10"/>
  <c r="J127" i="10"/>
  <c r="L127" i="10"/>
  <c r="M127" i="10"/>
  <c r="N127" i="10"/>
  <c r="O127" i="10"/>
  <c r="T127" i="10"/>
  <c r="B128" i="10"/>
  <c r="C128" i="10"/>
  <c r="E128" i="10" s="1"/>
  <c r="D128" i="10"/>
  <c r="H128" i="10" s="1"/>
  <c r="I128" i="10"/>
  <c r="J128" i="10"/>
  <c r="L128" i="10"/>
  <c r="M128" i="10"/>
  <c r="N128" i="10"/>
  <c r="O128" i="10"/>
  <c r="T128" i="10"/>
  <c r="B129" i="10"/>
  <c r="C129" i="10"/>
  <c r="E129" i="10" s="1"/>
  <c r="D129" i="10"/>
  <c r="H129" i="10" s="1"/>
  <c r="I129" i="10"/>
  <c r="J129" i="10"/>
  <c r="L129" i="10"/>
  <c r="M129" i="10"/>
  <c r="N129" i="10"/>
  <c r="O129" i="10"/>
  <c r="T129" i="10"/>
  <c r="B130" i="10"/>
  <c r="C130" i="10"/>
  <c r="G130" i="10" s="1"/>
  <c r="D130" i="10"/>
  <c r="I130" i="10"/>
  <c r="J130" i="10"/>
  <c r="L130" i="10"/>
  <c r="M130" i="10"/>
  <c r="N130" i="10"/>
  <c r="O130" i="10"/>
  <c r="T130" i="10"/>
  <c r="B131" i="10"/>
  <c r="C131" i="10"/>
  <c r="G131" i="10" s="1"/>
  <c r="D131" i="10"/>
  <c r="H131" i="10" s="1"/>
  <c r="I131" i="10"/>
  <c r="J131" i="10"/>
  <c r="L131" i="10"/>
  <c r="M131" i="10"/>
  <c r="N131" i="10"/>
  <c r="O131" i="10"/>
  <c r="T131" i="10"/>
  <c r="B132" i="10"/>
  <c r="C132" i="10"/>
  <c r="G132" i="10" s="1"/>
  <c r="D132" i="10"/>
  <c r="H132" i="10" s="1"/>
  <c r="I132" i="10"/>
  <c r="J132" i="10"/>
  <c r="L132" i="10"/>
  <c r="M132" i="10"/>
  <c r="N132" i="10"/>
  <c r="O132" i="10"/>
  <c r="T132" i="10"/>
  <c r="B133" i="10"/>
  <c r="C133" i="10"/>
  <c r="E133" i="10" s="1"/>
  <c r="D133" i="10"/>
  <c r="H133" i="10" s="1"/>
  <c r="I133" i="10"/>
  <c r="J133" i="10"/>
  <c r="L133" i="10"/>
  <c r="M133" i="10"/>
  <c r="N133" i="10"/>
  <c r="O133" i="10"/>
  <c r="T133" i="10"/>
  <c r="B134" i="10"/>
  <c r="C134" i="10"/>
  <c r="D134" i="10"/>
  <c r="F134" i="10" s="1"/>
  <c r="I134" i="10"/>
  <c r="J134" i="10"/>
  <c r="L134" i="10"/>
  <c r="M134" i="10"/>
  <c r="N134" i="10"/>
  <c r="O134" i="10"/>
  <c r="T134" i="10"/>
  <c r="B135" i="10"/>
  <c r="C135" i="10"/>
  <c r="G135" i="10" s="1"/>
  <c r="D135" i="10"/>
  <c r="I135" i="10"/>
  <c r="J135" i="10"/>
  <c r="L135" i="10"/>
  <c r="M135" i="10"/>
  <c r="N135" i="10"/>
  <c r="O135" i="10"/>
  <c r="T135" i="10"/>
  <c r="B136" i="10"/>
  <c r="C136" i="10"/>
  <c r="G136" i="10" s="1"/>
  <c r="D136" i="10"/>
  <c r="H136" i="10" s="1"/>
  <c r="I136" i="10"/>
  <c r="J136" i="10"/>
  <c r="L136" i="10"/>
  <c r="M136" i="10"/>
  <c r="N136" i="10"/>
  <c r="O136" i="10"/>
  <c r="T136" i="10"/>
  <c r="B137" i="10"/>
  <c r="C137" i="10"/>
  <c r="E137" i="10" s="1"/>
  <c r="D137" i="10"/>
  <c r="H137" i="10" s="1"/>
  <c r="I137" i="10"/>
  <c r="J137" i="10"/>
  <c r="L137" i="10"/>
  <c r="M137" i="10"/>
  <c r="N137" i="10"/>
  <c r="O137" i="10"/>
  <c r="T137" i="10"/>
  <c r="B138" i="10"/>
  <c r="C138" i="10"/>
  <c r="E138" i="10" s="1"/>
  <c r="D138" i="10"/>
  <c r="H138" i="10" s="1"/>
  <c r="I138" i="10"/>
  <c r="J138" i="10"/>
  <c r="L138" i="10"/>
  <c r="M138" i="10"/>
  <c r="N138" i="10"/>
  <c r="O138" i="10"/>
  <c r="T138" i="10"/>
  <c r="B139" i="10"/>
  <c r="C139" i="10"/>
  <c r="G139" i="10" s="1"/>
  <c r="D139" i="10"/>
  <c r="F139" i="10" s="1"/>
  <c r="I139" i="10"/>
  <c r="J139" i="10"/>
  <c r="L139" i="10"/>
  <c r="M139" i="10"/>
  <c r="N139" i="10"/>
  <c r="O139" i="10"/>
  <c r="T139" i="10"/>
  <c r="B140" i="10"/>
  <c r="C140" i="10"/>
  <c r="G140" i="10" s="1"/>
  <c r="D140" i="10"/>
  <c r="F140" i="10" s="1"/>
  <c r="I140" i="10"/>
  <c r="J140" i="10"/>
  <c r="L140" i="10"/>
  <c r="M140" i="10"/>
  <c r="N140" i="10"/>
  <c r="O140" i="10"/>
  <c r="T140" i="10"/>
  <c r="B141" i="10"/>
  <c r="C141" i="10"/>
  <c r="E141" i="10" s="1"/>
  <c r="D141" i="10"/>
  <c r="F141" i="10" s="1"/>
  <c r="I141" i="10"/>
  <c r="J141" i="10"/>
  <c r="L141" i="10"/>
  <c r="M141" i="10"/>
  <c r="N141" i="10"/>
  <c r="O141" i="10"/>
  <c r="T141" i="10"/>
  <c r="B142" i="10"/>
  <c r="C142" i="10"/>
  <c r="E142" i="10" s="1"/>
  <c r="D142" i="10"/>
  <c r="F142" i="10" s="1"/>
  <c r="I142" i="10"/>
  <c r="J142" i="10"/>
  <c r="L142" i="10"/>
  <c r="M142" i="10"/>
  <c r="N142" i="10"/>
  <c r="O142" i="10"/>
  <c r="T142" i="10"/>
  <c r="B143" i="10"/>
  <c r="C143" i="10"/>
  <c r="G143" i="10" s="1"/>
  <c r="D143" i="10"/>
  <c r="H143" i="10" s="1"/>
  <c r="I143" i="10"/>
  <c r="J143" i="10"/>
  <c r="L143" i="10"/>
  <c r="M143" i="10"/>
  <c r="N143" i="10"/>
  <c r="O143" i="10"/>
  <c r="T143" i="10"/>
  <c r="B144" i="10"/>
  <c r="C144" i="10"/>
  <c r="E144" i="10" s="1"/>
  <c r="D144" i="10"/>
  <c r="H144" i="10" s="1"/>
  <c r="I144" i="10"/>
  <c r="J144" i="10"/>
  <c r="L144" i="10"/>
  <c r="M144" i="10"/>
  <c r="N144" i="10"/>
  <c r="O144" i="10"/>
  <c r="T144" i="10"/>
  <c r="B145" i="10"/>
  <c r="C145" i="10"/>
  <c r="E145" i="10" s="1"/>
  <c r="D145" i="10"/>
  <c r="F145" i="10" s="1"/>
  <c r="I145" i="10"/>
  <c r="J145" i="10"/>
  <c r="L145" i="10"/>
  <c r="M145" i="10"/>
  <c r="N145" i="10"/>
  <c r="O145" i="10"/>
  <c r="T145" i="10"/>
  <c r="B146" i="10"/>
  <c r="C146" i="10"/>
  <c r="E146" i="10" s="1"/>
  <c r="D146" i="10"/>
  <c r="H146" i="10" s="1"/>
  <c r="I146" i="10"/>
  <c r="J146" i="10"/>
  <c r="L146" i="10"/>
  <c r="M146" i="10"/>
  <c r="N146" i="10"/>
  <c r="O146" i="10"/>
  <c r="T146" i="10"/>
  <c r="B147" i="10"/>
  <c r="C147" i="10"/>
  <c r="G147" i="10" s="1"/>
  <c r="D147" i="10"/>
  <c r="F147" i="10" s="1"/>
  <c r="I147" i="10"/>
  <c r="J147" i="10"/>
  <c r="L147" i="10"/>
  <c r="M147" i="10"/>
  <c r="N147" i="10"/>
  <c r="O147" i="10"/>
  <c r="T147" i="10"/>
  <c r="B148" i="10"/>
  <c r="C148" i="10"/>
  <c r="E148" i="10" s="1"/>
  <c r="D148" i="10"/>
  <c r="F148" i="10" s="1"/>
  <c r="I148" i="10"/>
  <c r="J148" i="10"/>
  <c r="L148" i="10"/>
  <c r="M148" i="10"/>
  <c r="N148" i="10"/>
  <c r="O148" i="10"/>
  <c r="T148" i="10"/>
  <c r="B149" i="10"/>
  <c r="C149" i="10"/>
  <c r="E149" i="10" s="1"/>
  <c r="D149" i="10"/>
  <c r="F149" i="10" s="1"/>
  <c r="I149" i="10"/>
  <c r="J149" i="10"/>
  <c r="L149" i="10"/>
  <c r="M149" i="10"/>
  <c r="N149" i="10"/>
  <c r="O149" i="10"/>
  <c r="T149" i="10"/>
  <c r="B150" i="10"/>
  <c r="C150" i="10"/>
  <c r="E150" i="10" s="1"/>
  <c r="D150" i="10"/>
  <c r="H150" i="10" s="1"/>
  <c r="I150" i="10"/>
  <c r="J150" i="10"/>
  <c r="L150" i="10"/>
  <c r="M150" i="10"/>
  <c r="N150" i="10"/>
  <c r="O150" i="10"/>
  <c r="T150" i="10"/>
  <c r="B151" i="10"/>
  <c r="C151" i="10"/>
  <c r="E151" i="10" s="1"/>
  <c r="D151" i="10"/>
  <c r="F151" i="10" s="1"/>
  <c r="I151" i="10"/>
  <c r="J151" i="10"/>
  <c r="L151" i="10"/>
  <c r="M151" i="10"/>
  <c r="N151" i="10"/>
  <c r="O151" i="10"/>
  <c r="T151" i="10"/>
  <c r="B152" i="10"/>
  <c r="C152" i="10"/>
  <c r="E152" i="10" s="1"/>
  <c r="D152" i="10"/>
  <c r="F152" i="10" s="1"/>
  <c r="I152" i="10"/>
  <c r="J152" i="10"/>
  <c r="L152" i="10"/>
  <c r="M152" i="10"/>
  <c r="N152" i="10"/>
  <c r="O152" i="10"/>
  <c r="T152" i="10"/>
  <c r="B153" i="10"/>
  <c r="C153" i="10"/>
  <c r="E153" i="10" s="1"/>
  <c r="D153" i="10"/>
  <c r="F153" i="10" s="1"/>
  <c r="I153" i="10"/>
  <c r="J153" i="10"/>
  <c r="L153" i="10"/>
  <c r="M153" i="10"/>
  <c r="N153" i="10"/>
  <c r="O153" i="10"/>
  <c r="T153" i="10"/>
  <c r="B154" i="10"/>
  <c r="C154" i="10"/>
  <c r="E154" i="10" s="1"/>
  <c r="D154" i="10"/>
  <c r="H154" i="10" s="1"/>
  <c r="I154" i="10"/>
  <c r="J154" i="10"/>
  <c r="L154" i="10"/>
  <c r="M154" i="10"/>
  <c r="N154" i="10"/>
  <c r="O154" i="10"/>
  <c r="T154" i="10"/>
  <c r="B155" i="10"/>
  <c r="C155" i="10"/>
  <c r="D155" i="10"/>
  <c r="F155" i="10" s="1"/>
  <c r="I155" i="10"/>
  <c r="J155" i="10"/>
  <c r="L155" i="10"/>
  <c r="M155" i="10"/>
  <c r="N155" i="10"/>
  <c r="O155" i="10"/>
  <c r="T155" i="10"/>
  <c r="B156" i="10"/>
  <c r="C156" i="10"/>
  <c r="D156" i="10"/>
  <c r="F156" i="10" s="1"/>
  <c r="I156" i="10"/>
  <c r="J156" i="10"/>
  <c r="L156" i="10"/>
  <c r="M156" i="10"/>
  <c r="N156" i="10"/>
  <c r="O156" i="10"/>
  <c r="T156" i="10"/>
  <c r="B157" i="10"/>
  <c r="C157" i="10"/>
  <c r="D157" i="10"/>
  <c r="H157" i="10" s="1"/>
  <c r="I157" i="10"/>
  <c r="J157" i="10"/>
  <c r="L157" i="10"/>
  <c r="M157" i="10"/>
  <c r="N157" i="10"/>
  <c r="O157" i="10"/>
  <c r="T157" i="10"/>
  <c r="B158" i="10"/>
  <c r="C158" i="10"/>
  <c r="G158" i="10" s="1"/>
  <c r="D158" i="10"/>
  <c r="F158" i="10" s="1"/>
  <c r="I158" i="10"/>
  <c r="J158" i="10"/>
  <c r="L158" i="10"/>
  <c r="M158" i="10"/>
  <c r="N158" i="10"/>
  <c r="O158" i="10"/>
  <c r="T158" i="10"/>
  <c r="B159" i="10"/>
  <c r="C159" i="10"/>
  <c r="E159" i="10" s="1"/>
  <c r="D159" i="10"/>
  <c r="F159" i="10" s="1"/>
  <c r="I159" i="10"/>
  <c r="J159" i="10"/>
  <c r="L159" i="10"/>
  <c r="M159" i="10"/>
  <c r="N159" i="10"/>
  <c r="O159" i="10"/>
  <c r="T159" i="10"/>
  <c r="B160" i="10"/>
  <c r="C160" i="10"/>
  <c r="G160" i="10" s="1"/>
  <c r="D160" i="10"/>
  <c r="F160" i="10" s="1"/>
  <c r="I160" i="10"/>
  <c r="J160" i="10"/>
  <c r="L160" i="10"/>
  <c r="M160" i="10"/>
  <c r="N160" i="10"/>
  <c r="O160" i="10"/>
  <c r="T160" i="10"/>
  <c r="B161" i="10"/>
  <c r="C161" i="10"/>
  <c r="G161" i="10" s="1"/>
  <c r="D161" i="10"/>
  <c r="F161" i="10" s="1"/>
  <c r="I161" i="10"/>
  <c r="J161" i="10"/>
  <c r="L161" i="10"/>
  <c r="M161" i="10"/>
  <c r="N161" i="10"/>
  <c r="O161" i="10"/>
  <c r="T161" i="10"/>
  <c r="B162" i="10"/>
  <c r="C162" i="10"/>
  <c r="G162" i="10" s="1"/>
  <c r="D162" i="10"/>
  <c r="I162" i="10"/>
  <c r="J162" i="10"/>
  <c r="L162" i="10"/>
  <c r="M162" i="10"/>
  <c r="N162" i="10"/>
  <c r="O162" i="10"/>
  <c r="T162" i="10"/>
  <c r="B163" i="10"/>
  <c r="C163" i="10"/>
  <c r="G163" i="10" s="1"/>
  <c r="D163" i="10"/>
  <c r="H163" i="10" s="1"/>
  <c r="I163" i="10"/>
  <c r="J163" i="10"/>
  <c r="L163" i="10"/>
  <c r="M163" i="10"/>
  <c r="N163" i="10"/>
  <c r="O163" i="10"/>
  <c r="T163" i="10"/>
  <c r="B164" i="10"/>
  <c r="C164" i="10"/>
  <c r="E164" i="10" s="1"/>
  <c r="D164" i="10"/>
  <c r="I164" i="10"/>
  <c r="J164" i="10"/>
  <c r="L164" i="10"/>
  <c r="M164" i="10"/>
  <c r="N164" i="10"/>
  <c r="O164" i="10"/>
  <c r="T164" i="10"/>
  <c r="B165" i="10"/>
  <c r="C165" i="10"/>
  <c r="E165" i="10" s="1"/>
  <c r="D165" i="10"/>
  <c r="H165" i="10" s="1"/>
  <c r="I165" i="10"/>
  <c r="J165" i="10"/>
  <c r="L165" i="10"/>
  <c r="M165" i="10"/>
  <c r="N165" i="10"/>
  <c r="O165" i="10"/>
  <c r="T165" i="10"/>
  <c r="B166" i="10"/>
  <c r="C166" i="10"/>
  <c r="G166" i="10" s="1"/>
  <c r="D166" i="10"/>
  <c r="F166" i="10" s="1"/>
  <c r="I166" i="10"/>
  <c r="J166" i="10"/>
  <c r="L166" i="10"/>
  <c r="M166" i="10"/>
  <c r="N166" i="10"/>
  <c r="O166" i="10"/>
  <c r="T166" i="10"/>
  <c r="B167" i="10"/>
  <c r="C167" i="10"/>
  <c r="E167" i="10" s="1"/>
  <c r="D167" i="10"/>
  <c r="H167" i="10" s="1"/>
  <c r="I167" i="10"/>
  <c r="J167" i="10"/>
  <c r="L167" i="10"/>
  <c r="M167" i="10"/>
  <c r="N167" i="10"/>
  <c r="O167" i="10"/>
  <c r="T167" i="10"/>
  <c r="B168" i="10"/>
  <c r="C168" i="10"/>
  <c r="E168" i="10" s="1"/>
  <c r="D168" i="10"/>
  <c r="H168" i="10" s="1"/>
  <c r="I168" i="10"/>
  <c r="J168" i="10"/>
  <c r="L168" i="10"/>
  <c r="M168" i="10"/>
  <c r="N168" i="10"/>
  <c r="O168" i="10"/>
  <c r="T168" i="10"/>
  <c r="B169" i="10"/>
  <c r="C169" i="10"/>
  <c r="G169" i="10" s="1"/>
  <c r="D169" i="10"/>
  <c r="H169" i="10" s="1"/>
  <c r="I169" i="10"/>
  <c r="J169" i="10"/>
  <c r="L169" i="10"/>
  <c r="M169" i="10"/>
  <c r="N169" i="10"/>
  <c r="O169" i="10"/>
  <c r="T169" i="10"/>
  <c r="B170" i="10"/>
  <c r="C170" i="10"/>
  <c r="G170" i="10" s="1"/>
  <c r="D170" i="10"/>
  <c r="H170" i="10" s="1"/>
  <c r="I170" i="10"/>
  <c r="J170" i="10"/>
  <c r="L170" i="10"/>
  <c r="M170" i="10"/>
  <c r="N170" i="10"/>
  <c r="O170" i="10"/>
  <c r="T170" i="10"/>
  <c r="B171" i="10"/>
  <c r="C171" i="10"/>
  <c r="G171" i="10" s="1"/>
  <c r="D171" i="10"/>
  <c r="H171" i="10" s="1"/>
  <c r="F171" i="10"/>
  <c r="I171" i="10"/>
  <c r="J171" i="10"/>
  <c r="L171" i="10"/>
  <c r="M171" i="10"/>
  <c r="N171" i="10"/>
  <c r="O171" i="10"/>
  <c r="T171" i="10"/>
  <c r="B172" i="10"/>
  <c r="C172" i="10"/>
  <c r="G172" i="10" s="1"/>
  <c r="D172" i="10"/>
  <c r="F172" i="10" s="1"/>
  <c r="I172" i="10"/>
  <c r="J172" i="10"/>
  <c r="L172" i="10"/>
  <c r="M172" i="10"/>
  <c r="N172" i="10"/>
  <c r="O172" i="10"/>
  <c r="T172" i="10"/>
  <c r="B173" i="10"/>
  <c r="C173" i="10"/>
  <c r="E173" i="10" s="1"/>
  <c r="D173" i="10"/>
  <c r="F173" i="10" s="1"/>
  <c r="I173" i="10"/>
  <c r="J173" i="10"/>
  <c r="L173" i="10"/>
  <c r="M173" i="10"/>
  <c r="N173" i="10"/>
  <c r="O173" i="10"/>
  <c r="T173" i="10"/>
  <c r="B174" i="10"/>
  <c r="C174" i="10"/>
  <c r="G174" i="10" s="1"/>
  <c r="D174" i="10"/>
  <c r="F174" i="10" s="1"/>
  <c r="I174" i="10"/>
  <c r="J174" i="10"/>
  <c r="L174" i="10"/>
  <c r="M174" i="10"/>
  <c r="N174" i="10"/>
  <c r="O174" i="10"/>
  <c r="T174" i="10"/>
  <c r="B175" i="10"/>
  <c r="C175" i="10"/>
  <c r="E175" i="10" s="1"/>
  <c r="D175" i="10"/>
  <c r="H175" i="10" s="1"/>
  <c r="I175" i="10"/>
  <c r="J175" i="10"/>
  <c r="L175" i="10"/>
  <c r="M175" i="10"/>
  <c r="N175" i="10"/>
  <c r="O175" i="10"/>
  <c r="T175" i="10"/>
  <c r="B176" i="10"/>
  <c r="C176" i="10"/>
  <c r="G176" i="10" s="1"/>
  <c r="D176" i="10"/>
  <c r="H176" i="10" s="1"/>
  <c r="I176" i="10"/>
  <c r="J176" i="10"/>
  <c r="L176" i="10"/>
  <c r="M176" i="10"/>
  <c r="N176" i="10"/>
  <c r="O176" i="10"/>
  <c r="T176" i="10"/>
  <c r="B177" i="10"/>
  <c r="C177" i="10"/>
  <c r="G177" i="10" s="1"/>
  <c r="D177" i="10"/>
  <c r="F177" i="10" s="1"/>
  <c r="I177" i="10"/>
  <c r="J177" i="10"/>
  <c r="L177" i="10"/>
  <c r="M177" i="10"/>
  <c r="N177" i="10"/>
  <c r="O177" i="10"/>
  <c r="T177" i="10"/>
  <c r="B178" i="10"/>
  <c r="C178" i="10"/>
  <c r="E178" i="10" s="1"/>
  <c r="D178" i="10"/>
  <c r="H178" i="10" s="1"/>
  <c r="I178" i="10"/>
  <c r="J178" i="10"/>
  <c r="L178" i="10"/>
  <c r="M178" i="10"/>
  <c r="N178" i="10"/>
  <c r="O178" i="10"/>
  <c r="T178" i="10"/>
  <c r="B179" i="10"/>
  <c r="C179" i="10"/>
  <c r="G179" i="10" s="1"/>
  <c r="D179" i="10"/>
  <c r="H179" i="10" s="1"/>
  <c r="I179" i="10"/>
  <c r="J179" i="10"/>
  <c r="L179" i="10"/>
  <c r="M179" i="10"/>
  <c r="N179" i="10"/>
  <c r="O179" i="10"/>
  <c r="T179" i="10"/>
  <c r="B180" i="10"/>
  <c r="C180" i="10"/>
  <c r="G180" i="10" s="1"/>
  <c r="D180" i="10"/>
  <c r="F180" i="10" s="1"/>
  <c r="I180" i="10"/>
  <c r="J180" i="10"/>
  <c r="L180" i="10"/>
  <c r="M180" i="10"/>
  <c r="N180" i="10"/>
  <c r="O180" i="10"/>
  <c r="T180" i="10"/>
  <c r="B181" i="10"/>
  <c r="C181" i="10"/>
  <c r="E181" i="10" s="1"/>
  <c r="D181" i="10"/>
  <c r="F181" i="10" s="1"/>
  <c r="I181" i="10"/>
  <c r="J181" i="10"/>
  <c r="L181" i="10"/>
  <c r="M181" i="10"/>
  <c r="N181" i="10"/>
  <c r="O181" i="10"/>
  <c r="T181" i="10"/>
  <c r="B182" i="10"/>
  <c r="C182" i="10"/>
  <c r="E182" i="10" s="1"/>
  <c r="D182" i="10"/>
  <c r="F182" i="10" s="1"/>
  <c r="I182" i="10"/>
  <c r="J182" i="10"/>
  <c r="L182" i="10"/>
  <c r="M182" i="10"/>
  <c r="N182" i="10"/>
  <c r="O182" i="10"/>
  <c r="T182" i="10"/>
  <c r="B183" i="10"/>
  <c r="C183" i="10"/>
  <c r="G183" i="10" s="1"/>
  <c r="D183" i="10"/>
  <c r="H183" i="10" s="1"/>
  <c r="I183" i="10"/>
  <c r="J183" i="10"/>
  <c r="L183" i="10"/>
  <c r="M183" i="10"/>
  <c r="N183" i="10"/>
  <c r="O183" i="10"/>
  <c r="T183" i="10"/>
  <c r="B184" i="10"/>
  <c r="C184" i="10"/>
  <c r="E184" i="10" s="1"/>
  <c r="D184" i="10"/>
  <c r="F184" i="10" s="1"/>
  <c r="I184" i="10"/>
  <c r="J184" i="10"/>
  <c r="L184" i="10"/>
  <c r="M184" i="10"/>
  <c r="N184" i="10"/>
  <c r="O184" i="10"/>
  <c r="T184" i="10"/>
  <c r="B185" i="10"/>
  <c r="C185" i="10"/>
  <c r="E185" i="10" s="1"/>
  <c r="D185" i="10"/>
  <c r="F185" i="10" s="1"/>
  <c r="I185" i="10"/>
  <c r="J185" i="10"/>
  <c r="L185" i="10"/>
  <c r="M185" i="10"/>
  <c r="N185" i="10"/>
  <c r="O185" i="10"/>
  <c r="T185" i="10"/>
  <c r="B186" i="10"/>
  <c r="C186" i="10"/>
  <c r="E186" i="10" s="1"/>
  <c r="D186" i="10"/>
  <c r="H186" i="10" s="1"/>
  <c r="I186" i="10"/>
  <c r="J186" i="10"/>
  <c r="L186" i="10"/>
  <c r="M186" i="10"/>
  <c r="N186" i="10"/>
  <c r="O186" i="10"/>
  <c r="T186" i="10"/>
  <c r="B187" i="10"/>
  <c r="C187" i="10"/>
  <c r="D187" i="10"/>
  <c r="F187" i="10" s="1"/>
  <c r="I187" i="10"/>
  <c r="J187" i="10"/>
  <c r="L187" i="10"/>
  <c r="M187" i="10"/>
  <c r="N187" i="10"/>
  <c r="O187" i="10"/>
  <c r="T187" i="10"/>
  <c r="B188" i="10"/>
  <c r="C188" i="10"/>
  <c r="D188" i="10"/>
  <c r="F188" i="10" s="1"/>
  <c r="I188" i="10"/>
  <c r="J188" i="10"/>
  <c r="L188" i="10"/>
  <c r="M188" i="10"/>
  <c r="N188" i="10"/>
  <c r="O188" i="10"/>
  <c r="T188" i="10"/>
  <c r="B189" i="10"/>
  <c r="C189" i="10"/>
  <c r="D189" i="10"/>
  <c r="H189" i="10" s="1"/>
  <c r="I189" i="10"/>
  <c r="J189" i="10"/>
  <c r="L189" i="10"/>
  <c r="M189" i="10"/>
  <c r="N189" i="10"/>
  <c r="O189" i="10"/>
  <c r="T189" i="10"/>
  <c r="B190" i="10"/>
  <c r="C190" i="10"/>
  <c r="G190" i="10" s="1"/>
  <c r="D190" i="10"/>
  <c r="F190" i="10" s="1"/>
  <c r="I190" i="10"/>
  <c r="J190" i="10"/>
  <c r="L190" i="10"/>
  <c r="M190" i="10"/>
  <c r="N190" i="10"/>
  <c r="O190" i="10"/>
  <c r="T190" i="10"/>
  <c r="B191" i="10"/>
  <c r="C191" i="10"/>
  <c r="E191" i="10" s="1"/>
  <c r="D191" i="10"/>
  <c r="F191" i="10" s="1"/>
  <c r="I191" i="10"/>
  <c r="J191" i="10"/>
  <c r="L191" i="10"/>
  <c r="M191" i="10"/>
  <c r="N191" i="10"/>
  <c r="O191" i="10"/>
  <c r="T191" i="10"/>
  <c r="B192" i="10"/>
  <c r="C192" i="10"/>
  <c r="G192" i="10" s="1"/>
  <c r="D192" i="10"/>
  <c r="F192" i="10" s="1"/>
  <c r="I192" i="10"/>
  <c r="J192" i="10"/>
  <c r="L192" i="10"/>
  <c r="M192" i="10"/>
  <c r="N192" i="10"/>
  <c r="O192" i="10"/>
  <c r="T192" i="10"/>
  <c r="B193" i="10"/>
  <c r="C193" i="10"/>
  <c r="G193" i="10" s="1"/>
  <c r="D193" i="10"/>
  <c r="F193" i="10" s="1"/>
  <c r="I193" i="10"/>
  <c r="J193" i="10"/>
  <c r="L193" i="10"/>
  <c r="M193" i="10"/>
  <c r="N193" i="10"/>
  <c r="O193" i="10"/>
  <c r="T193" i="10"/>
  <c r="B194" i="10"/>
  <c r="C194" i="10"/>
  <c r="G194" i="10" s="1"/>
  <c r="D194" i="10"/>
  <c r="H194" i="10" s="1"/>
  <c r="I194" i="10"/>
  <c r="J194" i="10"/>
  <c r="L194" i="10"/>
  <c r="M194" i="10"/>
  <c r="N194" i="10"/>
  <c r="O194" i="10"/>
  <c r="T194" i="10"/>
  <c r="B195" i="10"/>
  <c r="C195" i="10"/>
  <c r="G195" i="10" s="1"/>
  <c r="D195" i="10"/>
  <c r="F195" i="10" s="1"/>
  <c r="I195" i="10"/>
  <c r="J195" i="10"/>
  <c r="L195" i="10"/>
  <c r="M195" i="10"/>
  <c r="N195" i="10"/>
  <c r="O195" i="10"/>
  <c r="T195" i="10"/>
  <c r="B196" i="10"/>
  <c r="C196" i="10"/>
  <c r="E196" i="10" s="1"/>
  <c r="D196" i="10"/>
  <c r="F196" i="10" s="1"/>
  <c r="I196" i="10"/>
  <c r="J196" i="10"/>
  <c r="L196" i="10"/>
  <c r="M196" i="10"/>
  <c r="N196" i="10"/>
  <c r="O196" i="10"/>
  <c r="T196" i="10"/>
  <c r="B197" i="10"/>
  <c r="C197" i="10"/>
  <c r="E197" i="10" s="1"/>
  <c r="D197" i="10"/>
  <c r="F197" i="10" s="1"/>
  <c r="I197" i="10"/>
  <c r="J197" i="10"/>
  <c r="L197" i="10"/>
  <c r="M197" i="10"/>
  <c r="N197" i="10"/>
  <c r="O197" i="10"/>
  <c r="T197" i="10"/>
  <c r="B198" i="10"/>
  <c r="C198" i="10"/>
  <c r="G198" i="10" s="1"/>
  <c r="D198" i="10"/>
  <c r="F198" i="10" s="1"/>
  <c r="I198" i="10"/>
  <c r="J198" i="10"/>
  <c r="L198" i="10"/>
  <c r="M198" i="10"/>
  <c r="N198" i="10"/>
  <c r="O198" i="10"/>
  <c r="T198" i="10"/>
  <c r="B199" i="10"/>
  <c r="C199" i="10"/>
  <c r="E199" i="10" s="1"/>
  <c r="D199" i="10"/>
  <c r="F199" i="10" s="1"/>
  <c r="I199" i="10"/>
  <c r="J199" i="10"/>
  <c r="L199" i="10"/>
  <c r="M199" i="10"/>
  <c r="N199" i="10"/>
  <c r="O199" i="10"/>
  <c r="T199" i="10"/>
  <c r="B200" i="10"/>
  <c r="C200" i="10"/>
  <c r="G200" i="10" s="1"/>
  <c r="D200" i="10"/>
  <c r="F200" i="10" s="1"/>
  <c r="I200" i="10"/>
  <c r="J200" i="10"/>
  <c r="L200" i="10"/>
  <c r="M200" i="10"/>
  <c r="N200" i="10"/>
  <c r="O200" i="10"/>
  <c r="T200" i="10"/>
  <c r="B201" i="10"/>
  <c r="C201" i="10"/>
  <c r="E201" i="10" s="1"/>
  <c r="D201" i="10"/>
  <c r="F201" i="10" s="1"/>
  <c r="I201" i="10"/>
  <c r="J201" i="10"/>
  <c r="L201" i="10"/>
  <c r="M201" i="10"/>
  <c r="N201" i="10"/>
  <c r="O201" i="10"/>
  <c r="T201" i="10"/>
  <c r="B202" i="10"/>
  <c r="C202" i="10"/>
  <c r="E202" i="10" s="1"/>
  <c r="D202" i="10"/>
  <c r="H202" i="10" s="1"/>
  <c r="I202" i="10"/>
  <c r="J202" i="10"/>
  <c r="L202" i="10"/>
  <c r="M202" i="10"/>
  <c r="N202" i="10"/>
  <c r="O202" i="10"/>
  <c r="T202" i="10"/>
  <c r="G48" i="10" l="1"/>
  <c r="F183" i="10"/>
  <c r="E110" i="10"/>
  <c r="H180" i="10"/>
  <c r="F121" i="10"/>
  <c r="F102" i="10"/>
  <c r="F47" i="10"/>
  <c r="F98" i="10"/>
  <c r="BP2" i="15"/>
  <c r="AO2" i="15"/>
  <c r="H156" i="10"/>
  <c r="E193" i="10"/>
  <c r="H198" i="10"/>
  <c r="G173" i="10"/>
  <c r="E166" i="10"/>
  <c r="H147" i="10"/>
  <c r="E183" i="10"/>
  <c r="E127" i="10"/>
  <c r="H193" i="10"/>
  <c r="G142" i="10"/>
  <c r="G191" i="10"/>
  <c r="F81" i="10"/>
  <c r="E56" i="10"/>
  <c r="H181" i="10"/>
  <c r="H158" i="10"/>
  <c r="F157" i="10"/>
  <c r="E131" i="10"/>
  <c r="H100" i="10"/>
  <c r="F82" i="10"/>
  <c r="F75" i="10"/>
  <c r="H182" i="10"/>
  <c r="F165" i="10"/>
  <c r="F129" i="10"/>
  <c r="F97" i="10"/>
  <c r="H190" i="10"/>
  <c r="G182" i="10"/>
  <c r="G167" i="10"/>
  <c r="E190" i="10"/>
  <c r="H188" i="10"/>
  <c r="G175" i="10"/>
  <c r="F169" i="10"/>
  <c r="F189" i="10"/>
  <c r="F176" i="10"/>
  <c r="H174" i="10"/>
  <c r="H161" i="10"/>
  <c r="G159" i="10"/>
  <c r="H159" i="10"/>
  <c r="G199" i="10"/>
  <c r="E172" i="10"/>
  <c r="E114" i="10"/>
  <c r="E130" i="10"/>
  <c r="F128" i="10"/>
  <c r="E126" i="10"/>
  <c r="E122" i="10"/>
  <c r="F143" i="10"/>
  <c r="G141" i="10"/>
  <c r="E123" i="10"/>
  <c r="H114" i="10"/>
  <c r="G148" i="10"/>
  <c r="H113" i="10"/>
  <c r="H123" i="10"/>
  <c r="G113" i="10"/>
  <c r="H112" i="10"/>
  <c r="H142" i="10"/>
  <c r="E135" i="10"/>
  <c r="G89" i="10"/>
  <c r="F87" i="10"/>
  <c r="E88" i="10"/>
  <c r="H77" i="10"/>
  <c r="F67" i="10"/>
  <c r="F79" i="10"/>
  <c r="E200" i="10"/>
  <c r="G181" i="10"/>
  <c r="H153" i="10"/>
  <c r="H152" i="10"/>
  <c r="H151" i="10"/>
  <c r="G149" i="10"/>
  <c r="G146" i="10"/>
  <c r="G145" i="10"/>
  <c r="F116" i="10"/>
  <c r="F107" i="10"/>
  <c r="G91" i="10"/>
  <c r="F90" i="10"/>
  <c r="F76" i="10"/>
  <c r="F49" i="10"/>
  <c r="E174" i="10"/>
  <c r="F154" i="10"/>
  <c r="G151" i="10"/>
  <c r="F150" i="10"/>
  <c r="E147" i="10"/>
  <c r="G133" i="10"/>
  <c r="E132" i="10"/>
  <c r="F117" i="10"/>
  <c r="F50" i="10"/>
  <c r="F186" i="10"/>
  <c r="E177" i="10"/>
  <c r="H118" i="10"/>
  <c r="F78" i="10"/>
  <c r="F55" i="10"/>
  <c r="G202" i="10"/>
  <c r="H201" i="10"/>
  <c r="G186" i="10"/>
  <c r="H185" i="10"/>
  <c r="G168" i="10"/>
  <c r="G129" i="10"/>
  <c r="G128" i="10"/>
  <c r="G116" i="10"/>
  <c r="H115" i="10"/>
  <c r="G90" i="10"/>
  <c r="G80" i="10"/>
  <c r="G78" i="10"/>
  <c r="H74" i="10"/>
  <c r="G201" i="10"/>
  <c r="H200" i="10"/>
  <c r="G185" i="10"/>
  <c r="H184" i="10"/>
  <c r="E176" i="10"/>
  <c r="F175" i="10"/>
  <c r="F167" i="10"/>
  <c r="H166" i="10"/>
  <c r="E143" i="10"/>
  <c r="H139" i="10"/>
  <c r="G138" i="10"/>
  <c r="G137" i="10"/>
  <c r="E136" i="10"/>
  <c r="G115" i="10"/>
  <c r="E82" i="10"/>
  <c r="E75" i="10"/>
  <c r="H73" i="10"/>
  <c r="H199" i="10"/>
  <c r="H191" i="10"/>
  <c r="H172" i="10"/>
  <c r="E170" i="10"/>
  <c r="G164" i="10"/>
  <c r="H149" i="10"/>
  <c r="H148" i="10"/>
  <c r="H141" i="10"/>
  <c r="E140" i="10"/>
  <c r="F137" i="10"/>
  <c r="E74" i="10"/>
  <c r="G73" i="10"/>
  <c r="E63" i="10"/>
  <c r="G99" i="10"/>
  <c r="H197" i="10"/>
  <c r="G144" i="10"/>
  <c r="G104" i="10"/>
  <c r="H93" i="10"/>
  <c r="E198" i="10"/>
  <c r="G197" i="10"/>
  <c r="H196" i="10"/>
  <c r="H195" i="10"/>
  <c r="E180" i="10"/>
  <c r="F179" i="10"/>
  <c r="G178" i="10"/>
  <c r="H177" i="10"/>
  <c r="E161" i="10"/>
  <c r="E158" i="10"/>
  <c r="F144" i="10"/>
  <c r="G111" i="10"/>
  <c r="H110" i="10"/>
  <c r="E107" i="10"/>
  <c r="F106" i="10"/>
  <c r="G105" i="10"/>
  <c r="F103" i="10"/>
  <c r="E101" i="10"/>
  <c r="G96" i="10"/>
  <c r="H95" i="10"/>
  <c r="G94" i="10"/>
  <c r="G93" i="10"/>
  <c r="F92" i="10"/>
  <c r="H85" i="10"/>
  <c r="H84" i="10"/>
  <c r="G83" i="10"/>
  <c r="G51" i="10"/>
  <c r="G112" i="10"/>
  <c r="H111" i="10"/>
  <c r="H96" i="10"/>
  <c r="G196" i="10"/>
  <c r="E179" i="10"/>
  <c r="H134" i="10"/>
  <c r="F133" i="10"/>
  <c r="F131" i="10"/>
  <c r="F126" i="10"/>
  <c r="E125" i="10"/>
  <c r="G117" i="10"/>
  <c r="H109" i="10"/>
  <c r="E106" i="10"/>
  <c r="E103" i="10"/>
  <c r="E92" i="10"/>
  <c r="F91" i="10"/>
  <c r="F86" i="10"/>
  <c r="G85" i="10"/>
  <c r="E71" i="10"/>
  <c r="E66" i="10"/>
  <c r="F52" i="10"/>
  <c r="G43" i="10"/>
  <c r="E42" i="10"/>
  <c r="F43" i="10"/>
  <c r="G46" i="10"/>
  <c r="G67" i="10"/>
  <c r="E45" i="10"/>
  <c r="G64" i="10"/>
  <c r="H63" i="10"/>
  <c r="G61" i="10"/>
  <c r="E60" i="10"/>
  <c r="E59" i="10"/>
  <c r="G58" i="10"/>
  <c r="G57" i="10"/>
  <c r="H56" i="10"/>
  <c r="E47" i="10"/>
  <c r="H66" i="10"/>
  <c r="H64" i="10"/>
  <c r="H61" i="10"/>
  <c r="H58" i="10"/>
  <c r="G72" i="10"/>
  <c r="H71" i="10"/>
  <c r="G69" i="10"/>
  <c r="F70" i="10"/>
  <c r="F57" i="10"/>
  <c r="F54" i="10"/>
  <c r="F42" i="10"/>
  <c r="G118" i="10"/>
  <c r="E118" i="10"/>
  <c r="G50" i="10"/>
  <c r="E50" i="10"/>
  <c r="G187" i="10"/>
  <c r="E187" i="10"/>
  <c r="E120" i="10"/>
  <c r="G120" i="10"/>
  <c r="G108" i="10"/>
  <c r="E108" i="10"/>
  <c r="E102" i="10"/>
  <c r="G102" i="10"/>
  <c r="H94" i="10"/>
  <c r="F94" i="10"/>
  <c r="F88" i="10"/>
  <c r="H88" i="10"/>
  <c r="G76" i="10"/>
  <c r="E76" i="10"/>
  <c r="F44" i="10"/>
  <c r="H44" i="10"/>
  <c r="E195" i="10"/>
  <c r="H192" i="10"/>
  <c r="E171" i="10"/>
  <c r="F127" i="10"/>
  <c r="H127" i="10"/>
  <c r="H125" i="10"/>
  <c r="F125" i="10"/>
  <c r="E77" i="10"/>
  <c r="E65" i="10"/>
  <c r="G65" i="10"/>
  <c r="H59" i="10"/>
  <c r="F59" i="10"/>
  <c r="G55" i="10"/>
  <c r="E55" i="10"/>
  <c r="G52" i="10"/>
  <c r="E52" i="10"/>
  <c r="H46" i="10"/>
  <c r="F46" i="10"/>
  <c r="F202" i="10"/>
  <c r="E192" i="10"/>
  <c r="F178" i="10"/>
  <c r="F168" i="10"/>
  <c r="F164" i="10"/>
  <c r="H164" i="10"/>
  <c r="E162" i="10"/>
  <c r="E157" i="10"/>
  <c r="G157" i="10"/>
  <c r="H155" i="10"/>
  <c r="G152" i="10"/>
  <c r="F138" i="10"/>
  <c r="G134" i="10"/>
  <c r="E134" i="10"/>
  <c r="F132" i="10"/>
  <c r="H119" i="10"/>
  <c r="G100" i="10"/>
  <c r="E100" i="10"/>
  <c r="F60" i="10"/>
  <c r="F48" i="10"/>
  <c r="H48" i="10"/>
  <c r="H41" i="10"/>
  <c r="H120" i="10"/>
  <c r="F120" i="10"/>
  <c r="F104" i="10"/>
  <c r="H104" i="10"/>
  <c r="E86" i="10"/>
  <c r="G86" i="10"/>
  <c r="E70" i="10"/>
  <c r="G70" i="10"/>
  <c r="E188" i="10"/>
  <c r="G188" i="10"/>
  <c r="H162" i="10"/>
  <c r="F162" i="10"/>
  <c r="H145" i="10"/>
  <c r="H173" i="10"/>
  <c r="G109" i="10"/>
  <c r="E109" i="10"/>
  <c r="F105" i="10"/>
  <c r="H105" i="10"/>
  <c r="E81" i="10"/>
  <c r="G81" i="10"/>
  <c r="E41" i="10"/>
  <c r="G41" i="10"/>
  <c r="F194" i="10"/>
  <c r="E169" i="10"/>
  <c r="F163" i="10"/>
  <c r="H160" i="10"/>
  <c r="G153" i="10"/>
  <c r="H140" i="10"/>
  <c r="E139" i="10"/>
  <c r="H130" i="10"/>
  <c r="F130" i="10"/>
  <c r="F124" i="10"/>
  <c r="H124" i="10"/>
  <c r="H122" i="10"/>
  <c r="E121" i="10"/>
  <c r="H108" i="10"/>
  <c r="F68" i="10"/>
  <c r="H68" i="10"/>
  <c r="E62" i="10"/>
  <c r="G62" i="10"/>
  <c r="E53" i="10"/>
  <c r="G53" i="10"/>
  <c r="E156" i="10"/>
  <c r="G156" i="10"/>
  <c r="E98" i="10"/>
  <c r="G98" i="10"/>
  <c r="G79" i="10"/>
  <c r="E79" i="10"/>
  <c r="G165" i="10"/>
  <c r="G155" i="10"/>
  <c r="E155" i="10"/>
  <c r="F135" i="10"/>
  <c r="H135" i="10"/>
  <c r="H62" i="10"/>
  <c r="F62" i="10"/>
  <c r="F53" i="10"/>
  <c r="H53" i="10"/>
  <c r="E194" i="10"/>
  <c r="E189" i="10"/>
  <c r="G189" i="10"/>
  <c r="H187" i="10"/>
  <c r="G184" i="10"/>
  <c r="F170" i="10"/>
  <c r="E163" i="10"/>
  <c r="E160" i="10"/>
  <c r="G154" i="10"/>
  <c r="G150" i="10"/>
  <c r="F146" i="10"/>
  <c r="F136" i="10"/>
  <c r="G124" i="10"/>
  <c r="E124" i="10"/>
  <c r="G87" i="10"/>
  <c r="E87" i="10"/>
  <c r="E84" i="10"/>
  <c r="F80" i="10"/>
  <c r="H80" i="10"/>
  <c r="G68" i="10"/>
  <c r="E68" i="10"/>
  <c r="F45" i="10"/>
  <c r="H45" i="10"/>
  <c r="E119" i="10"/>
  <c r="G119" i="10"/>
  <c r="G95" i="10"/>
  <c r="E95" i="10"/>
  <c r="F89" i="10"/>
  <c r="F72" i="10"/>
  <c r="H72" i="10"/>
  <c r="F65" i="10"/>
  <c r="H51" i="10"/>
  <c r="F51" i="10"/>
  <c r="F69" i="10"/>
  <c r="H69" i="10"/>
  <c r="G49" i="10"/>
  <c r="F101" i="10"/>
  <c r="H101" i="10"/>
  <c r="E97" i="10"/>
  <c r="G97" i="10"/>
  <c r="E54" i="10"/>
  <c r="G54" i="10"/>
  <c r="G44" i="10"/>
  <c r="E44" i="10"/>
  <c r="H83" i="10"/>
  <c r="F83" i="10"/>
  <c r="X3" i="10"/>
  <c r="BL2" i="15" l="1"/>
  <c r="BK2" i="15"/>
  <c r="C202" i="15" l="1"/>
  <c r="C2" i="15"/>
  <c r="AP2" i="15" l="1"/>
  <c r="AS2" i="15"/>
  <c r="AR2" i="15"/>
  <c r="BJ2" i="15"/>
  <c r="BG2" i="15"/>
  <c r="BI2" i="15"/>
  <c r="BH2" i="15"/>
  <c r="BF2" i="15"/>
  <c r="N1" i="4"/>
  <c r="B4" i="10"/>
  <c r="C4" i="10"/>
  <c r="D4" i="10"/>
  <c r="H4" i="10" s="1"/>
  <c r="I4" i="10"/>
  <c r="J4" i="10"/>
  <c r="L4" i="10"/>
  <c r="M4" i="10"/>
  <c r="N4" i="10"/>
  <c r="O4" i="10"/>
  <c r="T4" i="10"/>
  <c r="B5" i="10"/>
  <c r="C5" i="10"/>
  <c r="G5" i="10" s="1"/>
  <c r="D5" i="10"/>
  <c r="H5" i="10" s="1"/>
  <c r="I5" i="10"/>
  <c r="J5" i="10"/>
  <c r="L5" i="10"/>
  <c r="M5" i="10"/>
  <c r="N5" i="10"/>
  <c r="O5" i="10"/>
  <c r="T5" i="10"/>
  <c r="B6" i="10"/>
  <c r="C6" i="10"/>
  <c r="E6" i="10" s="1"/>
  <c r="D6" i="10"/>
  <c r="I6" i="10"/>
  <c r="J6" i="10"/>
  <c r="L6" i="10"/>
  <c r="M6" i="10"/>
  <c r="N6" i="10"/>
  <c r="O6" i="10"/>
  <c r="T6" i="10"/>
  <c r="B7" i="10"/>
  <c r="C7" i="10"/>
  <c r="G7" i="10" s="1"/>
  <c r="D7" i="10"/>
  <c r="I7" i="10"/>
  <c r="J7" i="10"/>
  <c r="L7" i="10"/>
  <c r="M7" i="10"/>
  <c r="N7" i="10"/>
  <c r="O7" i="10"/>
  <c r="T7" i="10"/>
  <c r="B8" i="10"/>
  <c r="C8" i="10"/>
  <c r="G8" i="10" s="1"/>
  <c r="D8" i="10"/>
  <c r="I8" i="10"/>
  <c r="J8" i="10"/>
  <c r="L8" i="10"/>
  <c r="M8" i="10"/>
  <c r="N8" i="10"/>
  <c r="O8" i="10"/>
  <c r="T8" i="10"/>
  <c r="B9" i="10"/>
  <c r="C9" i="10"/>
  <c r="D9" i="10"/>
  <c r="H9" i="10" s="1"/>
  <c r="I9" i="10"/>
  <c r="J9" i="10"/>
  <c r="L9" i="10"/>
  <c r="M9" i="10"/>
  <c r="N9" i="10"/>
  <c r="O9" i="10"/>
  <c r="T9" i="10"/>
  <c r="B10" i="10"/>
  <c r="C10" i="10"/>
  <c r="D10" i="10"/>
  <c r="H10" i="10" s="1"/>
  <c r="I10" i="10"/>
  <c r="J10" i="10"/>
  <c r="L10" i="10"/>
  <c r="M10" i="10"/>
  <c r="N10" i="10"/>
  <c r="O10" i="10"/>
  <c r="T10" i="10"/>
  <c r="B11" i="10"/>
  <c r="C11" i="10"/>
  <c r="E11" i="10" s="1"/>
  <c r="D11" i="10"/>
  <c r="I11" i="10"/>
  <c r="J11" i="10"/>
  <c r="L11" i="10"/>
  <c r="M11" i="10"/>
  <c r="N11" i="10"/>
  <c r="O11" i="10"/>
  <c r="T11" i="10"/>
  <c r="B12" i="10"/>
  <c r="C12" i="10"/>
  <c r="E12" i="10" s="1"/>
  <c r="D12" i="10"/>
  <c r="I12" i="10"/>
  <c r="J12" i="10"/>
  <c r="L12" i="10"/>
  <c r="M12" i="10"/>
  <c r="N12" i="10"/>
  <c r="O12" i="10"/>
  <c r="T12" i="10"/>
  <c r="B13" i="10"/>
  <c r="C13" i="10"/>
  <c r="E13" i="10" s="1"/>
  <c r="D13" i="10"/>
  <c r="H13" i="10" s="1"/>
  <c r="I13" i="10"/>
  <c r="J13" i="10"/>
  <c r="L13" i="10"/>
  <c r="M13" i="10"/>
  <c r="N13" i="10"/>
  <c r="O13" i="10"/>
  <c r="T13" i="10"/>
  <c r="B14" i="10"/>
  <c r="C14" i="10"/>
  <c r="G14" i="10" s="1"/>
  <c r="D14" i="10"/>
  <c r="I14" i="10"/>
  <c r="J14" i="10"/>
  <c r="L14" i="10"/>
  <c r="M14" i="10"/>
  <c r="N14" i="10"/>
  <c r="O14" i="10"/>
  <c r="T14" i="10"/>
  <c r="B15" i="10"/>
  <c r="C15" i="10"/>
  <c r="G15" i="10" s="1"/>
  <c r="D15" i="10"/>
  <c r="I15" i="10"/>
  <c r="J15" i="10"/>
  <c r="L15" i="10"/>
  <c r="M15" i="10"/>
  <c r="N15" i="10"/>
  <c r="O15" i="10"/>
  <c r="T15" i="10"/>
  <c r="B16" i="10"/>
  <c r="C16" i="10"/>
  <c r="D16" i="10"/>
  <c r="I16" i="10"/>
  <c r="J16" i="10"/>
  <c r="L16" i="10"/>
  <c r="M16" i="10"/>
  <c r="N16" i="10"/>
  <c r="O16" i="10"/>
  <c r="T16" i="10"/>
  <c r="B17" i="10"/>
  <c r="C17" i="10"/>
  <c r="E17" i="10" s="1"/>
  <c r="D17" i="10"/>
  <c r="I17" i="10"/>
  <c r="J17" i="10"/>
  <c r="L17" i="10"/>
  <c r="M17" i="10"/>
  <c r="N17" i="10"/>
  <c r="O17" i="10"/>
  <c r="T17" i="10"/>
  <c r="B18" i="10"/>
  <c r="C18" i="10"/>
  <c r="D18" i="10"/>
  <c r="F18" i="10" s="1"/>
  <c r="I18" i="10"/>
  <c r="J18" i="10"/>
  <c r="L18" i="10"/>
  <c r="M18" i="10"/>
  <c r="N18" i="10"/>
  <c r="O18" i="10"/>
  <c r="T18" i="10"/>
  <c r="B19" i="10"/>
  <c r="C19" i="10"/>
  <c r="G19" i="10" s="1"/>
  <c r="D19" i="10"/>
  <c r="F19" i="10" s="1"/>
  <c r="I19" i="10"/>
  <c r="J19" i="10"/>
  <c r="L19" i="10"/>
  <c r="M19" i="10"/>
  <c r="N19" i="10"/>
  <c r="O19" i="10"/>
  <c r="T19" i="10"/>
  <c r="B20" i="10"/>
  <c r="C20" i="10"/>
  <c r="D20" i="10"/>
  <c r="F20" i="10" s="1"/>
  <c r="I20" i="10"/>
  <c r="J20" i="10"/>
  <c r="L20" i="10"/>
  <c r="M20" i="10"/>
  <c r="N20" i="10"/>
  <c r="O20" i="10"/>
  <c r="T20" i="10"/>
  <c r="B21" i="10"/>
  <c r="C21" i="10"/>
  <c r="G21" i="10" s="1"/>
  <c r="D21" i="10"/>
  <c r="F21" i="10" s="1"/>
  <c r="I21" i="10"/>
  <c r="J21" i="10"/>
  <c r="L21" i="10"/>
  <c r="M21" i="10"/>
  <c r="N21" i="10"/>
  <c r="O21" i="10"/>
  <c r="T21" i="10"/>
  <c r="B22" i="10"/>
  <c r="C22" i="10"/>
  <c r="E22" i="10" s="1"/>
  <c r="D22" i="10"/>
  <c r="H22" i="10" s="1"/>
  <c r="I22" i="10"/>
  <c r="J22" i="10"/>
  <c r="L22" i="10"/>
  <c r="M22" i="10"/>
  <c r="N22" i="10"/>
  <c r="O22" i="10"/>
  <c r="T22" i="10"/>
  <c r="B23" i="10"/>
  <c r="C23" i="10"/>
  <c r="D23" i="10"/>
  <c r="H23" i="10" s="1"/>
  <c r="I23" i="10"/>
  <c r="J23" i="10"/>
  <c r="L23" i="10"/>
  <c r="M23" i="10"/>
  <c r="N23" i="10"/>
  <c r="O23" i="10"/>
  <c r="T23" i="10"/>
  <c r="B24" i="10"/>
  <c r="C24" i="10"/>
  <c r="E24" i="10" s="1"/>
  <c r="D24" i="10"/>
  <c r="F24" i="10" s="1"/>
  <c r="I24" i="10"/>
  <c r="J24" i="10"/>
  <c r="L24" i="10"/>
  <c r="M24" i="10"/>
  <c r="N24" i="10"/>
  <c r="O24" i="10"/>
  <c r="T24" i="10"/>
  <c r="B25" i="10"/>
  <c r="C25" i="10"/>
  <c r="E25" i="10" s="1"/>
  <c r="D25" i="10"/>
  <c r="H25" i="10" s="1"/>
  <c r="I25" i="10"/>
  <c r="J25" i="10"/>
  <c r="L25" i="10"/>
  <c r="M25" i="10"/>
  <c r="N25" i="10"/>
  <c r="O25" i="10"/>
  <c r="T25" i="10"/>
  <c r="B26" i="10"/>
  <c r="C26" i="10"/>
  <c r="G26" i="10" s="1"/>
  <c r="D26" i="10"/>
  <c r="F26" i="10" s="1"/>
  <c r="I26" i="10"/>
  <c r="J26" i="10"/>
  <c r="L26" i="10"/>
  <c r="M26" i="10"/>
  <c r="N26" i="10"/>
  <c r="O26" i="10"/>
  <c r="T26" i="10"/>
  <c r="B27" i="10"/>
  <c r="C27" i="10"/>
  <c r="E27" i="10" s="1"/>
  <c r="D27" i="10"/>
  <c r="F27" i="10" s="1"/>
  <c r="I27" i="10"/>
  <c r="J27" i="10"/>
  <c r="L27" i="10"/>
  <c r="M27" i="10"/>
  <c r="N27" i="10"/>
  <c r="O27" i="10"/>
  <c r="T27" i="10"/>
  <c r="B28" i="10"/>
  <c r="C28" i="10"/>
  <c r="E28" i="10" s="1"/>
  <c r="D28" i="10"/>
  <c r="H28" i="10" s="1"/>
  <c r="I28" i="10"/>
  <c r="J28" i="10"/>
  <c r="L28" i="10"/>
  <c r="M28" i="10"/>
  <c r="N28" i="10"/>
  <c r="O28" i="10"/>
  <c r="T28" i="10"/>
  <c r="B29" i="10"/>
  <c r="C29" i="10"/>
  <c r="D29" i="10"/>
  <c r="F29" i="10" s="1"/>
  <c r="I29" i="10"/>
  <c r="J29" i="10"/>
  <c r="L29" i="10"/>
  <c r="M29" i="10"/>
  <c r="N29" i="10"/>
  <c r="O29" i="10"/>
  <c r="T29" i="10"/>
  <c r="B30" i="10"/>
  <c r="C30" i="10"/>
  <c r="E30" i="10" s="1"/>
  <c r="D30" i="10"/>
  <c r="I30" i="10"/>
  <c r="J30" i="10"/>
  <c r="L30" i="10"/>
  <c r="M30" i="10"/>
  <c r="N30" i="10"/>
  <c r="O30" i="10"/>
  <c r="T30" i="10"/>
  <c r="B31" i="10"/>
  <c r="C31" i="10"/>
  <c r="D31" i="10"/>
  <c r="F31" i="10" s="1"/>
  <c r="I31" i="10"/>
  <c r="J31" i="10"/>
  <c r="L31" i="10"/>
  <c r="M31" i="10"/>
  <c r="N31" i="10"/>
  <c r="O31" i="10"/>
  <c r="T31" i="10"/>
  <c r="B32" i="10"/>
  <c r="C32" i="10"/>
  <c r="D32" i="10"/>
  <c r="F32" i="10" s="1"/>
  <c r="I32" i="10"/>
  <c r="J32" i="10"/>
  <c r="L32" i="10"/>
  <c r="M32" i="10"/>
  <c r="N32" i="10"/>
  <c r="O32" i="10"/>
  <c r="T32" i="10"/>
  <c r="B33" i="10"/>
  <c r="C33" i="10"/>
  <c r="D33" i="10"/>
  <c r="H33" i="10" s="1"/>
  <c r="I33" i="10"/>
  <c r="J33" i="10"/>
  <c r="L33" i="10"/>
  <c r="M33" i="10"/>
  <c r="N33" i="10"/>
  <c r="O33" i="10"/>
  <c r="T33" i="10"/>
  <c r="B34" i="10"/>
  <c r="C34" i="10"/>
  <c r="D34" i="10"/>
  <c r="F34" i="10" s="1"/>
  <c r="I34" i="10"/>
  <c r="J34" i="10"/>
  <c r="L34" i="10"/>
  <c r="M34" i="10"/>
  <c r="N34" i="10"/>
  <c r="O34" i="10"/>
  <c r="T34" i="10"/>
  <c r="B35" i="10"/>
  <c r="C35" i="10"/>
  <c r="G35" i="10" s="1"/>
  <c r="D35" i="10"/>
  <c r="I35" i="10"/>
  <c r="J35" i="10"/>
  <c r="L35" i="10"/>
  <c r="M35" i="10"/>
  <c r="N35" i="10"/>
  <c r="O35" i="10"/>
  <c r="T35" i="10"/>
  <c r="B36" i="10"/>
  <c r="C36" i="10"/>
  <c r="E36" i="10" s="1"/>
  <c r="D36" i="10"/>
  <c r="F36" i="10" s="1"/>
  <c r="I36" i="10"/>
  <c r="J36" i="10"/>
  <c r="L36" i="10"/>
  <c r="M36" i="10"/>
  <c r="N36" i="10"/>
  <c r="O36" i="10"/>
  <c r="T36" i="10"/>
  <c r="B37" i="10"/>
  <c r="C37" i="10"/>
  <c r="G37" i="10" s="1"/>
  <c r="D37" i="10"/>
  <c r="F37" i="10" s="1"/>
  <c r="I37" i="10"/>
  <c r="J37" i="10"/>
  <c r="L37" i="10"/>
  <c r="M37" i="10"/>
  <c r="N37" i="10"/>
  <c r="O37" i="10"/>
  <c r="T37" i="10"/>
  <c r="B38" i="10"/>
  <c r="C38" i="10"/>
  <c r="E38" i="10" s="1"/>
  <c r="D38" i="10"/>
  <c r="I38" i="10"/>
  <c r="J38" i="10"/>
  <c r="L38" i="10"/>
  <c r="M38" i="10"/>
  <c r="N38" i="10"/>
  <c r="O38" i="10"/>
  <c r="T38" i="10"/>
  <c r="B39" i="10"/>
  <c r="C39" i="10"/>
  <c r="D39" i="10"/>
  <c r="F39" i="10" s="1"/>
  <c r="I39" i="10"/>
  <c r="J39" i="10"/>
  <c r="L39" i="10"/>
  <c r="M39" i="10"/>
  <c r="N39" i="10"/>
  <c r="O39" i="10"/>
  <c r="T39" i="10"/>
  <c r="B40" i="10"/>
  <c r="C40" i="10"/>
  <c r="D40" i="10"/>
  <c r="I40" i="10"/>
  <c r="J40" i="10"/>
  <c r="L40" i="10"/>
  <c r="M40" i="10"/>
  <c r="N40" i="10"/>
  <c r="O40" i="10"/>
  <c r="T40" i="10"/>
  <c r="V1" i="4"/>
  <c r="F25" i="10" l="1"/>
  <c r="H26" i="10"/>
  <c r="H21" i="10"/>
  <c r="G36" i="10"/>
  <c r="E37" i="10"/>
  <c r="H34" i="10"/>
  <c r="F33" i="10"/>
  <c r="H32" i="10"/>
  <c r="H37" i="10"/>
  <c r="H36" i="10"/>
  <c r="G38" i="10"/>
  <c r="E35" i="10"/>
  <c r="G28" i="10"/>
  <c r="H27" i="10"/>
  <c r="F28" i="10"/>
  <c r="G27" i="10"/>
  <c r="G22" i="10"/>
  <c r="G11" i="10"/>
  <c r="F23" i="10"/>
  <c r="E21" i="10"/>
  <c r="G12" i="10"/>
  <c r="G6" i="10"/>
  <c r="F5" i="10"/>
  <c r="H24" i="10"/>
  <c r="F13" i="10"/>
  <c r="E7" i="10"/>
  <c r="G24" i="10"/>
  <c r="F22" i="10"/>
  <c r="H18" i="10"/>
  <c r="G17" i="10"/>
  <c r="E26" i="10"/>
  <c r="E19" i="10"/>
  <c r="H20" i="10"/>
  <c r="H31" i="10"/>
  <c r="G30" i="10"/>
  <c r="H29" i="10"/>
  <c r="E15" i="10"/>
  <c r="E14" i="10"/>
  <c r="E5" i="10"/>
  <c r="H6" i="10"/>
  <c r="F6" i="10"/>
  <c r="F16" i="10"/>
  <c r="H16" i="10"/>
  <c r="H15" i="10"/>
  <c r="F15" i="10"/>
  <c r="E16" i="10"/>
  <c r="G16" i="10"/>
  <c r="F10" i="10"/>
  <c r="F8" i="10"/>
  <c r="H8" i="10"/>
  <c r="E40" i="10"/>
  <c r="G40" i="10"/>
  <c r="H38" i="10"/>
  <c r="F38" i="10"/>
  <c r="G39" i="10"/>
  <c r="E39" i="10"/>
  <c r="F35" i="10"/>
  <c r="H35" i="10"/>
  <c r="G18" i="10"/>
  <c r="E18" i="10"/>
  <c r="F11" i="10"/>
  <c r="H11" i="10"/>
  <c r="E32" i="10"/>
  <c r="G32" i="10"/>
  <c r="F4" i="10"/>
  <c r="G13" i="10"/>
  <c r="G34" i="10"/>
  <c r="E34" i="10"/>
  <c r="G25" i="10"/>
  <c r="E8" i="10"/>
  <c r="E4" i="10"/>
  <c r="G4" i="10"/>
  <c r="H39" i="10"/>
  <c r="G31" i="10"/>
  <c r="E31" i="10"/>
  <c r="E29" i="10"/>
  <c r="G29" i="10"/>
  <c r="H14" i="10"/>
  <c r="F14" i="10"/>
  <c r="G10" i="10"/>
  <c r="E10" i="10"/>
  <c r="F9" i="10"/>
  <c r="E33" i="10"/>
  <c r="G33" i="10"/>
  <c r="H30" i="10"/>
  <c r="F30" i="10"/>
  <c r="E20" i="10"/>
  <c r="G20" i="10"/>
  <c r="F12" i="10"/>
  <c r="H12" i="10"/>
  <c r="F7" i="10"/>
  <c r="H7" i="10"/>
  <c r="G23" i="10"/>
  <c r="E23" i="10"/>
  <c r="H17" i="10"/>
  <c r="F17" i="10"/>
  <c r="E9" i="10"/>
  <c r="G9" i="10"/>
  <c r="F40" i="10"/>
  <c r="H40" i="10"/>
  <c r="H19" i="10"/>
  <c r="R2" i="15" l="1"/>
  <c r="N2" i="15"/>
  <c r="O2" i="15"/>
  <c r="P2" i="15"/>
  <c r="L2" i="15"/>
  <c r="K2" i="15"/>
  <c r="J2" i="15"/>
  <c r="AV2" i="15" s="1"/>
  <c r="J202" i="11" l="1"/>
  <c r="I202" i="11"/>
  <c r="F202" i="11"/>
  <c r="A7" i="4"/>
  <c r="V26" i="13"/>
  <c r="W26" i="13"/>
  <c r="V27" i="13"/>
  <c r="W27" i="13"/>
  <c r="V28" i="13"/>
  <c r="W28" i="13"/>
  <c r="V29" i="13"/>
  <c r="W29" i="13"/>
  <c r="V30" i="13"/>
  <c r="W30" i="13"/>
  <c r="V31" i="13"/>
  <c r="W31" i="13"/>
  <c r="V32" i="13"/>
  <c r="W32" i="13"/>
  <c r="V33" i="13"/>
  <c r="W33" i="13"/>
  <c r="V34" i="13"/>
  <c r="W34" i="13"/>
  <c r="V35" i="13"/>
  <c r="W35" i="13"/>
  <c r="V36" i="13"/>
  <c r="W36" i="13"/>
  <c r="V37" i="13"/>
  <c r="W37" i="13"/>
  <c r="V38" i="13"/>
  <c r="W38" i="13"/>
  <c r="V39" i="13"/>
  <c r="W39" i="13"/>
  <c r="V40" i="13"/>
  <c r="W40" i="13"/>
  <c r="V41" i="13"/>
  <c r="W41" i="13"/>
  <c r="V42" i="13"/>
  <c r="W42" i="13"/>
  <c r="V43" i="13"/>
  <c r="W43" i="13"/>
  <c r="V44" i="13"/>
  <c r="W44" i="13"/>
  <c r="V45" i="13"/>
  <c r="W45" i="13"/>
  <c r="V46" i="13"/>
  <c r="W46" i="13"/>
  <c r="V47" i="13"/>
  <c r="W47" i="13"/>
  <c r="V48" i="13"/>
  <c r="W48" i="13"/>
  <c r="V49" i="13"/>
  <c r="W49" i="13"/>
  <c r="V50" i="13"/>
  <c r="W50" i="13"/>
  <c r="V51" i="13"/>
  <c r="W51" i="13"/>
  <c r="V52" i="13"/>
  <c r="W52" i="13"/>
  <c r="V53" i="13"/>
  <c r="W53" i="13"/>
  <c r="V54" i="13"/>
  <c r="W54" i="13"/>
  <c r="V55" i="13"/>
  <c r="W55" i="13"/>
  <c r="V56" i="13"/>
  <c r="W56" i="13"/>
  <c r="V57" i="13"/>
  <c r="W57" i="13"/>
  <c r="V58" i="13"/>
  <c r="W58" i="13"/>
  <c r="V59" i="13"/>
  <c r="W59" i="13"/>
  <c r="V60" i="13"/>
  <c r="W60" i="13"/>
  <c r="V61" i="13"/>
  <c r="W61" i="13"/>
  <c r="V62" i="13"/>
  <c r="W62" i="13"/>
  <c r="V63" i="13"/>
  <c r="W63" i="13"/>
  <c r="V64" i="13"/>
  <c r="W64" i="13"/>
  <c r="V65" i="13"/>
  <c r="W65" i="13"/>
  <c r="V66" i="13"/>
  <c r="W66" i="13"/>
  <c r="V67" i="13"/>
  <c r="W67" i="13"/>
  <c r="V68" i="13"/>
  <c r="W68" i="13"/>
  <c r="V69" i="13"/>
  <c r="W69" i="13"/>
  <c r="V70" i="13"/>
  <c r="W70" i="13"/>
  <c r="V71" i="13"/>
  <c r="W71" i="13"/>
  <c r="V72" i="13"/>
  <c r="W72" i="13"/>
  <c r="V73" i="13"/>
  <c r="W73" i="13"/>
  <c r="V74" i="13"/>
  <c r="W74" i="13"/>
  <c r="V75" i="13"/>
  <c r="W75" i="13"/>
  <c r="V76" i="13"/>
  <c r="W76" i="13"/>
  <c r="V77" i="13"/>
  <c r="W77" i="13"/>
  <c r="V78" i="13"/>
  <c r="W78" i="13"/>
  <c r="V79" i="13"/>
  <c r="W79" i="13"/>
  <c r="V80" i="13"/>
  <c r="W80" i="13"/>
  <c r="V81" i="13"/>
  <c r="W81" i="13"/>
  <c r="V82" i="13"/>
  <c r="W82" i="13"/>
  <c r="V83" i="13"/>
  <c r="W83" i="13"/>
  <c r="V84" i="13"/>
  <c r="W84" i="13"/>
  <c r="V85" i="13"/>
  <c r="W85" i="13"/>
  <c r="V86" i="13"/>
  <c r="W86" i="13"/>
  <c r="V87" i="13"/>
  <c r="W87" i="13"/>
  <c r="V88" i="13"/>
  <c r="W88" i="13"/>
  <c r="V89" i="13"/>
  <c r="W89" i="13"/>
  <c r="V90" i="13"/>
  <c r="W90" i="13"/>
  <c r="V91" i="13"/>
  <c r="W91" i="13"/>
  <c r="V92" i="13"/>
  <c r="W92" i="13"/>
  <c r="V93" i="13"/>
  <c r="W93" i="13"/>
  <c r="V94" i="13"/>
  <c r="W94" i="13"/>
  <c r="V95" i="13"/>
  <c r="W95" i="13"/>
  <c r="V96" i="13"/>
  <c r="W96" i="13"/>
  <c r="V97" i="13"/>
  <c r="W97" i="13"/>
  <c r="V98" i="13"/>
  <c r="W98" i="13"/>
  <c r="V99" i="13"/>
  <c r="W99" i="13"/>
  <c r="V100" i="13"/>
  <c r="W100" i="13"/>
  <c r="V101" i="13"/>
  <c r="W101" i="13"/>
  <c r="V102" i="13"/>
  <c r="W102" i="13"/>
  <c r="V103" i="13"/>
  <c r="W103" i="13"/>
  <c r="V104" i="13"/>
  <c r="W104" i="13"/>
  <c r="V105" i="13"/>
  <c r="W105" i="13"/>
  <c r="V106" i="13"/>
  <c r="W106" i="13"/>
  <c r="V107" i="13"/>
  <c r="W107" i="13"/>
  <c r="V108" i="13"/>
  <c r="W108" i="13"/>
  <c r="V109" i="13"/>
  <c r="W109" i="13"/>
  <c r="V110" i="13"/>
  <c r="W110" i="13"/>
  <c r="V111" i="13"/>
  <c r="W111" i="13"/>
  <c r="V112" i="13"/>
  <c r="W112" i="13"/>
  <c r="V113" i="13"/>
  <c r="W113" i="13"/>
  <c r="V114" i="13"/>
  <c r="W114" i="13"/>
  <c r="V115" i="13"/>
  <c r="W115" i="13"/>
  <c r="V116" i="13"/>
  <c r="W116" i="13"/>
  <c r="V117" i="13"/>
  <c r="W117" i="13"/>
  <c r="V118" i="13"/>
  <c r="W118" i="13"/>
  <c r="V119" i="13"/>
  <c r="W119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Q38" i="13"/>
  <c r="R38" i="13"/>
  <c r="Q39" i="13"/>
  <c r="R39" i="13"/>
  <c r="Q40" i="13"/>
  <c r="R40" i="13"/>
  <c r="Q41" i="13"/>
  <c r="R41" i="13"/>
  <c r="Q42" i="13"/>
  <c r="R42" i="13"/>
  <c r="Q43" i="13"/>
  <c r="R43" i="13"/>
  <c r="Q44" i="13"/>
  <c r="R44" i="13"/>
  <c r="Q45" i="13"/>
  <c r="R45" i="13"/>
  <c r="Q46" i="13"/>
  <c r="R46" i="13"/>
  <c r="Q47" i="13"/>
  <c r="R47" i="13"/>
  <c r="Q48" i="13"/>
  <c r="R48" i="13"/>
  <c r="Q49" i="13"/>
  <c r="R49" i="13"/>
  <c r="Q50" i="13"/>
  <c r="R50" i="13"/>
  <c r="Q51" i="13"/>
  <c r="R51" i="13"/>
  <c r="Q52" i="13"/>
  <c r="R52" i="13"/>
  <c r="Q53" i="13"/>
  <c r="R53" i="13"/>
  <c r="Q54" i="13"/>
  <c r="R54" i="13"/>
  <c r="Q55" i="13"/>
  <c r="R55" i="13"/>
  <c r="Q56" i="13"/>
  <c r="R56" i="13"/>
  <c r="Q57" i="13"/>
  <c r="R57" i="13"/>
  <c r="Q58" i="13"/>
  <c r="R58" i="13"/>
  <c r="Q59" i="13"/>
  <c r="R59" i="13"/>
  <c r="Q60" i="13"/>
  <c r="R60" i="13"/>
  <c r="Q61" i="13"/>
  <c r="R61" i="13"/>
  <c r="Q62" i="13"/>
  <c r="R62" i="13"/>
  <c r="Q63" i="13"/>
  <c r="R63" i="13"/>
  <c r="Q64" i="13"/>
  <c r="R64" i="13"/>
  <c r="Q65" i="13"/>
  <c r="R65" i="13"/>
  <c r="Q66" i="13"/>
  <c r="R66" i="13"/>
  <c r="Q67" i="13"/>
  <c r="R67" i="13"/>
  <c r="Q68" i="13"/>
  <c r="R68" i="13"/>
  <c r="Q69" i="13"/>
  <c r="R69" i="13"/>
  <c r="Q70" i="13"/>
  <c r="R70" i="13"/>
  <c r="Q71" i="13"/>
  <c r="R71" i="13"/>
  <c r="Q72" i="13"/>
  <c r="R72" i="13"/>
  <c r="Q73" i="13"/>
  <c r="R73" i="13"/>
  <c r="Q74" i="13"/>
  <c r="R74" i="13"/>
  <c r="Q75" i="13"/>
  <c r="R75" i="13"/>
  <c r="Q76" i="13"/>
  <c r="R76" i="13"/>
  <c r="Q77" i="13"/>
  <c r="R77" i="13"/>
  <c r="Q78" i="13"/>
  <c r="R78" i="13"/>
  <c r="Q79" i="13"/>
  <c r="R79" i="13"/>
  <c r="Q80" i="13"/>
  <c r="R80" i="13"/>
  <c r="Q81" i="13"/>
  <c r="R81" i="13"/>
  <c r="Q82" i="13"/>
  <c r="R82" i="13"/>
  <c r="Q83" i="13"/>
  <c r="R83" i="13"/>
  <c r="Q84" i="13"/>
  <c r="R84" i="13"/>
  <c r="Q85" i="13"/>
  <c r="R85" i="13"/>
  <c r="Q86" i="13"/>
  <c r="R86" i="13"/>
  <c r="Q87" i="13"/>
  <c r="R87" i="13"/>
  <c r="Q88" i="13"/>
  <c r="R88" i="13"/>
  <c r="Q89" i="13"/>
  <c r="R89" i="13"/>
  <c r="Q90" i="13"/>
  <c r="R90" i="13"/>
  <c r="Q91" i="13"/>
  <c r="R91" i="13"/>
  <c r="Q92" i="13"/>
  <c r="R92" i="13"/>
  <c r="Q93" i="13"/>
  <c r="R93" i="13"/>
  <c r="Q94" i="13"/>
  <c r="R94" i="13"/>
  <c r="Q95" i="13"/>
  <c r="R95" i="13"/>
  <c r="Q96" i="13"/>
  <c r="R96" i="13"/>
  <c r="Q97" i="13"/>
  <c r="R97" i="13"/>
  <c r="Q98" i="13"/>
  <c r="R98" i="13"/>
  <c r="Q99" i="13"/>
  <c r="R99" i="13"/>
  <c r="Q100" i="13"/>
  <c r="R100" i="13"/>
  <c r="Q101" i="13"/>
  <c r="R101" i="13"/>
  <c r="Q102" i="13"/>
  <c r="R102" i="13"/>
  <c r="Q103" i="13"/>
  <c r="R103" i="13"/>
  <c r="Q104" i="13"/>
  <c r="R104" i="13"/>
  <c r="Q105" i="13"/>
  <c r="R105" i="13"/>
  <c r="Q106" i="13"/>
  <c r="R106" i="13"/>
  <c r="Q107" i="13"/>
  <c r="R107" i="13"/>
  <c r="Q108" i="13"/>
  <c r="R108" i="13"/>
  <c r="Q109" i="13"/>
  <c r="R109" i="13"/>
  <c r="Q110" i="13"/>
  <c r="R110" i="13"/>
  <c r="Q111" i="13"/>
  <c r="R111" i="13"/>
  <c r="Q112" i="13"/>
  <c r="R112" i="13"/>
  <c r="Q113" i="13"/>
  <c r="R113" i="13"/>
  <c r="Q114" i="13"/>
  <c r="R114" i="13"/>
  <c r="Q115" i="13"/>
  <c r="R115" i="13"/>
  <c r="Q116" i="13"/>
  <c r="R116" i="13"/>
  <c r="Q117" i="13"/>
  <c r="R117" i="13"/>
  <c r="Q118" i="13"/>
  <c r="R118" i="13"/>
  <c r="Q119" i="13"/>
  <c r="R119" i="13"/>
  <c r="W25" i="13"/>
  <c r="V25" i="13"/>
  <c r="R25" i="13"/>
  <c r="Q25" i="13"/>
  <c r="A26" i="13"/>
  <c r="B26" i="13"/>
  <c r="A27" i="13"/>
  <c r="B27" i="13"/>
  <c r="A28" i="13"/>
  <c r="B28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2" i="13"/>
  <c r="B42" i="13"/>
  <c r="A43" i="13"/>
  <c r="B43" i="13"/>
  <c r="A44" i="13"/>
  <c r="B44" i="13"/>
  <c r="A45" i="13"/>
  <c r="B45" i="13"/>
  <c r="A46" i="13"/>
  <c r="B46" i="13"/>
  <c r="A47" i="13"/>
  <c r="B47" i="13"/>
  <c r="A48" i="13"/>
  <c r="B48" i="13"/>
  <c r="A49" i="13"/>
  <c r="B49" i="13"/>
  <c r="A50" i="13"/>
  <c r="B50" i="13"/>
  <c r="A51" i="13"/>
  <c r="B51" i="13"/>
  <c r="A52" i="13"/>
  <c r="B52" i="13"/>
  <c r="A53" i="13"/>
  <c r="B53" i="13"/>
  <c r="A54" i="13"/>
  <c r="B54" i="13"/>
  <c r="A55" i="13"/>
  <c r="B55" i="13"/>
  <c r="A56" i="13"/>
  <c r="B56" i="13"/>
  <c r="A57" i="13"/>
  <c r="B57" i="13"/>
  <c r="A58" i="13"/>
  <c r="B58" i="13"/>
  <c r="A59" i="13"/>
  <c r="B59" i="13"/>
  <c r="A60" i="13"/>
  <c r="B60" i="13"/>
  <c r="A61" i="13"/>
  <c r="B61" i="13"/>
  <c r="A62" i="13"/>
  <c r="B62" i="13"/>
  <c r="A63" i="13"/>
  <c r="B63" i="13"/>
  <c r="A64" i="13"/>
  <c r="B64" i="13"/>
  <c r="A65" i="13"/>
  <c r="B65" i="13"/>
  <c r="A66" i="13"/>
  <c r="B66" i="13"/>
  <c r="A67" i="13"/>
  <c r="B67" i="13"/>
  <c r="A68" i="13"/>
  <c r="B68" i="13"/>
  <c r="A69" i="13"/>
  <c r="B69" i="13"/>
  <c r="A70" i="13"/>
  <c r="B70" i="13"/>
  <c r="A71" i="13"/>
  <c r="B71" i="13"/>
  <c r="A72" i="13"/>
  <c r="B72" i="13"/>
  <c r="A73" i="13"/>
  <c r="B73" i="13"/>
  <c r="A74" i="13"/>
  <c r="B74" i="13"/>
  <c r="A75" i="13"/>
  <c r="B75" i="13"/>
  <c r="A76" i="13"/>
  <c r="B76" i="13"/>
  <c r="A77" i="13"/>
  <c r="B77" i="13"/>
  <c r="A78" i="13"/>
  <c r="B78" i="13"/>
  <c r="A79" i="13"/>
  <c r="B79" i="13"/>
  <c r="A80" i="13"/>
  <c r="B80" i="13"/>
  <c r="A81" i="13"/>
  <c r="B81" i="13"/>
  <c r="A82" i="13"/>
  <c r="B82" i="13"/>
  <c r="A83" i="13"/>
  <c r="B83" i="13"/>
  <c r="A84" i="13"/>
  <c r="B84" i="13"/>
  <c r="A85" i="13"/>
  <c r="B85" i="13"/>
  <c r="A86" i="13"/>
  <c r="B86" i="13"/>
  <c r="A87" i="13"/>
  <c r="B87" i="13"/>
  <c r="A88" i="13"/>
  <c r="B88" i="13"/>
  <c r="A89" i="13"/>
  <c r="B89" i="13"/>
  <c r="A90" i="13"/>
  <c r="B90" i="13"/>
  <c r="A91" i="13"/>
  <c r="B91" i="13"/>
  <c r="A92" i="13"/>
  <c r="B92" i="13"/>
  <c r="A93" i="13"/>
  <c r="B93" i="13"/>
  <c r="A94" i="13"/>
  <c r="B94" i="13"/>
  <c r="A95" i="13"/>
  <c r="B95" i="13"/>
  <c r="A96" i="13"/>
  <c r="B96" i="13"/>
  <c r="A97" i="13"/>
  <c r="B97" i="13"/>
  <c r="A98" i="13"/>
  <c r="B98" i="13"/>
  <c r="A99" i="13"/>
  <c r="B99" i="13"/>
  <c r="A100" i="13"/>
  <c r="B100" i="13"/>
  <c r="A101" i="13"/>
  <c r="B101" i="13"/>
  <c r="A102" i="13"/>
  <c r="B102" i="13"/>
  <c r="A103" i="13"/>
  <c r="B103" i="13"/>
  <c r="A104" i="13"/>
  <c r="B104" i="13"/>
  <c r="A105" i="13"/>
  <c r="B105" i="13"/>
  <c r="A106" i="13"/>
  <c r="B106" i="13"/>
  <c r="A107" i="13"/>
  <c r="B107" i="13"/>
  <c r="A108" i="13"/>
  <c r="B108" i="13"/>
  <c r="A109" i="13"/>
  <c r="B109" i="13"/>
  <c r="A110" i="13"/>
  <c r="B110" i="13"/>
  <c r="A111" i="13"/>
  <c r="B111" i="13"/>
  <c r="A112" i="13"/>
  <c r="B112" i="13"/>
  <c r="A113" i="13"/>
  <c r="B113" i="13"/>
  <c r="A114" i="13"/>
  <c r="B114" i="13"/>
  <c r="A115" i="13"/>
  <c r="B115" i="13"/>
  <c r="A116" i="13"/>
  <c r="B116" i="13"/>
  <c r="A117" i="13"/>
  <c r="B117" i="13"/>
  <c r="A118" i="13"/>
  <c r="B118" i="13"/>
  <c r="A119" i="13"/>
  <c r="B119" i="13"/>
  <c r="B25" i="13"/>
  <c r="A25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67" i="13"/>
  <c r="Z68" i="13"/>
  <c r="Z69" i="13"/>
  <c r="Z70" i="13"/>
  <c r="Z71" i="13"/>
  <c r="Z72" i="13"/>
  <c r="Z73" i="13"/>
  <c r="Z74" i="13"/>
  <c r="Z75" i="13"/>
  <c r="Z76" i="13"/>
  <c r="Z77" i="13"/>
  <c r="Z78" i="13"/>
  <c r="Z79" i="13"/>
  <c r="Z80" i="13"/>
  <c r="Z81" i="13"/>
  <c r="Z82" i="13"/>
  <c r="Z83" i="13"/>
  <c r="Z84" i="13"/>
  <c r="Z85" i="13"/>
  <c r="Z86" i="13"/>
  <c r="Z87" i="13"/>
  <c r="Z88" i="13"/>
  <c r="Z89" i="13"/>
  <c r="Z90" i="13"/>
  <c r="Z91" i="13"/>
  <c r="Z92" i="13"/>
  <c r="Z93" i="13"/>
  <c r="Z94" i="13"/>
  <c r="Z95" i="13"/>
  <c r="Z96" i="13"/>
  <c r="Z97" i="13"/>
  <c r="Z98" i="13"/>
  <c r="Z99" i="13"/>
  <c r="Z100" i="13"/>
  <c r="Z101" i="13"/>
  <c r="Z102" i="13"/>
  <c r="Z103" i="13"/>
  <c r="Z104" i="13"/>
  <c r="Z105" i="13"/>
  <c r="Z106" i="13"/>
  <c r="Z107" i="13"/>
  <c r="Z108" i="13"/>
  <c r="Z109" i="13"/>
  <c r="Z110" i="13"/>
  <c r="Z111" i="13"/>
  <c r="Z112" i="13"/>
  <c r="Z113" i="13"/>
  <c r="Z114" i="13"/>
  <c r="Z115" i="13"/>
  <c r="Z116" i="13"/>
  <c r="Z117" i="13"/>
  <c r="Z118" i="13"/>
  <c r="Z119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91" i="13"/>
  <c r="U92" i="13"/>
  <c r="U93" i="13"/>
  <c r="U94" i="13"/>
  <c r="U95" i="13"/>
  <c r="U96" i="13"/>
  <c r="U97" i="13"/>
  <c r="U98" i="13"/>
  <c r="U99" i="13"/>
  <c r="U100" i="13"/>
  <c r="U101" i="13"/>
  <c r="U102" i="13"/>
  <c r="U103" i="13"/>
  <c r="U104" i="13"/>
  <c r="U105" i="13"/>
  <c r="U106" i="13"/>
  <c r="U107" i="13"/>
  <c r="U108" i="13"/>
  <c r="U109" i="13"/>
  <c r="U110" i="13"/>
  <c r="U111" i="13"/>
  <c r="U112" i="13"/>
  <c r="U113" i="13"/>
  <c r="U114" i="13"/>
  <c r="U115" i="13"/>
  <c r="U116" i="13"/>
  <c r="U117" i="13"/>
  <c r="U118" i="13"/>
  <c r="U119" i="13"/>
  <c r="A202" i="11"/>
  <c r="B202" i="11"/>
  <c r="C202" i="11"/>
  <c r="D202" i="11"/>
  <c r="E202" i="11"/>
  <c r="Y3" i="10"/>
  <c r="W3" i="10"/>
  <c r="T3" i="10"/>
  <c r="O3" i="10"/>
  <c r="M3" i="10"/>
  <c r="N3" i="10"/>
  <c r="L3" i="10"/>
  <c r="J3" i="10"/>
  <c r="I3" i="10"/>
  <c r="B3" i="10"/>
  <c r="D3" i="10"/>
  <c r="C3" i="10"/>
  <c r="E3" i="10" s="1"/>
  <c r="Z26" i="13"/>
  <c r="U27" i="13"/>
  <c r="U26" i="13"/>
  <c r="U25" i="13"/>
  <c r="Z25" i="13"/>
  <c r="D2" i="15" l="1"/>
  <c r="G3" i="10"/>
  <c r="A8" i="4"/>
  <c r="D3" i="15" s="1"/>
  <c r="Z24" i="13"/>
  <c r="U9" i="13" s="1"/>
  <c r="A3" i="10"/>
  <c r="P3" i="10" s="1"/>
  <c r="U24" i="13"/>
  <c r="U8" i="13" s="1"/>
  <c r="F3" i="10"/>
  <c r="H3" i="10"/>
  <c r="AB3" i="15" l="1"/>
  <c r="X3" i="15"/>
  <c r="AJ3" i="15"/>
  <c r="AX3" i="15" s="1"/>
  <c r="AF3" i="15"/>
  <c r="T3" i="15"/>
  <c r="T2" i="15"/>
  <c r="X2" i="15"/>
  <c r="AB2" i="15"/>
  <c r="AJ2" i="15"/>
  <c r="AX2" i="15" s="1"/>
  <c r="AF2" i="15"/>
  <c r="AA3" i="10"/>
  <c r="Z3" i="10" s="1"/>
  <c r="W2" i="15" s="1"/>
  <c r="AK3" i="10"/>
  <c r="AJ3" i="10" s="1"/>
  <c r="AE2" i="15" s="1"/>
  <c r="AF3" i="10"/>
  <c r="AP3" i="10"/>
  <c r="AO3" i="10" s="1"/>
  <c r="AI2" i="15" s="1"/>
  <c r="A9" i="4"/>
  <c r="V3" i="10"/>
  <c r="U3" i="10" s="1"/>
  <c r="S2" i="15" s="1"/>
  <c r="A4" i="10"/>
  <c r="S10" i="13"/>
  <c r="AT3" i="10"/>
  <c r="A5" i="10" l="1"/>
  <c r="AP5" i="10" s="1"/>
  <c r="AO5" i="10" s="1"/>
  <c r="D4" i="15"/>
  <c r="AN2" i="15"/>
  <c r="AT2" i="15" s="1"/>
  <c r="AW2" i="15"/>
  <c r="A10" i="4"/>
  <c r="D5" i="15" s="1"/>
  <c r="P4" i="10"/>
  <c r="AP4" i="10"/>
  <c r="AO4" i="10" s="1"/>
  <c r="AI3" i="15" s="1"/>
  <c r="AA4" i="10"/>
  <c r="Z4" i="10" s="1"/>
  <c r="W3" i="15" s="1"/>
  <c r="AF4" i="10"/>
  <c r="AE4" i="10" s="1"/>
  <c r="AA3" i="15" s="1"/>
  <c r="V4" i="10"/>
  <c r="U4" i="10" s="1"/>
  <c r="S3" i="15" s="1"/>
  <c r="AK4" i="10"/>
  <c r="AJ4" i="10" s="1"/>
  <c r="AE3" i="15" s="1"/>
  <c r="AK5" i="10"/>
  <c r="AJ5" i="10" s="1"/>
  <c r="AE4" i="15" s="1"/>
  <c r="AA5" i="10"/>
  <c r="Z5" i="10" s="1"/>
  <c r="W4" i="15" s="1"/>
  <c r="AE3" i="10"/>
  <c r="AT5" i="10"/>
  <c r="R3" i="10"/>
  <c r="Q3" i="10"/>
  <c r="S3" i="10" s="1"/>
  <c r="AT4" i="10"/>
  <c r="F2" i="11"/>
  <c r="A2" i="11"/>
  <c r="D2" i="11"/>
  <c r="I2" i="11"/>
  <c r="G2" i="11"/>
  <c r="B2" i="11"/>
  <c r="J2" i="11"/>
  <c r="E2" i="11"/>
  <c r="V5" i="10" l="1"/>
  <c r="U5" i="10" s="1"/>
  <c r="S4" i="15" s="1"/>
  <c r="P5" i="10"/>
  <c r="Q5" i="10" s="1"/>
  <c r="S5" i="10" s="1"/>
  <c r="AI4" i="15"/>
  <c r="AF5" i="10"/>
  <c r="AE5" i="10" s="1"/>
  <c r="H4" i="11" s="1"/>
  <c r="AF5" i="15"/>
  <c r="AB5" i="15"/>
  <c r="T5" i="15"/>
  <c r="AJ5" i="15"/>
  <c r="AX5" i="15" s="1"/>
  <c r="X5" i="15"/>
  <c r="A11" i="4"/>
  <c r="D6" i="15" s="1"/>
  <c r="AJ4" i="15"/>
  <c r="AX4" i="15" s="1"/>
  <c r="AF4" i="15"/>
  <c r="AB4" i="15"/>
  <c r="T4" i="15"/>
  <c r="X4" i="15"/>
  <c r="AW3" i="15"/>
  <c r="AN3" i="15"/>
  <c r="J3" i="11"/>
  <c r="D3" i="11"/>
  <c r="F3" i="11"/>
  <c r="C3" i="11"/>
  <c r="H3" i="11"/>
  <c r="A6" i="10"/>
  <c r="AP6" i="10" s="1"/>
  <c r="AO6" i="10" s="1"/>
  <c r="AI5" i="15" s="1"/>
  <c r="E3" i="11"/>
  <c r="I4" i="11"/>
  <c r="D4" i="11"/>
  <c r="I3" i="11"/>
  <c r="J4" i="11"/>
  <c r="E4" i="11"/>
  <c r="G4" i="11"/>
  <c r="C2" i="11"/>
  <c r="AA2" i="15"/>
  <c r="H2" i="11"/>
  <c r="M2" i="11" s="1"/>
  <c r="G3" i="11"/>
  <c r="B4" i="11"/>
  <c r="B3" i="11"/>
  <c r="F4" i="11"/>
  <c r="A4" i="11"/>
  <c r="AT6" i="10"/>
  <c r="A3" i="11"/>
  <c r="Q4" i="10"/>
  <c r="S4" i="10" s="1"/>
  <c r="R4" i="10"/>
  <c r="P6" i="10" l="1"/>
  <c r="R6" i="10" s="1"/>
  <c r="R5" i="10"/>
  <c r="AW4" i="15"/>
  <c r="AN4" i="15"/>
  <c r="AT4" i="15" s="1"/>
  <c r="C4" i="11"/>
  <c r="AA4" i="15"/>
  <c r="A12" i="4"/>
  <c r="D7" i="15" s="1"/>
  <c r="V6" i="10"/>
  <c r="U6" i="10" s="1"/>
  <c r="S5" i="15" s="1"/>
  <c r="A7" i="10"/>
  <c r="AT7" i="10" s="1"/>
  <c r="AA6" i="10"/>
  <c r="Z6" i="10" s="1"/>
  <c r="W5" i="15" s="1"/>
  <c r="AF6" i="15"/>
  <c r="AB6" i="15"/>
  <c r="X6" i="15"/>
  <c r="T6" i="15"/>
  <c r="AJ6" i="15"/>
  <c r="AX6" i="15" s="1"/>
  <c r="AK6" i="10"/>
  <c r="AJ6" i="10" s="1"/>
  <c r="AE5" i="15" s="1"/>
  <c r="AW5" i="15"/>
  <c r="AN5" i="15"/>
  <c r="AT3" i="15"/>
  <c r="N3" i="11"/>
  <c r="AF6" i="10"/>
  <c r="AE6" i="10" s="1"/>
  <c r="AA5" i="15" s="1"/>
  <c r="J5" i="11"/>
  <c r="E5" i="11"/>
  <c r="A13" i="4"/>
  <c r="O2" i="11"/>
  <c r="M3" i="11"/>
  <c r="N2" i="11"/>
  <c r="L2" i="11"/>
  <c r="K2" i="11"/>
  <c r="L3" i="11"/>
  <c r="O3" i="11"/>
  <c r="K3" i="11"/>
  <c r="K4" i="11"/>
  <c r="O4" i="11"/>
  <c r="N4" i="11"/>
  <c r="L4" i="11"/>
  <c r="M4" i="11"/>
  <c r="Q6" i="10"/>
  <c r="S6" i="10" s="1"/>
  <c r="F5" i="11" l="1"/>
  <c r="AT5" i="15"/>
  <c r="A8" i="10"/>
  <c r="P8" i="10" s="1"/>
  <c r="AP7" i="10"/>
  <c r="AO7" i="10" s="1"/>
  <c r="AI6" i="15" s="1"/>
  <c r="AW6" i="15" s="1"/>
  <c r="A5" i="11"/>
  <c r="AA7" i="10"/>
  <c r="Z7" i="10" s="1"/>
  <c r="W6" i="15" s="1"/>
  <c r="V7" i="10"/>
  <c r="U7" i="10" s="1"/>
  <c r="S6" i="15" s="1"/>
  <c r="AF7" i="10"/>
  <c r="AE7" i="10" s="1"/>
  <c r="AA6" i="15" s="1"/>
  <c r="A14" i="4"/>
  <c r="D9" i="15" s="1"/>
  <c r="X9" i="15" s="1"/>
  <c r="AK7" i="10"/>
  <c r="AJ7" i="10" s="1"/>
  <c r="AE6" i="15" s="1"/>
  <c r="P7" i="10"/>
  <c r="R7" i="10" s="1"/>
  <c r="B5" i="11"/>
  <c r="D5" i="11"/>
  <c r="G5" i="11"/>
  <c r="A9" i="10"/>
  <c r="V9" i="10" s="1"/>
  <c r="U9" i="10" s="1"/>
  <c r="D8" i="15"/>
  <c r="I5" i="11"/>
  <c r="AB7" i="15"/>
  <c r="T7" i="15"/>
  <c r="X7" i="15"/>
  <c r="AJ7" i="15"/>
  <c r="AX7" i="15" s="1"/>
  <c r="AF7" i="15"/>
  <c r="C5" i="11"/>
  <c r="H5" i="11"/>
  <c r="V8" i="10"/>
  <c r="U8" i="10" s="1"/>
  <c r="S7" i="15" s="1"/>
  <c r="AK8" i="10"/>
  <c r="AJ8" i="10" s="1"/>
  <c r="AE7" i="15" s="1"/>
  <c r="AP8" i="10"/>
  <c r="AO8" i="10" s="1"/>
  <c r="AI7" i="15" s="1"/>
  <c r="AT8" i="10"/>
  <c r="AA8" i="10" l="1"/>
  <c r="Z8" i="10" s="1"/>
  <c r="W7" i="15" s="1"/>
  <c r="AF8" i="10"/>
  <c r="AE8" i="10" s="1"/>
  <c r="AA7" i="15" s="1"/>
  <c r="Q7" i="10"/>
  <c r="S7" i="10" s="1"/>
  <c r="B6" i="11"/>
  <c r="A10" i="10"/>
  <c r="AF10" i="10" s="1"/>
  <c r="AE10" i="10" s="1"/>
  <c r="AA9" i="15" s="1"/>
  <c r="A15" i="4"/>
  <c r="D10" i="15" s="1"/>
  <c r="AJ10" i="15" s="1"/>
  <c r="AX10" i="15" s="1"/>
  <c r="AB9" i="15"/>
  <c r="A6" i="11"/>
  <c r="G6" i="11"/>
  <c r="AN6" i="15"/>
  <c r="AT6" i="15" s="1"/>
  <c r="AN7" i="15"/>
  <c r="AW7" i="15"/>
  <c r="E6" i="11"/>
  <c r="AF9" i="10"/>
  <c r="AE9" i="10" s="1"/>
  <c r="AA8" i="15" s="1"/>
  <c r="J6" i="11"/>
  <c r="L5" i="11"/>
  <c r="T9" i="15"/>
  <c r="AF9" i="15"/>
  <c r="C6" i="11"/>
  <c r="D6" i="11"/>
  <c r="AJ9" i="15"/>
  <c r="AX9" i="15" s="1"/>
  <c r="F6" i="11"/>
  <c r="I6" i="11"/>
  <c r="H6" i="11"/>
  <c r="AK9" i="10"/>
  <c r="AJ9" i="10" s="1"/>
  <c r="AE8" i="15" s="1"/>
  <c r="S8" i="15"/>
  <c r="AP9" i="10"/>
  <c r="AO9" i="10" s="1"/>
  <c r="AI8" i="15" s="1"/>
  <c r="AW8" i="15" s="1"/>
  <c r="P9" i="10"/>
  <c r="Q9" i="10" s="1"/>
  <c r="S9" i="10" s="1"/>
  <c r="N5" i="11"/>
  <c r="AT9" i="10"/>
  <c r="AJ8" i="15"/>
  <c r="AX8" i="15" s="1"/>
  <c r="X8" i="15"/>
  <c r="AF8" i="15"/>
  <c r="T8" i="15"/>
  <c r="AB8" i="15"/>
  <c r="AA9" i="10"/>
  <c r="Z9" i="10" s="1"/>
  <c r="W8" i="15" s="1"/>
  <c r="K5" i="11"/>
  <c r="O5" i="11"/>
  <c r="M5" i="11"/>
  <c r="H7" i="11"/>
  <c r="E7" i="11"/>
  <c r="J7" i="11"/>
  <c r="I7" i="11"/>
  <c r="D7" i="11"/>
  <c r="B7" i="11"/>
  <c r="G7" i="11"/>
  <c r="A7" i="11"/>
  <c r="F7" i="11"/>
  <c r="R8" i="10"/>
  <c r="Q8" i="10"/>
  <c r="S8" i="10" s="1"/>
  <c r="A16" i="4"/>
  <c r="D11" i="15" s="1"/>
  <c r="F8" i="11"/>
  <c r="A8" i="11"/>
  <c r="AK10" i="10" l="1"/>
  <c r="AJ10" i="10" s="1"/>
  <c r="AE9" i="15" s="1"/>
  <c r="AP10" i="10"/>
  <c r="AO10" i="10" s="1"/>
  <c r="AI9" i="15" s="1"/>
  <c r="AA10" i="10"/>
  <c r="Z10" i="10" s="1"/>
  <c r="W9" i="15" s="1"/>
  <c r="V10" i="10"/>
  <c r="U10" i="10" s="1"/>
  <c r="S9" i="15" s="1"/>
  <c r="P10" i="10"/>
  <c r="Q10" i="10" s="1"/>
  <c r="S10" i="10" s="1"/>
  <c r="AT10" i="10"/>
  <c r="C7" i="11"/>
  <c r="T10" i="15"/>
  <c r="AB10" i="15"/>
  <c r="A11" i="10"/>
  <c r="AA11" i="10" s="1"/>
  <c r="Z11" i="10" s="1"/>
  <c r="W10" i="15" s="1"/>
  <c r="AF10" i="15"/>
  <c r="X10" i="15"/>
  <c r="AT7" i="15"/>
  <c r="I8" i="11"/>
  <c r="H8" i="11"/>
  <c r="D8" i="11"/>
  <c r="M6" i="11"/>
  <c r="N6" i="11"/>
  <c r="L6" i="11"/>
  <c r="AN8" i="15"/>
  <c r="AT8" i="15" s="1"/>
  <c r="K6" i="11"/>
  <c r="C8" i="11"/>
  <c r="O6" i="11"/>
  <c r="E8" i="11"/>
  <c r="B8" i="11"/>
  <c r="J8" i="11"/>
  <c r="G8" i="11"/>
  <c r="R9" i="10"/>
  <c r="T11" i="15"/>
  <c r="AB11" i="15"/>
  <c r="AJ11" i="15"/>
  <c r="AX11" i="15" s="1"/>
  <c r="X11" i="15"/>
  <c r="AF11" i="15"/>
  <c r="AN9" i="15"/>
  <c r="AW9" i="15"/>
  <c r="H9" i="11"/>
  <c r="C9" i="11"/>
  <c r="G9" i="11"/>
  <c r="D9" i="11"/>
  <c r="I9" i="11"/>
  <c r="N7" i="11"/>
  <c r="L7" i="11"/>
  <c r="O7" i="11"/>
  <c r="K7" i="11"/>
  <c r="M7" i="11"/>
  <c r="B9" i="11"/>
  <c r="A9" i="11"/>
  <c r="A12" i="10"/>
  <c r="A17" i="4"/>
  <c r="D12" i="15" s="1"/>
  <c r="J9" i="11" l="1"/>
  <c r="E9" i="11"/>
  <c r="F9" i="11"/>
  <c r="R10" i="10"/>
  <c r="AT11" i="10"/>
  <c r="AK11" i="10"/>
  <c r="AJ11" i="10" s="1"/>
  <c r="AE10" i="15" s="1"/>
  <c r="P11" i="10"/>
  <c r="AP11" i="10"/>
  <c r="AO11" i="10" s="1"/>
  <c r="AI10" i="15" s="1"/>
  <c r="AF11" i="10"/>
  <c r="AE11" i="10" s="1"/>
  <c r="AA10" i="15" s="1"/>
  <c r="V11" i="10"/>
  <c r="U11" i="10" s="1"/>
  <c r="S10" i="15" s="1"/>
  <c r="M8" i="11"/>
  <c r="AW10" i="15"/>
  <c r="AN10" i="15"/>
  <c r="AT10" i="15" s="1"/>
  <c r="AT9" i="15"/>
  <c r="O8" i="11"/>
  <c r="K8" i="11"/>
  <c r="N8" i="11"/>
  <c r="L8" i="11"/>
  <c r="AF12" i="15"/>
  <c r="X12" i="15"/>
  <c r="AB12" i="15"/>
  <c r="T12" i="15"/>
  <c r="AJ12" i="15"/>
  <c r="AX12" i="15" s="1"/>
  <c r="L9" i="11"/>
  <c r="P12" i="10"/>
  <c r="AP12" i="10"/>
  <c r="AO12" i="10" s="1"/>
  <c r="AI11" i="15" s="1"/>
  <c r="V12" i="10"/>
  <c r="U12" i="10" s="1"/>
  <c r="S11" i="15" s="1"/>
  <c r="AK12" i="10"/>
  <c r="AJ12" i="10" s="1"/>
  <c r="AE11" i="15" s="1"/>
  <c r="AA12" i="10"/>
  <c r="Z12" i="10" s="1"/>
  <c r="W11" i="15" s="1"/>
  <c r="AF12" i="10"/>
  <c r="AE12" i="10" s="1"/>
  <c r="AA11" i="15" s="1"/>
  <c r="B10" i="11"/>
  <c r="G10" i="11"/>
  <c r="N9" i="11"/>
  <c r="K9" i="11"/>
  <c r="M9" i="11"/>
  <c r="O9" i="11"/>
  <c r="AT12" i="10"/>
  <c r="A13" i="10"/>
  <c r="P13" i="10" s="1"/>
  <c r="Q11" i="10"/>
  <c r="S11" i="10" s="1"/>
  <c r="R11" i="10"/>
  <c r="A18" i="4"/>
  <c r="D13" i="15" s="1"/>
  <c r="J10" i="11" l="1"/>
  <c r="E10" i="11"/>
  <c r="D10" i="11"/>
  <c r="I10" i="11"/>
  <c r="F10" i="11"/>
  <c r="K10" i="11" s="1"/>
  <c r="A10" i="11"/>
  <c r="H10" i="11"/>
  <c r="M10" i="11" s="1"/>
  <c r="C10" i="11"/>
  <c r="AF13" i="15"/>
  <c r="T13" i="15"/>
  <c r="AB13" i="15"/>
  <c r="X13" i="15"/>
  <c r="AJ13" i="15"/>
  <c r="AX13" i="15" s="1"/>
  <c r="AN11" i="15"/>
  <c r="AT11" i="15" s="1"/>
  <c r="AW11" i="15"/>
  <c r="C11" i="11"/>
  <c r="H11" i="11"/>
  <c r="J11" i="11"/>
  <c r="E11" i="11"/>
  <c r="I11" i="11"/>
  <c r="D11" i="11"/>
  <c r="AK13" i="10"/>
  <c r="AJ13" i="10" s="1"/>
  <c r="AE12" i="15" s="1"/>
  <c r="AA13" i="10"/>
  <c r="Z13" i="10" s="1"/>
  <c r="W12" i="15" s="1"/>
  <c r="AP13" i="10"/>
  <c r="AO13" i="10" s="1"/>
  <c r="AI12" i="15" s="1"/>
  <c r="AF13" i="10"/>
  <c r="AE13" i="10" s="1"/>
  <c r="AA12" i="15" s="1"/>
  <c r="V13" i="10"/>
  <c r="U13" i="10" s="1"/>
  <c r="S12" i="15" s="1"/>
  <c r="G11" i="11"/>
  <c r="B11" i="11"/>
  <c r="A14" i="10"/>
  <c r="P14" i="10" s="1"/>
  <c r="A19" i="4"/>
  <c r="D14" i="15" s="1"/>
  <c r="AT13" i="10"/>
  <c r="O10" i="11"/>
  <c r="Q12" i="10"/>
  <c r="S12" i="10" s="1"/>
  <c r="R12" i="10"/>
  <c r="L10" i="11" l="1"/>
  <c r="N10" i="11"/>
  <c r="AB14" i="15"/>
  <c r="X14" i="15"/>
  <c r="AJ14" i="15"/>
  <c r="AF14" i="15"/>
  <c r="T14" i="15"/>
  <c r="AN12" i="15"/>
  <c r="AT12" i="15" s="1"/>
  <c r="AW12" i="15"/>
  <c r="C12" i="11"/>
  <c r="H12" i="11"/>
  <c r="E12" i="11"/>
  <c r="J12" i="11"/>
  <c r="I12" i="11"/>
  <c r="D12" i="11"/>
  <c r="V14" i="10"/>
  <c r="U14" i="10" s="1"/>
  <c r="S13" i="15" s="1"/>
  <c r="AK14" i="10"/>
  <c r="AJ14" i="10" s="1"/>
  <c r="AE13" i="15" s="1"/>
  <c r="AA14" i="10"/>
  <c r="Z14" i="10" s="1"/>
  <c r="W13" i="15" s="1"/>
  <c r="AP14" i="10"/>
  <c r="AO14" i="10" s="1"/>
  <c r="AI13" i="15" s="1"/>
  <c r="AF14" i="10"/>
  <c r="AE14" i="10" s="1"/>
  <c r="AA13" i="15" s="1"/>
  <c r="B12" i="11"/>
  <c r="G12" i="11"/>
  <c r="Q13" i="10"/>
  <c r="S13" i="10" s="1"/>
  <c r="R13" i="10"/>
  <c r="A15" i="10"/>
  <c r="P15" i="10" s="1"/>
  <c r="A20" i="4"/>
  <c r="D15" i="15" s="1"/>
  <c r="A11" i="11"/>
  <c r="F11" i="11"/>
  <c r="K11" i="11" s="1"/>
  <c r="AT14" i="10"/>
  <c r="AB15" i="15" l="1"/>
  <c r="AJ15" i="15"/>
  <c r="AX15" i="15" s="1"/>
  <c r="AF15" i="15"/>
  <c r="X15" i="15"/>
  <c r="T15" i="15"/>
  <c r="AN13" i="15"/>
  <c r="AT13" i="15" s="1"/>
  <c r="AW13" i="15"/>
  <c r="E13" i="11"/>
  <c r="J13" i="11"/>
  <c r="C13" i="11"/>
  <c r="H13" i="11"/>
  <c r="V15" i="10"/>
  <c r="U15" i="10" s="1"/>
  <c r="S14" i="15" s="1"/>
  <c r="AA15" i="10"/>
  <c r="Z15" i="10" s="1"/>
  <c r="W14" i="15" s="1"/>
  <c r="AP15" i="10"/>
  <c r="AO15" i="10" s="1"/>
  <c r="AI14" i="15" s="1"/>
  <c r="AF15" i="10"/>
  <c r="AE15" i="10" s="1"/>
  <c r="AA14" i="15" s="1"/>
  <c r="AK15" i="10"/>
  <c r="AJ15" i="10" s="1"/>
  <c r="AE14" i="15" s="1"/>
  <c r="I13" i="11"/>
  <c r="D13" i="11"/>
  <c r="G13" i="11"/>
  <c r="B13" i="11"/>
  <c r="AT15" i="10"/>
  <c r="A16" i="10"/>
  <c r="P16" i="10" s="1"/>
  <c r="A21" i="4"/>
  <c r="D16" i="15" s="1"/>
  <c r="O11" i="11"/>
  <c r="L11" i="11"/>
  <c r="M11" i="11"/>
  <c r="N11" i="11"/>
  <c r="A12" i="11"/>
  <c r="F12" i="11"/>
  <c r="L12" i="11" s="1"/>
  <c r="Q14" i="10"/>
  <c r="S14" i="10" s="1"/>
  <c r="R14" i="10"/>
  <c r="AJ16" i="15" l="1"/>
  <c r="AX16" i="15" s="1"/>
  <c r="T16" i="15"/>
  <c r="AF16" i="15"/>
  <c r="AB16" i="15"/>
  <c r="X16" i="15"/>
  <c r="AP16" i="10"/>
  <c r="AO16" i="10" s="1"/>
  <c r="AI15" i="15" s="1"/>
  <c r="AK16" i="10"/>
  <c r="AJ16" i="10" s="1"/>
  <c r="AE15" i="15" s="1"/>
  <c r="AA16" i="10"/>
  <c r="Z16" i="10" s="1"/>
  <c r="W15" i="15" s="1"/>
  <c r="AF16" i="10"/>
  <c r="AE16" i="10" s="1"/>
  <c r="AA15" i="15" s="1"/>
  <c r="V16" i="10"/>
  <c r="U16" i="10" s="1"/>
  <c r="S15" i="15" s="1"/>
  <c r="J14" i="11"/>
  <c r="E14" i="11"/>
  <c r="D14" i="11"/>
  <c r="I14" i="11"/>
  <c r="C14" i="11"/>
  <c r="H14" i="11"/>
  <c r="G14" i="11"/>
  <c r="B14" i="11"/>
  <c r="N12" i="11"/>
  <c r="O12" i="11"/>
  <c r="AT16" i="10"/>
  <c r="F14" i="11"/>
  <c r="A14" i="11"/>
  <c r="A17" i="10"/>
  <c r="P17" i="10" s="1"/>
  <c r="A22" i="4"/>
  <c r="D17" i="15" s="1"/>
  <c r="K12" i="11"/>
  <c r="M12" i="11"/>
  <c r="F13" i="11"/>
  <c r="K13" i="11" s="1"/>
  <c r="A13" i="11"/>
  <c r="R15" i="10"/>
  <c r="Q15" i="10"/>
  <c r="S15" i="10" s="1"/>
  <c r="AJ17" i="15" l="1"/>
  <c r="AX17" i="15" s="1"/>
  <c r="X17" i="15"/>
  <c r="AF17" i="15"/>
  <c r="T17" i="15"/>
  <c r="AB17" i="15"/>
  <c r="AN15" i="15"/>
  <c r="AT15" i="15" s="1"/>
  <c r="AW15" i="15"/>
  <c r="C15" i="11"/>
  <c r="H15" i="11"/>
  <c r="AA17" i="10"/>
  <c r="Z17" i="10" s="1"/>
  <c r="W16" i="15" s="1"/>
  <c r="AF17" i="10"/>
  <c r="AE17" i="10" s="1"/>
  <c r="AA16" i="15" s="1"/>
  <c r="V17" i="10"/>
  <c r="U17" i="10" s="1"/>
  <c r="S16" i="15" s="1"/>
  <c r="AK17" i="10"/>
  <c r="AJ17" i="10" s="1"/>
  <c r="AE16" i="15" s="1"/>
  <c r="AP17" i="10"/>
  <c r="AO17" i="10" s="1"/>
  <c r="AI16" i="15" s="1"/>
  <c r="I15" i="11"/>
  <c r="D15" i="11"/>
  <c r="J15" i="11"/>
  <c r="E15" i="11"/>
  <c r="G15" i="11"/>
  <c r="B15" i="11"/>
  <c r="AT17" i="10"/>
  <c r="A18" i="10"/>
  <c r="P18" i="10" s="1"/>
  <c r="A23" i="4"/>
  <c r="D18" i="15" s="1"/>
  <c r="O14" i="11"/>
  <c r="L13" i="11"/>
  <c r="N13" i="11"/>
  <c r="O13" i="11"/>
  <c r="N14" i="11"/>
  <c r="M14" i="11"/>
  <c r="L14" i="11"/>
  <c r="M13" i="11"/>
  <c r="K14" i="11"/>
  <c r="Q16" i="10"/>
  <c r="S16" i="10" s="1"/>
  <c r="R16" i="10"/>
  <c r="T18" i="15" l="1"/>
  <c r="AF18" i="15"/>
  <c r="X18" i="15"/>
  <c r="AB18" i="15"/>
  <c r="AJ18" i="15"/>
  <c r="AX18" i="15" s="1"/>
  <c r="AW16" i="15"/>
  <c r="AN16" i="15"/>
  <c r="AT16" i="15" s="1"/>
  <c r="D16" i="11"/>
  <c r="I16" i="11"/>
  <c r="H16" i="11"/>
  <c r="C16" i="11"/>
  <c r="E16" i="11"/>
  <c r="J16" i="11"/>
  <c r="V18" i="10"/>
  <c r="U18" i="10" s="1"/>
  <c r="S17" i="15" s="1"/>
  <c r="AK18" i="10"/>
  <c r="AJ18" i="10" s="1"/>
  <c r="AE17" i="15" s="1"/>
  <c r="AP18" i="10"/>
  <c r="AO18" i="10" s="1"/>
  <c r="AI17" i="15" s="1"/>
  <c r="AF18" i="10"/>
  <c r="AE18" i="10" s="1"/>
  <c r="AA17" i="15" s="1"/>
  <c r="AA18" i="10"/>
  <c r="Z18" i="10" s="1"/>
  <c r="W17" i="15" s="1"/>
  <c r="B16" i="11"/>
  <c r="G16" i="11"/>
  <c r="A15" i="11"/>
  <c r="F15" i="11"/>
  <c r="K15" i="11" s="1"/>
  <c r="Q17" i="10"/>
  <c r="S17" i="10" s="1"/>
  <c r="R17" i="10"/>
  <c r="AT18" i="10"/>
  <c r="A19" i="10"/>
  <c r="P19" i="10" s="1"/>
  <c r="A24" i="4"/>
  <c r="D19" i="15" s="1"/>
  <c r="A16" i="11"/>
  <c r="F16" i="11"/>
  <c r="AF19" i="15" l="1"/>
  <c r="AJ19" i="15"/>
  <c r="AB19" i="15"/>
  <c r="X19" i="15"/>
  <c r="T19" i="15"/>
  <c r="AW17" i="15"/>
  <c r="AN17" i="15"/>
  <c r="AT17" i="15" s="1"/>
  <c r="K16" i="11"/>
  <c r="AP19" i="10"/>
  <c r="AO19" i="10" s="1"/>
  <c r="AI18" i="15" s="1"/>
  <c r="AF19" i="10"/>
  <c r="AE19" i="10" s="1"/>
  <c r="AA18" i="15" s="1"/>
  <c r="V19" i="10"/>
  <c r="U19" i="10" s="1"/>
  <c r="S18" i="15" s="1"/>
  <c r="AK19" i="10"/>
  <c r="AJ19" i="10" s="1"/>
  <c r="AE18" i="15" s="1"/>
  <c r="AA19" i="10"/>
  <c r="Z19" i="10" s="1"/>
  <c r="W18" i="15" s="1"/>
  <c r="C17" i="11"/>
  <c r="H17" i="11"/>
  <c r="J17" i="11"/>
  <c r="E17" i="11"/>
  <c r="D17" i="11"/>
  <c r="I17" i="11"/>
  <c r="B17" i="11"/>
  <c r="G17" i="11"/>
  <c r="Q18" i="10"/>
  <c r="S18" i="10" s="1"/>
  <c r="R18" i="10"/>
  <c r="F17" i="11"/>
  <c r="A17" i="11"/>
  <c r="A20" i="10"/>
  <c r="P20" i="10" s="1"/>
  <c r="A25" i="4"/>
  <c r="D20" i="15" s="1"/>
  <c r="AT19" i="10"/>
  <c r="O16" i="11"/>
  <c r="L15" i="11"/>
  <c r="N15" i="11"/>
  <c r="L16" i="11"/>
  <c r="M16" i="11"/>
  <c r="M15" i="11"/>
  <c r="O15" i="11"/>
  <c r="N16" i="11"/>
  <c r="AJ20" i="15" l="1"/>
  <c r="T20" i="15"/>
  <c r="AB20" i="15"/>
  <c r="AF20" i="15"/>
  <c r="X20" i="15"/>
  <c r="AW18" i="15"/>
  <c r="AN18" i="15"/>
  <c r="AT18" i="15" s="1"/>
  <c r="V20" i="10"/>
  <c r="U20" i="10" s="1"/>
  <c r="S19" i="15" s="1"/>
  <c r="AK20" i="10"/>
  <c r="AJ20" i="10" s="1"/>
  <c r="AE19" i="15" s="1"/>
  <c r="AA20" i="10"/>
  <c r="Z20" i="10" s="1"/>
  <c r="W19" i="15" s="1"/>
  <c r="AP20" i="10"/>
  <c r="AO20" i="10" s="1"/>
  <c r="AI19" i="15" s="1"/>
  <c r="AF20" i="10"/>
  <c r="AE20" i="10" s="1"/>
  <c r="AA19" i="15" s="1"/>
  <c r="C18" i="11"/>
  <c r="H18" i="11"/>
  <c r="I18" i="11"/>
  <c r="D18" i="11"/>
  <c r="E18" i="11"/>
  <c r="J18" i="11"/>
  <c r="K17" i="11"/>
  <c r="G18" i="11"/>
  <c r="B18" i="11"/>
  <c r="M17" i="11"/>
  <c r="L17" i="11"/>
  <c r="O17" i="11"/>
  <c r="N17" i="11"/>
  <c r="A21" i="10"/>
  <c r="P21" i="10" s="1"/>
  <c r="A26" i="4"/>
  <c r="D21" i="15" s="1"/>
  <c r="AT20" i="10"/>
  <c r="A18" i="11"/>
  <c r="F18" i="11"/>
  <c r="Q19" i="10"/>
  <c r="S19" i="10" s="1"/>
  <c r="R19" i="10"/>
  <c r="AJ21" i="15" l="1"/>
  <c r="AX21" i="15" s="1"/>
  <c r="AB21" i="15"/>
  <c r="AF21" i="15"/>
  <c r="T21" i="15"/>
  <c r="X21" i="15"/>
  <c r="C19" i="11"/>
  <c r="H19" i="11"/>
  <c r="D19" i="11"/>
  <c r="I19" i="11"/>
  <c r="AK21" i="10"/>
  <c r="AJ21" i="10" s="1"/>
  <c r="AE20" i="15" s="1"/>
  <c r="AP21" i="10"/>
  <c r="AO21" i="10" s="1"/>
  <c r="AI20" i="15" s="1"/>
  <c r="AF21" i="10"/>
  <c r="AE21" i="10" s="1"/>
  <c r="AA20" i="15" s="1"/>
  <c r="AA21" i="10"/>
  <c r="Z21" i="10" s="1"/>
  <c r="W20" i="15" s="1"/>
  <c r="V21" i="10"/>
  <c r="U21" i="10" s="1"/>
  <c r="S20" i="15" s="1"/>
  <c r="E19" i="11"/>
  <c r="J19" i="11"/>
  <c r="K18" i="11"/>
  <c r="G19" i="11"/>
  <c r="B19" i="11"/>
  <c r="O18" i="11"/>
  <c r="L18" i="11"/>
  <c r="N18" i="11"/>
  <c r="M18" i="11"/>
  <c r="A19" i="11"/>
  <c r="F19" i="11"/>
  <c r="A22" i="10"/>
  <c r="P22" i="10" s="1"/>
  <c r="A27" i="4"/>
  <c r="D22" i="15" s="1"/>
  <c r="AT21" i="10"/>
  <c r="Q20" i="10"/>
  <c r="S20" i="10" s="1"/>
  <c r="R20" i="10"/>
  <c r="AF22" i="15" l="1"/>
  <c r="X22" i="15"/>
  <c r="AB22" i="15"/>
  <c r="AJ22" i="15"/>
  <c r="AX22" i="15" s="1"/>
  <c r="T22" i="15"/>
  <c r="AF22" i="10"/>
  <c r="AE22" i="10" s="1"/>
  <c r="AA21" i="15" s="1"/>
  <c r="V22" i="10"/>
  <c r="U22" i="10" s="1"/>
  <c r="S21" i="15" s="1"/>
  <c r="AA22" i="10"/>
  <c r="Z22" i="10" s="1"/>
  <c r="W21" i="15" s="1"/>
  <c r="AP22" i="10"/>
  <c r="AO22" i="10" s="1"/>
  <c r="AI21" i="15" s="1"/>
  <c r="AK22" i="10"/>
  <c r="AJ22" i="10" s="1"/>
  <c r="AE21" i="15" s="1"/>
  <c r="C20" i="11"/>
  <c r="H20" i="11"/>
  <c r="E20" i="11"/>
  <c r="J20" i="11"/>
  <c r="I20" i="11"/>
  <c r="D20" i="11"/>
  <c r="B20" i="11"/>
  <c r="G20" i="11"/>
  <c r="AT22" i="10"/>
  <c r="L19" i="11"/>
  <c r="O19" i="11"/>
  <c r="M19" i="11"/>
  <c r="N19" i="11"/>
  <c r="K19" i="11"/>
  <c r="A20" i="11"/>
  <c r="F20" i="11"/>
  <c r="A23" i="10"/>
  <c r="P23" i="10" s="1"/>
  <c r="A28" i="4"/>
  <c r="D23" i="15" s="1"/>
  <c r="Q21" i="10"/>
  <c r="S21" i="10" s="1"/>
  <c r="R21" i="10"/>
  <c r="AF23" i="15" l="1"/>
  <c r="T23" i="15"/>
  <c r="X23" i="15"/>
  <c r="AJ23" i="15"/>
  <c r="AX23" i="15" s="1"/>
  <c r="AB23" i="15"/>
  <c r="AW21" i="15"/>
  <c r="AN21" i="15"/>
  <c r="AT21" i="15" s="1"/>
  <c r="K20" i="11"/>
  <c r="J21" i="11"/>
  <c r="E21" i="11"/>
  <c r="I21" i="11"/>
  <c r="D21" i="11"/>
  <c r="AP23" i="10"/>
  <c r="AO23" i="10" s="1"/>
  <c r="AI22" i="15" s="1"/>
  <c r="AF23" i="10"/>
  <c r="AE23" i="10" s="1"/>
  <c r="AA22" i="15" s="1"/>
  <c r="AK23" i="10"/>
  <c r="AJ23" i="10" s="1"/>
  <c r="AE22" i="15" s="1"/>
  <c r="AA23" i="10"/>
  <c r="Z23" i="10" s="1"/>
  <c r="W22" i="15" s="1"/>
  <c r="V23" i="10"/>
  <c r="U23" i="10" s="1"/>
  <c r="S22" i="15" s="1"/>
  <c r="H21" i="11"/>
  <c r="C21" i="11"/>
  <c r="G21" i="11"/>
  <c r="B21" i="11"/>
  <c r="L20" i="11"/>
  <c r="N20" i="11"/>
  <c r="O20" i="11"/>
  <c r="A24" i="10"/>
  <c r="P24" i="10" s="1"/>
  <c r="A29" i="4"/>
  <c r="D24" i="15" s="1"/>
  <c r="AT23" i="10"/>
  <c r="Q22" i="10"/>
  <c r="S22" i="10" s="1"/>
  <c r="R22" i="10"/>
  <c r="F21" i="11"/>
  <c r="A21" i="11"/>
  <c r="M20" i="11"/>
  <c r="AW22" i="15" l="1"/>
  <c r="AN22" i="15"/>
  <c r="AT22" i="15" s="1"/>
  <c r="T24" i="15"/>
  <c r="AB24" i="15"/>
  <c r="AF24" i="15"/>
  <c r="AJ24" i="15"/>
  <c r="AX24" i="15" s="1"/>
  <c r="X24" i="15"/>
  <c r="M21" i="11"/>
  <c r="D22" i="11"/>
  <c r="I22" i="11"/>
  <c r="G22" i="11"/>
  <c r="C22" i="11"/>
  <c r="H22" i="11"/>
  <c r="E22" i="11"/>
  <c r="J22" i="11"/>
  <c r="AK24" i="10"/>
  <c r="AJ24" i="10" s="1"/>
  <c r="AE23" i="15" s="1"/>
  <c r="AA24" i="10"/>
  <c r="Z24" i="10" s="1"/>
  <c r="W23" i="15" s="1"/>
  <c r="AF24" i="10"/>
  <c r="AE24" i="10" s="1"/>
  <c r="AA23" i="15" s="1"/>
  <c r="V24" i="10"/>
  <c r="U24" i="10" s="1"/>
  <c r="S23" i="15" s="1"/>
  <c r="AP24" i="10"/>
  <c r="AO24" i="10" s="1"/>
  <c r="AI23" i="15" s="1"/>
  <c r="B22" i="11"/>
  <c r="K21" i="11"/>
  <c r="A25" i="10"/>
  <c r="P25" i="10" s="1"/>
  <c r="A30" i="4"/>
  <c r="D25" i="15" s="1"/>
  <c r="AT24" i="10"/>
  <c r="N21" i="11"/>
  <c r="O21" i="11"/>
  <c r="Q23" i="10"/>
  <c r="S23" i="10" s="1"/>
  <c r="R23" i="10"/>
  <c r="L21" i="11"/>
  <c r="A22" i="11"/>
  <c r="F22" i="11"/>
  <c r="AJ25" i="15" l="1"/>
  <c r="AF25" i="15"/>
  <c r="X25" i="15"/>
  <c r="AB25" i="15"/>
  <c r="T25" i="15"/>
  <c r="AW23" i="15"/>
  <c r="AN23" i="15"/>
  <c r="B23" i="11"/>
  <c r="K22" i="11"/>
  <c r="AK25" i="10"/>
  <c r="AJ25" i="10" s="1"/>
  <c r="AE24" i="15" s="1"/>
  <c r="AP25" i="10"/>
  <c r="AO25" i="10" s="1"/>
  <c r="AI24" i="15" s="1"/>
  <c r="AA25" i="10"/>
  <c r="Z25" i="10" s="1"/>
  <c r="W24" i="15" s="1"/>
  <c r="AF25" i="10"/>
  <c r="AE25" i="10" s="1"/>
  <c r="AA24" i="15" s="1"/>
  <c r="V25" i="10"/>
  <c r="U25" i="10" s="1"/>
  <c r="S24" i="15" s="1"/>
  <c r="I23" i="11"/>
  <c r="D23" i="11"/>
  <c r="J23" i="11"/>
  <c r="E23" i="11"/>
  <c r="H23" i="11"/>
  <c r="C23" i="11"/>
  <c r="G23" i="11"/>
  <c r="O22" i="11"/>
  <c r="M22" i="11"/>
  <c r="L22" i="11"/>
  <c r="N22" i="11"/>
  <c r="Q24" i="10"/>
  <c r="S24" i="10" s="1"/>
  <c r="R24" i="10"/>
  <c r="F23" i="11"/>
  <c r="A23" i="11"/>
  <c r="A26" i="10"/>
  <c r="P26" i="10" s="1"/>
  <c r="A31" i="4"/>
  <c r="D26" i="15" s="1"/>
  <c r="AT25" i="10"/>
  <c r="AT23" i="15" l="1"/>
  <c r="AF26" i="15"/>
  <c r="T26" i="15"/>
  <c r="AB26" i="15"/>
  <c r="X26" i="15"/>
  <c r="AJ26" i="15"/>
  <c r="AX26" i="15" s="1"/>
  <c r="AN24" i="15"/>
  <c r="AT24" i="15" s="1"/>
  <c r="AW24" i="15"/>
  <c r="B24" i="11"/>
  <c r="G24" i="11"/>
  <c r="V26" i="10"/>
  <c r="U26" i="10" s="1"/>
  <c r="S25" i="15" s="1"/>
  <c r="AP26" i="10"/>
  <c r="AO26" i="10" s="1"/>
  <c r="AI25" i="15" s="1"/>
  <c r="AK26" i="10"/>
  <c r="AJ26" i="10" s="1"/>
  <c r="AE25" i="15" s="1"/>
  <c r="AA26" i="10"/>
  <c r="Z26" i="10" s="1"/>
  <c r="W25" i="15" s="1"/>
  <c r="AF26" i="10"/>
  <c r="AE26" i="10" s="1"/>
  <c r="AA25" i="15" s="1"/>
  <c r="H24" i="11"/>
  <c r="C24" i="11"/>
  <c r="J24" i="11"/>
  <c r="E24" i="11"/>
  <c r="D24" i="11"/>
  <c r="I24" i="11"/>
  <c r="AT26" i="10"/>
  <c r="A24" i="11"/>
  <c r="F24" i="11"/>
  <c r="A27" i="10"/>
  <c r="P27" i="10" s="1"/>
  <c r="A32" i="4"/>
  <c r="D27" i="15" s="1"/>
  <c r="Q25" i="10"/>
  <c r="S25" i="10" s="1"/>
  <c r="R25" i="10"/>
  <c r="N23" i="11"/>
  <c r="L23" i="11"/>
  <c r="O23" i="11"/>
  <c r="M23" i="11"/>
  <c r="K23" i="11"/>
  <c r="X27" i="15" l="1"/>
  <c r="AB27" i="15"/>
  <c r="T27" i="15"/>
  <c r="AF27" i="15"/>
  <c r="AJ27" i="15"/>
  <c r="AX27" i="15" s="1"/>
  <c r="I25" i="11"/>
  <c r="D25" i="11"/>
  <c r="C25" i="11"/>
  <c r="H25" i="11"/>
  <c r="E25" i="11"/>
  <c r="J25" i="11"/>
  <c r="AF27" i="10"/>
  <c r="AE27" i="10" s="1"/>
  <c r="AA26" i="15" s="1"/>
  <c r="V27" i="10"/>
  <c r="U27" i="10" s="1"/>
  <c r="S26" i="15" s="1"/>
  <c r="AK27" i="10"/>
  <c r="AJ27" i="10" s="1"/>
  <c r="AE26" i="15" s="1"/>
  <c r="AA27" i="10"/>
  <c r="Z27" i="10" s="1"/>
  <c r="W26" i="15" s="1"/>
  <c r="AP27" i="10"/>
  <c r="AO27" i="10" s="1"/>
  <c r="AI26" i="15" s="1"/>
  <c r="G25" i="11"/>
  <c r="B25" i="11"/>
  <c r="L24" i="11"/>
  <c r="O24" i="11"/>
  <c r="N24" i="11"/>
  <c r="M24" i="11"/>
  <c r="A28" i="10"/>
  <c r="P28" i="10" s="1"/>
  <c r="A33" i="4"/>
  <c r="D28" i="15" s="1"/>
  <c r="AT27" i="10"/>
  <c r="Q26" i="10"/>
  <c r="S26" i="10" s="1"/>
  <c r="R26" i="10"/>
  <c r="K24" i="11"/>
  <c r="A25" i="11"/>
  <c r="F25" i="11"/>
  <c r="X28" i="15" l="1"/>
  <c r="AB28" i="15"/>
  <c r="AJ28" i="15"/>
  <c r="AX28" i="15" s="1"/>
  <c r="T28" i="15"/>
  <c r="AF28" i="15"/>
  <c r="AW26" i="15"/>
  <c r="AN26" i="15"/>
  <c r="B26" i="11"/>
  <c r="K25" i="11"/>
  <c r="H26" i="11"/>
  <c r="C26" i="11"/>
  <c r="AP28" i="10"/>
  <c r="AO28" i="10" s="1"/>
  <c r="AI27" i="15" s="1"/>
  <c r="AF28" i="10"/>
  <c r="AE28" i="10" s="1"/>
  <c r="AA27" i="15" s="1"/>
  <c r="AK28" i="10"/>
  <c r="AJ28" i="10" s="1"/>
  <c r="AE27" i="15" s="1"/>
  <c r="AA28" i="10"/>
  <c r="Z28" i="10" s="1"/>
  <c r="W27" i="15" s="1"/>
  <c r="V28" i="10"/>
  <c r="U28" i="10" s="1"/>
  <c r="S27" i="15" s="1"/>
  <c r="I26" i="11"/>
  <c r="D26" i="11"/>
  <c r="J26" i="11"/>
  <c r="E26" i="11"/>
  <c r="G26" i="11"/>
  <c r="N25" i="11"/>
  <c r="O25" i="11"/>
  <c r="L25" i="11"/>
  <c r="M25" i="11"/>
  <c r="A29" i="10"/>
  <c r="P29" i="10" s="1"/>
  <c r="A34" i="4"/>
  <c r="D29" i="15" s="1"/>
  <c r="R27" i="10"/>
  <c r="Q27" i="10"/>
  <c r="S27" i="10" s="1"/>
  <c r="A26" i="11"/>
  <c r="F26" i="11"/>
  <c r="AT28" i="10"/>
  <c r="AW27" i="15" l="1"/>
  <c r="AN27" i="15"/>
  <c r="AT27" i="15" s="1"/>
  <c r="AT26" i="15"/>
  <c r="T29" i="15"/>
  <c r="X29" i="15"/>
  <c r="AF29" i="15"/>
  <c r="AJ29" i="15"/>
  <c r="AX29" i="15" s="1"/>
  <c r="AB29" i="15"/>
  <c r="G27" i="11"/>
  <c r="I27" i="11"/>
  <c r="D27" i="11"/>
  <c r="H27" i="11"/>
  <c r="C27" i="11"/>
  <c r="J27" i="11"/>
  <c r="E27" i="11"/>
  <c r="AP29" i="10"/>
  <c r="AO29" i="10" s="1"/>
  <c r="AI28" i="15" s="1"/>
  <c r="AF29" i="10"/>
  <c r="AE29" i="10" s="1"/>
  <c r="AA28" i="15" s="1"/>
  <c r="AK29" i="10"/>
  <c r="AJ29" i="10" s="1"/>
  <c r="AE28" i="15" s="1"/>
  <c r="AA29" i="10"/>
  <c r="Z29" i="10" s="1"/>
  <c r="W28" i="15" s="1"/>
  <c r="V29" i="10"/>
  <c r="U29" i="10" s="1"/>
  <c r="S28" i="15" s="1"/>
  <c r="K26" i="11"/>
  <c r="B27" i="11"/>
  <c r="F27" i="11"/>
  <c r="A27" i="11"/>
  <c r="Q28" i="10"/>
  <c r="S28" i="10" s="1"/>
  <c r="R28" i="10"/>
  <c r="O26" i="11"/>
  <c r="N26" i="11"/>
  <c r="L26" i="11"/>
  <c r="M26" i="11"/>
  <c r="AT29" i="10"/>
  <c r="A30" i="10"/>
  <c r="P30" i="10" s="1"/>
  <c r="A35" i="4"/>
  <c r="D30" i="15" s="1"/>
  <c r="AW28" i="15" l="1"/>
  <c r="AN28" i="15"/>
  <c r="AT28" i="15" s="1"/>
  <c r="AJ30" i="15"/>
  <c r="AX30" i="15" s="1"/>
  <c r="AB30" i="15"/>
  <c r="AF30" i="15"/>
  <c r="X30" i="15"/>
  <c r="T30" i="15"/>
  <c r="A36" i="4"/>
  <c r="D31" i="15" s="1"/>
  <c r="B28" i="11"/>
  <c r="H28" i="11"/>
  <c r="C28" i="11"/>
  <c r="E28" i="11"/>
  <c r="J28" i="11"/>
  <c r="K27" i="11"/>
  <c r="AA30" i="10"/>
  <c r="Z30" i="10" s="1"/>
  <c r="W29" i="15" s="1"/>
  <c r="V30" i="10"/>
  <c r="U30" i="10" s="1"/>
  <c r="S29" i="15" s="1"/>
  <c r="AP30" i="10"/>
  <c r="AO30" i="10" s="1"/>
  <c r="AI29" i="15" s="1"/>
  <c r="AF30" i="10"/>
  <c r="AE30" i="10" s="1"/>
  <c r="AA29" i="15" s="1"/>
  <c r="AK30" i="10"/>
  <c r="AJ30" i="10" s="1"/>
  <c r="AE29" i="15" s="1"/>
  <c r="D28" i="11"/>
  <c r="I28" i="11"/>
  <c r="G28" i="11"/>
  <c r="AT30" i="10"/>
  <c r="A31" i="10"/>
  <c r="P31" i="10" s="1"/>
  <c r="F28" i="11"/>
  <c r="A28" i="11"/>
  <c r="Q29" i="10"/>
  <c r="S29" i="10" s="1"/>
  <c r="R29" i="10"/>
  <c r="N27" i="11"/>
  <c r="M27" i="11"/>
  <c r="L27" i="11"/>
  <c r="O27" i="11"/>
  <c r="AW29" i="15" l="1"/>
  <c r="AN29" i="15"/>
  <c r="AT29" i="15" s="1"/>
  <c r="AB31" i="15"/>
  <c r="T31" i="15"/>
  <c r="AF31" i="15"/>
  <c r="X31" i="15"/>
  <c r="AJ31" i="15"/>
  <c r="A37" i="4"/>
  <c r="A32" i="10"/>
  <c r="P32" i="10" s="1"/>
  <c r="K28" i="11"/>
  <c r="I29" i="11"/>
  <c r="D29" i="11"/>
  <c r="AK31" i="10"/>
  <c r="AJ31" i="10" s="1"/>
  <c r="AE30" i="15" s="1"/>
  <c r="AA31" i="10"/>
  <c r="Z31" i="10" s="1"/>
  <c r="W30" i="15" s="1"/>
  <c r="AP31" i="10"/>
  <c r="AO31" i="10" s="1"/>
  <c r="AI30" i="15" s="1"/>
  <c r="AF31" i="10"/>
  <c r="AE31" i="10" s="1"/>
  <c r="AA30" i="15" s="1"/>
  <c r="V31" i="10"/>
  <c r="U31" i="10" s="1"/>
  <c r="S30" i="15" s="1"/>
  <c r="C29" i="11"/>
  <c r="H29" i="11"/>
  <c r="J29" i="11"/>
  <c r="E29" i="11"/>
  <c r="B29" i="11"/>
  <c r="G29" i="11"/>
  <c r="A33" i="10"/>
  <c r="P33" i="10" s="1"/>
  <c r="L28" i="11"/>
  <c r="M28" i="11"/>
  <c r="N28" i="11"/>
  <c r="O28" i="11"/>
  <c r="AT31" i="10"/>
  <c r="Q30" i="10"/>
  <c r="S30" i="10" s="1"/>
  <c r="R30" i="10"/>
  <c r="F29" i="11"/>
  <c r="A29" i="11"/>
  <c r="AN30" i="15" l="1"/>
  <c r="AT30" i="15" s="1"/>
  <c r="AW30" i="15"/>
  <c r="A38" i="4"/>
  <c r="D32" i="15"/>
  <c r="V32" i="10"/>
  <c r="U32" i="10" s="1"/>
  <c r="S31" i="15" s="1"/>
  <c r="AF32" i="10"/>
  <c r="AE32" i="10" s="1"/>
  <c r="AA31" i="15" s="1"/>
  <c r="AT32" i="10"/>
  <c r="AP32" i="10"/>
  <c r="AO32" i="10" s="1"/>
  <c r="AI31" i="15" s="1"/>
  <c r="AK32" i="10"/>
  <c r="AJ32" i="10" s="1"/>
  <c r="AE31" i="15" s="1"/>
  <c r="AA32" i="10"/>
  <c r="Z32" i="10" s="1"/>
  <c r="I30" i="11"/>
  <c r="D30" i="11"/>
  <c r="V33" i="10"/>
  <c r="U33" i="10" s="1"/>
  <c r="AA33" i="10"/>
  <c r="Z33" i="10" s="1"/>
  <c r="AF33" i="10"/>
  <c r="AE33" i="10" s="1"/>
  <c r="AA32" i="15" s="1"/>
  <c r="AP33" i="10"/>
  <c r="AO33" i="10" s="1"/>
  <c r="AK33" i="10"/>
  <c r="AJ33" i="10" s="1"/>
  <c r="K29" i="11"/>
  <c r="C30" i="11"/>
  <c r="H30" i="11"/>
  <c r="E30" i="11"/>
  <c r="J30" i="11"/>
  <c r="B30" i="11"/>
  <c r="G30" i="11"/>
  <c r="AT33" i="10"/>
  <c r="R32" i="10"/>
  <c r="Q32" i="10"/>
  <c r="S32" i="10" s="1"/>
  <c r="A30" i="11"/>
  <c r="F30" i="11"/>
  <c r="M29" i="11"/>
  <c r="N29" i="11"/>
  <c r="O29" i="11"/>
  <c r="L29" i="11"/>
  <c r="Q31" i="10"/>
  <c r="S31" i="10" s="1"/>
  <c r="R31" i="10"/>
  <c r="AI32" i="15" l="1"/>
  <c r="W32" i="15"/>
  <c r="AE32" i="15"/>
  <c r="S32" i="15"/>
  <c r="AF32" i="15"/>
  <c r="AB32" i="15"/>
  <c r="AJ32" i="15"/>
  <c r="X32" i="15"/>
  <c r="T32" i="15"/>
  <c r="D33" i="15"/>
  <c r="A39" i="4"/>
  <c r="A34" i="10"/>
  <c r="G31" i="11"/>
  <c r="W31" i="15"/>
  <c r="A31" i="11"/>
  <c r="C31" i="11"/>
  <c r="F31" i="11"/>
  <c r="J31" i="11"/>
  <c r="H31" i="11"/>
  <c r="E31" i="11"/>
  <c r="I31" i="11"/>
  <c r="B31" i="11"/>
  <c r="D31" i="11"/>
  <c r="K30" i="11"/>
  <c r="H32" i="11"/>
  <c r="C32" i="11"/>
  <c r="D32" i="11"/>
  <c r="I32" i="11"/>
  <c r="J32" i="11"/>
  <c r="E32" i="11"/>
  <c r="B32" i="11"/>
  <c r="G32" i="11"/>
  <c r="R33" i="10"/>
  <c r="Q33" i="10"/>
  <c r="S33" i="10" s="1"/>
  <c r="A32" i="11"/>
  <c r="F32" i="11"/>
  <c r="O30" i="11"/>
  <c r="L30" i="11"/>
  <c r="M30" i="11"/>
  <c r="N30" i="11"/>
  <c r="M31" i="11" l="1"/>
  <c r="P34" i="10"/>
  <c r="AF34" i="10"/>
  <c r="AE34" i="10" s="1"/>
  <c r="V34" i="10"/>
  <c r="U34" i="10" s="1"/>
  <c r="AA34" i="10"/>
  <c r="Z34" i="10" s="1"/>
  <c r="AP34" i="10"/>
  <c r="AO34" i="10" s="1"/>
  <c r="AT34" i="10"/>
  <c r="AK34" i="10"/>
  <c r="AJ34" i="10" s="1"/>
  <c r="A35" i="10"/>
  <c r="D34" i="15"/>
  <c r="A40" i="4"/>
  <c r="A41" i="4" s="1"/>
  <c r="D36" i="15" s="1"/>
  <c r="AJ33" i="15"/>
  <c r="AF33" i="15"/>
  <c r="AB33" i="15"/>
  <c r="T33" i="15"/>
  <c r="X33" i="15"/>
  <c r="K31" i="11"/>
  <c r="O31" i="11"/>
  <c r="N31" i="11"/>
  <c r="L31" i="11"/>
  <c r="N32" i="11"/>
  <c r="M32" i="11"/>
  <c r="K32" i="11"/>
  <c r="O32" i="11"/>
  <c r="L32" i="11"/>
  <c r="AB36" i="15" l="1"/>
  <c r="X36" i="15"/>
  <c r="T36" i="15"/>
  <c r="AF36" i="15"/>
  <c r="AJ36" i="15"/>
  <c r="W33" i="15"/>
  <c r="B33" i="11"/>
  <c r="G33" i="11"/>
  <c r="L33" i="11" s="1"/>
  <c r="A42" i="4"/>
  <c r="AI33" i="15"/>
  <c r="E33" i="11"/>
  <c r="J33" i="11"/>
  <c r="A37" i="10"/>
  <c r="P37" i="10" s="1"/>
  <c r="Q37" i="10" s="1"/>
  <c r="S37" i="10" s="1"/>
  <c r="S33" i="15"/>
  <c r="A33" i="11"/>
  <c r="F33" i="11"/>
  <c r="D35" i="15"/>
  <c r="A36" i="10"/>
  <c r="AA33" i="15"/>
  <c r="H33" i="11"/>
  <c r="C33" i="11"/>
  <c r="P35" i="10"/>
  <c r="V35" i="10"/>
  <c r="U35" i="10" s="1"/>
  <c r="AF35" i="10"/>
  <c r="AE35" i="10" s="1"/>
  <c r="AA35" i="10"/>
  <c r="Z35" i="10" s="1"/>
  <c r="AP35" i="10"/>
  <c r="AO35" i="10" s="1"/>
  <c r="AK35" i="10"/>
  <c r="AJ35" i="10" s="1"/>
  <c r="AT35" i="10"/>
  <c r="AE33" i="15"/>
  <c r="D33" i="11"/>
  <c r="I33" i="11"/>
  <c r="A43" i="4"/>
  <c r="D38" i="15" s="1"/>
  <c r="X34" i="15"/>
  <c r="T34" i="15"/>
  <c r="AB34" i="15"/>
  <c r="AF34" i="15"/>
  <c r="AJ34" i="15"/>
  <c r="Q34" i="10"/>
  <c r="S34" i="10" s="1"/>
  <c r="R34" i="10"/>
  <c r="AP37" i="10"/>
  <c r="AO37" i="10" s="1"/>
  <c r="AI36" i="15" s="1"/>
  <c r="N33" i="11" l="1"/>
  <c r="R37" i="10"/>
  <c r="AA37" i="10"/>
  <c r="Z37" i="10" s="1"/>
  <c r="W36" i="15" s="1"/>
  <c r="O33" i="11"/>
  <c r="AE34" i="15"/>
  <c r="D34" i="11"/>
  <c r="I34" i="11"/>
  <c r="M33" i="11"/>
  <c r="A39" i="10"/>
  <c r="P39" i="10" s="1"/>
  <c r="AK37" i="10"/>
  <c r="AJ37" i="10" s="1"/>
  <c r="AE36" i="15" s="1"/>
  <c r="V37" i="10"/>
  <c r="U37" i="10" s="1"/>
  <c r="S36" i="15" s="1"/>
  <c r="AI34" i="15"/>
  <c r="E34" i="11"/>
  <c r="J34" i="11"/>
  <c r="P36" i="10"/>
  <c r="AF36" i="10"/>
  <c r="AE36" i="10" s="1"/>
  <c r="AK36" i="10"/>
  <c r="AJ36" i="10" s="1"/>
  <c r="AT36" i="10"/>
  <c r="AP36" i="10"/>
  <c r="AO36" i="10" s="1"/>
  <c r="AA36" i="10"/>
  <c r="Z36" i="10" s="1"/>
  <c r="V36" i="10"/>
  <c r="U36" i="10" s="1"/>
  <c r="Q35" i="10"/>
  <c r="S35" i="10" s="1"/>
  <c r="R35" i="10"/>
  <c r="AT37" i="10"/>
  <c r="A44" i="4"/>
  <c r="D39" i="15" s="1"/>
  <c r="AF37" i="10"/>
  <c r="AE37" i="10" s="1"/>
  <c r="AA36" i="15" s="1"/>
  <c r="W34" i="15"/>
  <c r="G34" i="11"/>
  <c r="B34" i="11"/>
  <c r="AJ35" i="15"/>
  <c r="X35" i="15"/>
  <c r="AF35" i="15"/>
  <c r="T35" i="15"/>
  <c r="AB35" i="15"/>
  <c r="S34" i="15"/>
  <c r="F34" i="11"/>
  <c r="A34" i="11"/>
  <c r="X38" i="15"/>
  <c r="T38" i="15"/>
  <c r="AJ38" i="15"/>
  <c r="AX38" i="15" s="1"/>
  <c r="AF38" i="15"/>
  <c r="AB38" i="15"/>
  <c r="AA34" i="15"/>
  <c r="C34" i="11"/>
  <c r="H34" i="11"/>
  <c r="K33" i="11"/>
  <c r="D37" i="15"/>
  <c r="A38" i="10"/>
  <c r="J36" i="11"/>
  <c r="AN37" i="15"/>
  <c r="AT37" i="15" s="1"/>
  <c r="AW37" i="15"/>
  <c r="E36" i="11"/>
  <c r="D36" i="11" l="1"/>
  <c r="G36" i="11"/>
  <c r="L34" i="11"/>
  <c r="A36" i="11"/>
  <c r="B36" i="11"/>
  <c r="K34" i="11"/>
  <c r="M34" i="11"/>
  <c r="F36" i="11"/>
  <c r="AT39" i="10"/>
  <c r="R36" i="10"/>
  <c r="Q36" i="10"/>
  <c r="S36" i="10" s="1"/>
  <c r="A40" i="10"/>
  <c r="P40" i="10" s="1"/>
  <c r="O34" i="11"/>
  <c r="V39" i="10"/>
  <c r="U39" i="10" s="1"/>
  <c r="S38" i="15" s="1"/>
  <c r="H36" i="11"/>
  <c r="S35" i="15"/>
  <c r="A35" i="11"/>
  <c r="F35" i="11"/>
  <c r="AA39" i="10"/>
  <c r="Z39" i="10" s="1"/>
  <c r="W38" i="15" s="1"/>
  <c r="AK39" i="10"/>
  <c r="AJ39" i="10" s="1"/>
  <c r="AE38" i="15" s="1"/>
  <c r="N34" i="11"/>
  <c r="AP39" i="10"/>
  <c r="AO39" i="10" s="1"/>
  <c r="AI38" i="15" s="1"/>
  <c r="C36" i="11"/>
  <c r="W35" i="15"/>
  <c r="B35" i="11"/>
  <c r="G35" i="11"/>
  <c r="AJ39" i="15"/>
  <c r="AX39" i="15" s="1"/>
  <c r="T39" i="15"/>
  <c r="X39" i="15"/>
  <c r="AB39" i="15"/>
  <c r="AF39" i="15"/>
  <c r="AE35" i="15"/>
  <c r="D35" i="11"/>
  <c r="I35" i="11"/>
  <c r="AA35" i="15"/>
  <c r="C35" i="11"/>
  <c r="H35" i="11"/>
  <c r="A45" i="4"/>
  <c r="AF39" i="10"/>
  <c r="AE39" i="10" s="1"/>
  <c r="AA38" i="15" s="1"/>
  <c r="I36" i="11"/>
  <c r="P38" i="10"/>
  <c r="AA38" i="10"/>
  <c r="Z38" i="10" s="1"/>
  <c r="V38" i="10"/>
  <c r="U38" i="10" s="1"/>
  <c r="S37" i="15" s="1"/>
  <c r="AP38" i="10"/>
  <c r="AO38" i="10" s="1"/>
  <c r="AF38" i="10"/>
  <c r="AE38" i="10" s="1"/>
  <c r="AT38" i="10"/>
  <c r="AK38" i="10"/>
  <c r="AJ38" i="10" s="1"/>
  <c r="AI35" i="15"/>
  <c r="E35" i="11"/>
  <c r="J35" i="11"/>
  <c r="AJ37" i="15"/>
  <c r="AX37" i="15" s="1"/>
  <c r="T37" i="15"/>
  <c r="X37" i="15"/>
  <c r="AB37" i="15"/>
  <c r="AF37" i="15"/>
  <c r="AW38" i="15"/>
  <c r="AN38" i="15"/>
  <c r="AT38" i="15" s="1"/>
  <c r="Q39" i="10"/>
  <c r="S39" i="10" s="1"/>
  <c r="R39" i="10"/>
  <c r="V40" i="10" l="1"/>
  <c r="U40" i="10" s="1"/>
  <c r="S39" i="15" s="1"/>
  <c r="D40" i="15"/>
  <c r="M35" i="11"/>
  <c r="G38" i="11"/>
  <c r="AT40" i="10"/>
  <c r="AF40" i="10"/>
  <c r="AE40" i="10" s="1"/>
  <c r="AA39" i="15" s="1"/>
  <c r="AA40" i="10"/>
  <c r="Z40" i="10" s="1"/>
  <c r="W39" i="15" s="1"/>
  <c r="M36" i="11"/>
  <c r="AK40" i="10"/>
  <c r="AJ40" i="10" s="1"/>
  <c r="AE39" i="15" s="1"/>
  <c r="A37" i="11"/>
  <c r="D38" i="11"/>
  <c r="K36" i="11"/>
  <c r="F37" i="11"/>
  <c r="L36" i="11"/>
  <c r="O35" i="11"/>
  <c r="O36" i="11"/>
  <c r="I38" i="11"/>
  <c r="N36" i="11"/>
  <c r="E38" i="11"/>
  <c r="J38" i="11"/>
  <c r="H38" i="11"/>
  <c r="N35" i="11"/>
  <c r="AE37" i="15"/>
  <c r="I37" i="11"/>
  <c r="D37" i="11"/>
  <c r="AJ40" i="15"/>
  <c r="AX40" i="15" s="1"/>
  <c r="X40" i="15"/>
  <c r="AB40" i="15"/>
  <c r="AF40" i="15"/>
  <c r="T40" i="15"/>
  <c r="A41" i="10"/>
  <c r="A46" i="4"/>
  <c r="AI37" i="15"/>
  <c r="E37" i="11"/>
  <c r="J37" i="11"/>
  <c r="AA37" i="15"/>
  <c r="C37" i="11"/>
  <c r="H37" i="11"/>
  <c r="W37" i="15"/>
  <c r="G37" i="11"/>
  <c r="B37" i="11"/>
  <c r="K35" i="11"/>
  <c r="C38" i="11"/>
  <c r="L35" i="11"/>
  <c r="B38" i="11"/>
  <c r="AP40" i="10"/>
  <c r="AO40" i="10" s="1"/>
  <c r="AI39" i="15" s="1"/>
  <c r="Q38" i="10"/>
  <c r="S38" i="10" s="1"/>
  <c r="R38" i="10"/>
  <c r="AW39" i="15"/>
  <c r="AN39" i="15"/>
  <c r="AT39" i="15" s="1"/>
  <c r="F39" i="11"/>
  <c r="A39" i="11"/>
  <c r="R40" i="10"/>
  <c r="Q40" i="10"/>
  <c r="S40" i="10" s="1"/>
  <c r="F38" i="11"/>
  <c r="A38" i="11"/>
  <c r="P41" i="10" l="1"/>
  <c r="Q41" i="10" s="1"/>
  <c r="S41" i="10" s="1"/>
  <c r="AF41" i="10"/>
  <c r="AE41" i="10" s="1"/>
  <c r="AA40" i="15" s="1"/>
  <c r="D41" i="15"/>
  <c r="T41" i="15" s="1"/>
  <c r="G39" i="11"/>
  <c r="I39" i="11"/>
  <c r="B39" i="11"/>
  <c r="D39" i="11"/>
  <c r="C39" i="11"/>
  <c r="H39" i="11"/>
  <c r="K37" i="11"/>
  <c r="AP41" i="10"/>
  <c r="AO41" i="10" s="1"/>
  <c r="AI40" i="15" s="1"/>
  <c r="AK41" i="10"/>
  <c r="AJ41" i="10" s="1"/>
  <c r="AE40" i="15" s="1"/>
  <c r="L37" i="11"/>
  <c r="AT41" i="10"/>
  <c r="A42" i="10"/>
  <c r="N37" i="11"/>
  <c r="A47" i="4"/>
  <c r="M37" i="11"/>
  <c r="E39" i="11"/>
  <c r="AA41" i="10"/>
  <c r="Z41" i="10" s="1"/>
  <c r="W40" i="15" s="1"/>
  <c r="O37" i="11"/>
  <c r="K38" i="11"/>
  <c r="J39" i="11"/>
  <c r="V41" i="10"/>
  <c r="U41" i="10" s="1"/>
  <c r="S40" i="15" s="1"/>
  <c r="AN40" i="15"/>
  <c r="AT40" i="15" s="1"/>
  <c r="AW40" i="15"/>
  <c r="B40" i="11"/>
  <c r="L38" i="11"/>
  <c r="O38" i="11"/>
  <c r="N38" i="11"/>
  <c r="M38" i="11"/>
  <c r="R41" i="10"/>
  <c r="AB41" i="15" l="1"/>
  <c r="AF41" i="15"/>
  <c r="AJ41" i="15"/>
  <c r="X41" i="15"/>
  <c r="P42" i="10"/>
  <c r="Q42" i="10" s="1"/>
  <c r="S42" i="10" s="1"/>
  <c r="D42" i="15"/>
  <c r="T42" i="15" s="1"/>
  <c r="O39" i="11"/>
  <c r="E40" i="11"/>
  <c r="J40" i="11"/>
  <c r="D40" i="11"/>
  <c r="I40" i="11"/>
  <c r="AF42" i="10"/>
  <c r="AE42" i="10" s="1"/>
  <c r="AA41" i="15" s="1"/>
  <c r="V42" i="10"/>
  <c r="U42" i="10" s="1"/>
  <c r="S41" i="15" s="1"/>
  <c r="AP42" i="10"/>
  <c r="AO42" i="10" s="1"/>
  <c r="AI41" i="15" s="1"/>
  <c r="AT42" i="10"/>
  <c r="AK42" i="10"/>
  <c r="AJ42" i="10" s="1"/>
  <c r="AE41" i="15" s="1"/>
  <c r="G40" i="11"/>
  <c r="AA42" i="10"/>
  <c r="Z42" i="10" s="1"/>
  <c r="W41" i="15" s="1"/>
  <c r="L39" i="11"/>
  <c r="N39" i="11"/>
  <c r="M39" i="11"/>
  <c r="A48" i="4"/>
  <c r="F40" i="11"/>
  <c r="A43" i="10"/>
  <c r="A40" i="11"/>
  <c r="K39" i="11"/>
  <c r="C40" i="11"/>
  <c r="H40" i="11"/>
  <c r="A49" i="4"/>
  <c r="D44" i="15" s="1"/>
  <c r="X42" i="15" l="1"/>
  <c r="R42" i="10"/>
  <c r="AJ42" i="15"/>
  <c r="D43" i="15"/>
  <c r="AF43" i="15" s="1"/>
  <c r="P43" i="10"/>
  <c r="R43" i="10" s="1"/>
  <c r="AB42" i="15"/>
  <c r="AF42" i="15"/>
  <c r="N40" i="11"/>
  <c r="A44" i="10"/>
  <c r="AP44" i="10" s="1"/>
  <c r="AA43" i="10"/>
  <c r="Z43" i="10" s="1"/>
  <c r="W42" i="15" s="1"/>
  <c r="AK43" i="10"/>
  <c r="AJ43" i="10" s="1"/>
  <c r="AE42" i="15" s="1"/>
  <c r="AT43" i="10"/>
  <c r="AP43" i="10"/>
  <c r="AO43" i="10" s="1"/>
  <c r="AI42" i="15" s="1"/>
  <c r="V43" i="10"/>
  <c r="U43" i="10" s="1"/>
  <c r="S42" i="15" s="1"/>
  <c r="X43" i="15"/>
  <c r="AF43" i="10"/>
  <c r="AE43" i="10" s="1"/>
  <c r="AA42" i="15" s="1"/>
  <c r="AF44" i="15"/>
  <c r="T44" i="15"/>
  <c r="X44" i="15"/>
  <c r="AJ44" i="15"/>
  <c r="AB44" i="15"/>
  <c r="O40" i="11"/>
  <c r="M40" i="11"/>
  <c r="K40" i="11"/>
  <c r="L40" i="11"/>
  <c r="A41" i="11"/>
  <c r="C41" i="11"/>
  <c r="H41" i="11"/>
  <c r="F41" i="11"/>
  <c r="B41" i="11"/>
  <c r="G41" i="11"/>
  <c r="I41" i="11"/>
  <c r="P44" i="10"/>
  <c r="J41" i="11"/>
  <c r="E41" i="11"/>
  <c r="D41" i="11"/>
  <c r="A45" i="10"/>
  <c r="A50" i="4"/>
  <c r="J42" i="11" l="1"/>
  <c r="AB43" i="15"/>
  <c r="AA44" i="10"/>
  <c r="AK44" i="10"/>
  <c r="Q43" i="10"/>
  <c r="S43" i="10" s="1"/>
  <c r="V44" i="10"/>
  <c r="AT44" i="10"/>
  <c r="T43" i="15"/>
  <c r="AJ43" i="15"/>
  <c r="AF44" i="10"/>
  <c r="AE44" i="10" s="1"/>
  <c r="AA43" i="15" s="1"/>
  <c r="B42" i="11"/>
  <c r="G42" i="11"/>
  <c r="D42" i="11"/>
  <c r="I42" i="11"/>
  <c r="E42" i="11"/>
  <c r="H42" i="11"/>
  <c r="C42" i="11"/>
  <c r="F42" i="11"/>
  <c r="A42" i="11"/>
  <c r="D45" i="15"/>
  <c r="M41" i="11"/>
  <c r="N41" i="11"/>
  <c r="K41" i="11"/>
  <c r="L41" i="11"/>
  <c r="O41" i="11"/>
  <c r="P45" i="10"/>
  <c r="AO44" i="10"/>
  <c r="AI43" i="15" s="1"/>
  <c r="AJ44" i="10"/>
  <c r="AE43" i="15" s="1"/>
  <c r="Z44" i="10"/>
  <c r="W43" i="15" s="1"/>
  <c r="U44" i="10"/>
  <c r="S43" i="15" s="1"/>
  <c r="V45" i="10"/>
  <c r="U45" i="10" s="1"/>
  <c r="S44" i="15" s="1"/>
  <c r="AP45" i="10"/>
  <c r="AO45" i="10" s="1"/>
  <c r="AI44" i="15" s="1"/>
  <c r="AF45" i="10"/>
  <c r="AE45" i="10" s="1"/>
  <c r="AA44" i="15" s="1"/>
  <c r="AK45" i="10"/>
  <c r="AJ45" i="10" s="1"/>
  <c r="AE44" i="15" s="1"/>
  <c r="AA45" i="10"/>
  <c r="Z45" i="10" s="1"/>
  <c r="W44" i="15" s="1"/>
  <c r="A46" i="10"/>
  <c r="A51" i="4"/>
  <c r="Q44" i="10"/>
  <c r="S44" i="10" s="1"/>
  <c r="R44" i="10"/>
  <c r="AT45" i="10"/>
  <c r="D46" i="15" l="1"/>
  <c r="T46" i="15" s="1"/>
  <c r="P46" i="10"/>
  <c r="M42" i="11"/>
  <c r="K42" i="11"/>
  <c r="O42" i="11"/>
  <c r="N42" i="11"/>
  <c r="L42" i="11"/>
  <c r="AB46" i="15"/>
  <c r="AF45" i="15"/>
  <c r="AB45" i="15"/>
  <c r="AJ45" i="15"/>
  <c r="X45" i="15"/>
  <c r="T45" i="15"/>
  <c r="J43" i="11"/>
  <c r="E43" i="11"/>
  <c r="I43" i="11"/>
  <c r="D43" i="11"/>
  <c r="AP46" i="10"/>
  <c r="AO46" i="10" s="1"/>
  <c r="AI45" i="15" s="1"/>
  <c r="AF46" i="10"/>
  <c r="AE46" i="10" s="1"/>
  <c r="AA45" i="15" s="1"/>
  <c r="V46" i="10"/>
  <c r="AK46" i="10"/>
  <c r="AJ46" i="10" s="1"/>
  <c r="AE45" i="15" s="1"/>
  <c r="AA46" i="10"/>
  <c r="I44" i="11"/>
  <c r="D44" i="11"/>
  <c r="J44" i="11"/>
  <c r="E44" i="11"/>
  <c r="H44" i="11"/>
  <c r="C44" i="11"/>
  <c r="H43" i="11"/>
  <c r="C43" i="11"/>
  <c r="G43" i="11"/>
  <c r="B43" i="11"/>
  <c r="G44" i="11"/>
  <c r="B44" i="11"/>
  <c r="AT46" i="10"/>
  <c r="Q45" i="10"/>
  <c r="S45" i="10" s="1"/>
  <c r="R45" i="10"/>
  <c r="F43" i="11"/>
  <c r="A43" i="11"/>
  <c r="A47" i="10"/>
  <c r="A52" i="4"/>
  <c r="X46" i="15" l="1"/>
  <c r="AF46" i="15"/>
  <c r="AJ46" i="15"/>
  <c r="AX46" i="15" s="1"/>
  <c r="D47" i="15"/>
  <c r="P47" i="10"/>
  <c r="U46" i="10"/>
  <c r="S45" i="15" s="1"/>
  <c r="Z46" i="10"/>
  <c r="W45" i="15" s="1"/>
  <c r="K43" i="11"/>
  <c r="I45" i="11"/>
  <c r="D45" i="11"/>
  <c r="C45" i="11"/>
  <c r="H45" i="11"/>
  <c r="V47" i="10"/>
  <c r="AP47" i="10"/>
  <c r="AF47" i="10"/>
  <c r="AK47" i="10"/>
  <c r="AA47" i="10"/>
  <c r="Z47" i="10" s="1"/>
  <c r="W46" i="15" s="1"/>
  <c r="E45" i="11"/>
  <c r="J45" i="11"/>
  <c r="A48" i="10"/>
  <c r="A53" i="4"/>
  <c r="A44" i="11"/>
  <c r="F44" i="11"/>
  <c r="N44" i="11" s="1"/>
  <c r="AT47" i="10"/>
  <c r="M43" i="11"/>
  <c r="N43" i="11"/>
  <c r="L43" i="11"/>
  <c r="O43" i="11"/>
  <c r="R46" i="10"/>
  <c r="Q46" i="10"/>
  <c r="S46" i="10" s="1"/>
  <c r="D48" i="15" l="1"/>
  <c r="X47" i="15"/>
  <c r="T47" i="15"/>
  <c r="AJ47" i="15"/>
  <c r="AB47" i="15"/>
  <c r="AF47" i="15"/>
  <c r="M44" i="11"/>
  <c r="G45" i="11"/>
  <c r="B45" i="11"/>
  <c r="U47" i="10"/>
  <c r="S46" i="15" s="1"/>
  <c r="P48" i="10"/>
  <c r="AJ47" i="10"/>
  <c r="AE46" i="15" s="1"/>
  <c r="AK48" i="10"/>
  <c r="AJ48" i="10" s="1"/>
  <c r="AE47" i="15" s="1"/>
  <c r="AA48" i="10"/>
  <c r="Z48" i="10" s="1"/>
  <c r="W47" i="15" s="1"/>
  <c r="AP48" i="10"/>
  <c r="AO48" i="10" s="1"/>
  <c r="AI47" i="15" s="1"/>
  <c r="AF48" i="10"/>
  <c r="AE48" i="10" s="1"/>
  <c r="AA47" i="15" s="1"/>
  <c r="V48" i="10"/>
  <c r="U48" i="10" s="1"/>
  <c r="S47" i="15" s="1"/>
  <c r="AO47" i="10"/>
  <c r="AI46" i="15" s="1"/>
  <c r="G46" i="11"/>
  <c r="B46" i="11"/>
  <c r="AE47" i="10"/>
  <c r="AA46" i="15" s="1"/>
  <c r="L44" i="11"/>
  <c r="K44" i="11"/>
  <c r="O44" i="11"/>
  <c r="R47" i="10"/>
  <c r="Q47" i="10"/>
  <c r="S47" i="10" s="1"/>
  <c r="A49" i="10"/>
  <c r="A54" i="4"/>
  <c r="A45" i="11"/>
  <c r="F45" i="11"/>
  <c r="AT48" i="10"/>
  <c r="D49" i="15" l="1"/>
  <c r="AF48" i="15"/>
  <c r="AJ48" i="15"/>
  <c r="AX48" i="15" s="1"/>
  <c r="T48" i="15"/>
  <c r="AB48" i="15"/>
  <c r="X48" i="15"/>
  <c r="K45" i="11"/>
  <c r="AN46" i="15"/>
  <c r="AT46" i="15" s="1"/>
  <c r="AW46" i="15"/>
  <c r="D46" i="11"/>
  <c r="A46" i="11"/>
  <c r="F46" i="11"/>
  <c r="I46" i="11"/>
  <c r="A55" i="4"/>
  <c r="P49" i="10"/>
  <c r="C47" i="11"/>
  <c r="H47" i="11"/>
  <c r="V49" i="10"/>
  <c r="AA49" i="10"/>
  <c r="AP49" i="10"/>
  <c r="AO49" i="10" s="1"/>
  <c r="AI48" i="15" s="1"/>
  <c r="AF49" i="10"/>
  <c r="AE49" i="10" s="1"/>
  <c r="AA48" i="15" s="1"/>
  <c r="AK49" i="10"/>
  <c r="E46" i="11"/>
  <c r="J46" i="11"/>
  <c r="J47" i="11"/>
  <c r="E47" i="11"/>
  <c r="G47" i="11"/>
  <c r="B47" i="11"/>
  <c r="C46" i="11"/>
  <c r="H46" i="11"/>
  <c r="D47" i="11"/>
  <c r="I47" i="11"/>
  <c r="A50" i="10"/>
  <c r="Q48" i="10"/>
  <c r="S48" i="10" s="1"/>
  <c r="R48" i="10"/>
  <c r="L45" i="11"/>
  <c r="O45" i="11"/>
  <c r="N45" i="11"/>
  <c r="M45" i="11"/>
  <c r="AT49" i="10"/>
  <c r="D50" i="15" l="1"/>
  <c r="AB50" i="15" s="1"/>
  <c r="X50" i="15"/>
  <c r="AF50" i="15"/>
  <c r="X49" i="15"/>
  <c r="AB49" i="15"/>
  <c r="T49" i="15"/>
  <c r="AF49" i="15"/>
  <c r="AJ49" i="15"/>
  <c r="AN48" i="15"/>
  <c r="AT48" i="15" s="1"/>
  <c r="AW48" i="15"/>
  <c r="A56" i="4"/>
  <c r="D51" i="15" s="1"/>
  <c r="A51" i="10"/>
  <c r="P50" i="10"/>
  <c r="Z49" i="10"/>
  <c r="W48" i="15" s="1"/>
  <c r="O46" i="11"/>
  <c r="K46" i="11"/>
  <c r="AP50" i="10"/>
  <c r="AO50" i="10" s="1"/>
  <c r="AI49" i="15" s="1"/>
  <c r="AF50" i="10"/>
  <c r="AK50" i="10"/>
  <c r="AA50" i="10"/>
  <c r="V50" i="10"/>
  <c r="U49" i="10"/>
  <c r="S48" i="15" s="1"/>
  <c r="M46" i="11"/>
  <c r="AJ49" i="10"/>
  <c r="AE48" i="15" s="1"/>
  <c r="N46" i="11"/>
  <c r="C48" i="11"/>
  <c r="H48" i="11"/>
  <c r="L46" i="11"/>
  <c r="J48" i="11"/>
  <c r="E48" i="11"/>
  <c r="AT50" i="10"/>
  <c r="A47" i="11"/>
  <c r="F47" i="11"/>
  <c r="K47" i="11" s="1"/>
  <c r="Q49" i="10"/>
  <c r="S49" i="10" s="1"/>
  <c r="R49" i="10"/>
  <c r="AJ50" i="15" l="1"/>
  <c r="T50" i="15"/>
  <c r="X51" i="15"/>
  <c r="T51" i="15"/>
  <c r="AF51" i="15"/>
  <c r="AB51" i="15"/>
  <c r="AJ51" i="15"/>
  <c r="B48" i="11"/>
  <c r="G48" i="11"/>
  <c r="A52" i="10"/>
  <c r="A57" i="4"/>
  <c r="D52" i="15" s="1"/>
  <c r="AE50" i="10"/>
  <c r="AA49" i="15" s="1"/>
  <c r="U50" i="10"/>
  <c r="S49" i="15" s="1"/>
  <c r="P51" i="10"/>
  <c r="AF51" i="10"/>
  <c r="V51" i="10"/>
  <c r="AA51" i="10"/>
  <c r="Z51" i="10" s="1"/>
  <c r="W50" i="15" s="1"/>
  <c r="AP51" i="10"/>
  <c r="AT51" i="10"/>
  <c r="AK51" i="10"/>
  <c r="F48" i="11"/>
  <c r="A48" i="11"/>
  <c r="Z50" i="10"/>
  <c r="W49" i="15" s="1"/>
  <c r="AJ50" i="10"/>
  <c r="AE49" i="15" s="1"/>
  <c r="D48" i="11"/>
  <c r="I48" i="11"/>
  <c r="J49" i="11"/>
  <c r="E49" i="11"/>
  <c r="M47" i="11"/>
  <c r="O47" i="11"/>
  <c r="L47" i="11"/>
  <c r="N47" i="11"/>
  <c r="Q50" i="10"/>
  <c r="S50" i="10" s="1"/>
  <c r="R50" i="10"/>
  <c r="AF52" i="15" l="1"/>
  <c r="AJ52" i="15"/>
  <c r="T52" i="15"/>
  <c r="X52" i="15"/>
  <c r="AB52" i="15"/>
  <c r="F49" i="11"/>
  <c r="O48" i="11"/>
  <c r="C49" i="11"/>
  <c r="H49" i="11"/>
  <c r="AE51" i="10"/>
  <c r="AA50" i="15" s="1"/>
  <c r="A53" i="10"/>
  <c r="A58" i="4"/>
  <c r="Q51" i="10"/>
  <c r="S51" i="10" s="1"/>
  <c r="R51" i="10"/>
  <c r="AJ51" i="10"/>
  <c r="AE50" i="15" s="1"/>
  <c r="AO51" i="10"/>
  <c r="AI50" i="15" s="1"/>
  <c r="P52" i="10"/>
  <c r="AF52" i="10"/>
  <c r="AE52" i="10" s="1"/>
  <c r="AA51" i="15" s="1"/>
  <c r="AK52" i="10"/>
  <c r="AJ52" i="10" s="1"/>
  <c r="AE51" i="15" s="1"/>
  <c r="V52" i="10"/>
  <c r="U52" i="10" s="1"/>
  <c r="S51" i="15" s="1"/>
  <c r="AP52" i="10"/>
  <c r="AO52" i="10" s="1"/>
  <c r="AI51" i="15" s="1"/>
  <c r="AT52" i="10"/>
  <c r="AA52" i="10"/>
  <c r="Z52" i="10" s="1"/>
  <c r="W51" i="15" s="1"/>
  <c r="G50" i="11"/>
  <c r="B50" i="11"/>
  <c r="A49" i="11"/>
  <c r="U51" i="10"/>
  <c r="S50" i="15" s="1"/>
  <c r="N48" i="11"/>
  <c r="K48" i="11"/>
  <c r="M48" i="11"/>
  <c r="L48" i="11"/>
  <c r="D49" i="11"/>
  <c r="I49" i="11"/>
  <c r="G49" i="11"/>
  <c r="B49" i="11"/>
  <c r="D53" i="15" l="1"/>
  <c r="X53" i="15" s="1"/>
  <c r="A54" i="10"/>
  <c r="A59" i="4"/>
  <c r="B51" i="11"/>
  <c r="G51" i="11"/>
  <c r="E50" i="11"/>
  <c r="J50" i="11"/>
  <c r="J51" i="11"/>
  <c r="E51" i="11"/>
  <c r="P53" i="10"/>
  <c r="AT53" i="10"/>
  <c r="V53" i="10"/>
  <c r="U53" i="10" s="1"/>
  <c r="S52" i="15" s="1"/>
  <c r="AF53" i="10"/>
  <c r="AE53" i="10" s="1"/>
  <c r="AA52" i="15" s="1"/>
  <c r="AA53" i="10"/>
  <c r="Z53" i="10" s="1"/>
  <c r="W52" i="15" s="1"/>
  <c r="AK53" i="10"/>
  <c r="AP53" i="10"/>
  <c r="AO53" i="10" s="1"/>
  <c r="AI52" i="15" s="1"/>
  <c r="A51" i="11"/>
  <c r="F51" i="11"/>
  <c r="D50" i="11"/>
  <c r="I50" i="11"/>
  <c r="A50" i="11"/>
  <c r="F50" i="11"/>
  <c r="Q52" i="10"/>
  <c r="S52" i="10" s="1"/>
  <c r="R52" i="10"/>
  <c r="I51" i="11"/>
  <c r="D51" i="11"/>
  <c r="H50" i="11"/>
  <c r="C50" i="11"/>
  <c r="C51" i="11"/>
  <c r="H51" i="11"/>
  <c r="O49" i="11"/>
  <c r="N49" i="11"/>
  <c r="M49" i="11"/>
  <c r="K49" i="11"/>
  <c r="L49" i="11"/>
  <c r="AF53" i="15" l="1"/>
  <c r="T53" i="15"/>
  <c r="D54" i="15"/>
  <c r="T54" i="15" s="1"/>
  <c r="AJ53" i="15"/>
  <c r="AB53" i="15"/>
  <c r="O51" i="11"/>
  <c r="O50" i="11"/>
  <c r="N50" i="11"/>
  <c r="L50" i="11"/>
  <c r="M51" i="11"/>
  <c r="K51" i="11"/>
  <c r="M50" i="11"/>
  <c r="K50" i="11"/>
  <c r="J52" i="11"/>
  <c r="E52" i="11"/>
  <c r="L51" i="11"/>
  <c r="AJ53" i="10"/>
  <c r="AE52" i="15" s="1"/>
  <c r="N51" i="11"/>
  <c r="B52" i="11"/>
  <c r="G52" i="11"/>
  <c r="H52" i="11"/>
  <c r="C52" i="11"/>
  <c r="F52" i="11"/>
  <c r="A52" i="11"/>
  <c r="A55" i="10"/>
  <c r="A60" i="4"/>
  <c r="R53" i="10"/>
  <c r="Q53" i="10"/>
  <c r="S53" i="10" s="1"/>
  <c r="P54" i="10"/>
  <c r="AF54" i="10"/>
  <c r="AE54" i="10" s="1"/>
  <c r="AA53" i="15" s="1"/>
  <c r="AK54" i="10"/>
  <c r="AJ54" i="10" s="1"/>
  <c r="AE53" i="15" s="1"/>
  <c r="AA54" i="10"/>
  <c r="AT54" i="10"/>
  <c r="AP54" i="10"/>
  <c r="V54" i="10"/>
  <c r="AB54" i="15" l="1"/>
  <c r="AF54" i="15"/>
  <c r="X54" i="15"/>
  <c r="AJ54" i="15"/>
  <c r="D55" i="15"/>
  <c r="AF55" i="15" s="1"/>
  <c r="D52" i="11"/>
  <c r="I52" i="11"/>
  <c r="K52" i="11" s="1"/>
  <c r="AO54" i="10"/>
  <c r="AI53" i="15" s="1"/>
  <c r="U54" i="10"/>
  <c r="S53" i="15" s="1"/>
  <c r="D53" i="11"/>
  <c r="I53" i="11"/>
  <c r="Z54" i="10"/>
  <c r="W53" i="15" s="1"/>
  <c r="H53" i="11"/>
  <c r="C53" i="11"/>
  <c r="A56" i="10"/>
  <c r="A61" i="4"/>
  <c r="Q54" i="10"/>
  <c r="S54" i="10" s="1"/>
  <c r="R54" i="10"/>
  <c r="P55" i="10"/>
  <c r="AA55" i="10"/>
  <c r="V55" i="10"/>
  <c r="AT55" i="10"/>
  <c r="AF55" i="10"/>
  <c r="AE55" i="10" s="1"/>
  <c r="AA54" i="15" s="1"/>
  <c r="AK55" i="10"/>
  <c r="AP55" i="10"/>
  <c r="AO55" i="10" s="1"/>
  <c r="AI54" i="15" s="1"/>
  <c r="X55" i="15" l="1"/>
  <c r="AB55" i="15"/>
  <c r="AJ55" i="15"/>
  <c r="T55" i="15"/>
  <c r="D56" i="15"/>
  <c r="AB56" i="15" s="1"/>
  <c r="U55" i="10"/>
  <c r="S54" i="15" s="1"/>
  <c r="F53" i="11"/>
  <c r="A53" i="11"/>
  <c r="J53" i="11"/>
  <c r="E53" i="11"/>
  <c r="H54" i="11"/>
  <c r="C54" i="11"/>
  <c r="V56" i="10"/>
  <c r="U56" i="10" s="1"/>
  <c r="S55" i="15" s="1"/>
  <c r="P56" i="10"/>
  <c r="AK56" i="10"/>
  <c r="AJ56" i="10" s="1"/>
  <c r="AE55" i="15" s="1"/>
  <c r="AA56" i="10"/>
  <c r="AT56" i="10"/>
  <c r="AF56" i="10"/>
  <c r="AE56" i="10" s="1"/>
  <c r="AA55" i="15" s="1"/>
  <c r="AP56" i="10"/>
  <c r="Z55" i="10"/>
  <c r="W54" i="15" s="1"/>
  <c r="O52" i="11"/>
  <c r="R55" i="10"/>
  <c r="Q55" i="10"/>
  <c r="S55" i="10" s="1"/>
  <c r="M52" i="11"/>
  <c r="N52" i="11"/>
  <c r="J54" i="11"/>
  <c r="E54" i="11"/>
  <c r="G53" i="11"/>
  <c r="B53" i="11"/>
  <c r="AJ55" i="10"/>
  <c r="AE54" i="15" s="1"/>
  <c r="L52" i="11"/>
  <c r="A57" i="10"/>
  <c r="A62" i="4"/>
  <c r="X56" i="15" l="1"/>
  <c r="AJ56" i="15"/>
  <c r="T56" i="15"/>
  <c r="AF56" i="15"/>
  <c r="D57" i="15"/>
  <c r="T57" i="15" s="1"/>
  <c r="AF57" i="15"/>
  <c r="O53" i="11"/>
  <c r="L53" i="11"/>
  <c r="K53" i="11"/>
  <c r="AO56" i="10"/>
  <c r="AI55" i="15" s="1"/>
  <c r="P57" i="10"/>
  <c r="V57" i="10"/>
  <c r="U57" i="10" s="1"/>
  <c r="S56" i="15" s="1"/>
  <c r="AK57" i="10"/>
  <c r="AJ57" i="10" s="1"/>
  <c r="AE56" i="15" s="1"/>
  <c r="AF57" i="10"/>
  <c r="AE57" i="10" s="1"/>
  <c r="AA56" i="15" s="1"/>
  <c r="AA57" i="10"/>
  <c r="AP57" i="10"/>
  <c r="AT57" i="10"/>
  <c r="C55" i="11"/>
  <c r="H55" i="11"/>
  <c r="Z56" i="10"/>
  <c r="W55" i="15" s="1"/>
  <c r="M53" i="11"/>
  <c r="N53" i="11"/>
  <c r="I55" i="11"/>
  <c r="D55" i="11"/>
  <c r="G54" i="11"/>
  <c r="B54" i="11"/>
  <c r="R56" i="10"/>
  <c r="Q56" i="10"/>
  <c r="S56" i="10" s="1"/>
  <c r="I54" i="11"/>
  <c r="D54" i="11"/>
  <c r="A58" i="10"/>
  <c r="A63" i="4"/>
  <c r="F55" i="11"/>
  <c r="A55" i="11"/>
  <c r="F54" i="11"/>
  <c r="A54" i="11"/>
  <c r="X57" i="15" l="1"/>
  <c r="AB57" i="15"/>
  <c r="D58" i="15"/>
  <c r="AB58" i="15" s="1"/>
  <c r="AJ57" i="15"/>
  <c r="T58" i="15"/>
  <c r="K54" i="11"/>
  <c r="N54" i="11"/>
  <c r="O54" i="11"/>
  <c r="M54" i="11"/>
  <c r="P58" i="10"/>
  <c r="AT58" i="10"/>
  <c r="AP58" i="10"/>
  <c r="AO58" i="10" s="1"/>
  <c r="AI57" i="15" s="1"/>
  <c r="V58" i="10"/>
  <c r="AA58" i="10"/>
  <c r="Z58" i="10" s="1"/>
  <c r="W57" i="15" s="1"/>
  <c r="AF58" i="10"/>
  <c r="AE58" i="10" s="1"/>
  <c r="AA57" i="15" s="1"/>
  <c r="AK58" i="10"/>
  <c r="AJ58" i="10" s="1"/>
  <c r="AE57" i="15" s="1"/>
  <c r="G55" i="11"/>
  <c r="B55" i="11"/>
  <c r="C56" i="11"/>
  <c r="H56" i="11"/>
  <c r="L54" i="11"/>
  <c r="D56" i="11"/>
  <c r="I56" i="11"/>
  <c r="F56" i="11"/>
  <c r="A56" i="11"/>
  <c r="Q57" i="10"/>
  <c r="S57" i="10" s="1"/>
  <c r="R57" i="10"/>
  <c r="A59" i="10"/>
  <c r="A64" i="4"/>
  <c r="AO57" i="10"/>
  <c r="AI56" i="15" s="1"/>
  <c r="Z57" i="10"/>
  <c r="W56" i="15" s="1"/>
  <c r="J55" i="11"/>
  <c r="E55" i="11"/>
  <c r="AF58" i="15" l="1"/>
  <c r="D59" i="15"/>
  <c r="T59" i="15" s="1"/>
  <c r="X58" i="15"/>
  <c r="AJ58" i="15"/>
  <c r="AF59" i="15"/>
  <c r="O55" i="11"/>
  <c r="E56" i="11"/>
  <c r="J56" i="11"/>
  <c r="A60" i="10"/>
  <c r="A65" i="4"/>
  <c r="N55" i="11"/>
  <c r="L55" i="11"/>
  <c r="M55" i="11"/>
  <c r="K55" i="11"/>
  <c r="I57" i="11"/>
  <c r="D57" i="11"/>
  <c r="G56" i="11"/>
  <c r="B56" i="11"/>
  <c r="B57" i="11"/>
  <c r="G57" i="11"/>
  <c r="H57" i="11"/>
  <c r="C57" i="11"/>
  <c r="P59" i="10"/>
  <c r="AA59" i="10"/>
  <c r="Z59" i="10" s="1"/>
  <c r="W58" i="15" s="1"/>
  <c r="AP59" i="10"/>
  <c r="AO59" i="10" s="1"/>
  <c r="AI58" i="15" s="1"/>
  <c r="AK59" i="10"/>
  <c r="AJ59" i="10" s="1"/>
  <c r="AE58" i="15" s="1"/>
  <c r="AF59" i="10"/>
  <c r="AE59" i="10" s="1"/>
  <c r="AA58" i="15" s="1"/>
  <c r="AT59" i="10"/>
  <c r="V59" i="10"/>
  <c r="U59" i="10" s="1"/>
  <c r="S58" i="15" s="1"/>
  <c r="U58" i="10"/>
  <c r="S57" i="15" s="1"/>
  <c r="E57" i="11"/>
  <c r="J57" i="11"/>
  <c r="Q58" i="10"/>
  <c r="S58" i="10" s="1"/>
  <c r="R58" i="10"/>
  <c r="AB59" i="15" l="1"/>
  <c r="D60" i="15"/>
  <c r="AJ60" i="15" s="1"/>
  <c r="X59" i="15"/>
  <c r="AJ59" i="15"/>
  <c r="X60" i="15"/>
  <c r="AB60" i="15"/>
  <c r="O56" i="11"/>
  <c r="L56" i="11"/>
  <c r="K56" i="11"/>
  <c r="C58" i="11"/>
  <c r="H58" i="11"/>
  <c r="G58" i="11"/>
  <c r="B58" i="11"/>
  <c r="A57" i="11"/>
  <c r="F57" i="11"/>
  <c r="N57" i="11" s="1"/>
  <c r="Q59" i="10"/>
  <c r="S59" i="10" s="1"/>
  <c r="R59" i="10"/>
  <c r="D58" i="11"/>
  <c r="I58" i="11"/>
  <c r="E58" i="11"/>
  <c r="J58" i="11"/>
  <c r="N56" i="11"/>
  <c r="A61" i="10"/>
  <c r="A66" i="4"/>
  <c r="A58" i="11"/>
  <c r="F58" i="11"/>
  <c r="P60" i="10"/>
  <c r="AP60" i="10"/>
  <c r="AO60" i="10" s="1"/>
  <c r="AI59" i="15" s="1"/>
  <c r="AA60" i="10"/>
  <c r="Z60" i="10" s="1"/>
  <c r="W59" i="15" s="1"/>
  <c r="V60" i="10"/>
  <c r="U60" i="10" s="1"/>
  <c r="S59" i="15" s="1"/>
  <c r="AK60" i="10"/>
  <c r="AJ60" i="10" s="1"/>
  <c r="AE59" i="15" s="1"/>
  <c r="AF60" i="10"/>
  <c r="AE60" i="10" s="1"/>
  <c r="AA59" i="15" s="1"/>
  <c r="AT60" i="10"/>
  <c r="M56" i="11"/>
  <c r="D61" i="15" l="1"/>
  <c r="AF60" i="15"/>
  <c r="T60" i="15"/>
  <c r="T61" i="15"/>
  <c r="AF61" i="15"/>
  <c r="AB61" i="15"/>
  <c r="X61" i="15"/>
  <c r="AJ61" i="15"/>
  <c r="O57" i="11"/>
  <c r="O58" i="11"/>
  <c r="L57" i="11"/>
  <c r="L58" i="11"/>
  <c r="K58" i="11"/>
  <c r="M58" i="11"/>
  <c r="H59" i="11"/>
  <c r="C59" i="11"/>
  <c r="D59" i="11"/>
  <c r="I59" i="11"/>
  <c r="A62" i="10"/>
  <c r="A67" i="4"/>
  <c r="B59" i="11"/>
  <c r="G59" i="11"/>
  <c r="P61" i="10"/>
  <c r="AT61" i="10"/>
  <c r="AK61" i="10"/>
  <c r="AJ61" i="10" s="1"/>
  <c r="AE60" i="15" s="1"/>
  <c r="AP61" i="10"/>
  <c r="AO61" i="10" s="1"/>
  <c r="AI60" i="15" s="1"/>
  <c r="AA61" i="10"/>
  <c r="Z61" i="10" s="1"/>
  <c r="W60" i="15" s="1"/>
  <c r="AF61" i="10"/>
  <c r="AE61" i="10" s="1"/>
  <c r="AA60" i="15" s="1"/>
  <c r="V61" i="10"/>
  <c r="U61" i="10" s="1"/>
  <c r="S60" i="15" s="1"/>
  <c r="K57" i="11"/>
  <c r="J59" i="11"/>
  <c r="E59" i="11"/>
  <c r="R60" i="10"/>
  <c r="Q60" i="10"/>
  <c r="S60" i="10" s="1"/>
  <c r="F59" i="11"/>
  <c r="A59" i="11"/>
  <c r="M57" i="11"/>
  <c r="N58" i="11"/>
  <c r="D62" i="15" l="1"/>
  <c r="AF62" i="15" s="1"/>
  <c r="K59" i="11"/>
  <c r="O59" i="11"/>
  <c r="M59" i="11"/>
  <c r="I60" i="11"/>
  <c r="D60" i="11"/>
  <c r="Q61" i="10"/>
  <c r="S61" i="10" s="1"/>
  <c r="R61" i="10"/>
  <c r="N59" i="11"/>
  <c r="C60" i="11"/>
  <c r="H60" i="11"/>
  <c r="A60" i="11"/>
  <c r="F60" i="11"/>
  <c r="A63" i="10"/>
  <c r="A68" i="4"/>
  <c r="D63" i="15" s="1"/>
  <c r="G60" i="11"/>
  <c r="B60" i="11"/>
  <c r="P62" i="10"/>
  <c r="AA62" i="10"/>
  <c r="Z62" i="10" s="1"/>
  <c r="W61" i="15" s="1"/>
  <c r="AT62" i="10"/>
  <c r="AF62" i="10"/>
  <c r="AE62" i="10" s="1"/>
  <c r="AA61" i="15" s="1"/>
  <c r="AP62" i="10"/>
  <c r="AO62" i="10" s="1"/>
  <c r="AI61" i="15" s="1"/>
  <c r="V62" i="10"/>
  <c r="U62" i="10" s="1"/>
  <c r="S61" i="15" s="1"/>
  <c r="AK62" i="10"/>
  <c r="AJ62" i="10" s="1"/>
  <c r="AE61" i="15" s="1"/>
  <c r="L59" i="11"/>
  <c r="E60" i="11"/>
  <c r="J60" i="11"/>
  <c r="X62" i="15" l="1"/>
  <c r="AB62" i="15"/>
  <c r="T62" i="15"/>
  <c r="AJ62" i="15"/>
  <c r="AB63" i="15"/>
  <c r="X63" i="15"/>
  <c r="AJ63" i="15"/>
  <c r="AF63" i="15"/>
  <c r="T63" i="15"/>
  <c r="K60" i="11"/>
  <c r="O60" i="11"/>
  <c r="L60" i="11"/>
  <c r="M60" i="11"/>
  <c r="C61" i="11"/>
  <c r="H61" i="11"/>
  <c r="A69" i="4"/>
  <c r="D64" i="15" s="1"/>
  <c r="A64" i="10"/>
  <c r="G61" i="11"/>
  <c r="B61" i="11"/>
  <c r="P63" i="10"/>
  <c r="AA63" i="10"/>
  <c r="Z63" i="10" s="1"/>
  <c r="W62" i="15" s="1"/>
  <c r="AT63" i="10"/>
  <c r="AP63" i="10"/>
  <c r="AO63" i="10" s="1"/>
  <c r="AI62" i="15" s="1"/>
  <c r="AF63" i="10"/>
  <c r="AE63" i="10" s="1"/>
  <c r="AA62" i="15" s="1"/>
  <c r="AK63" i="10"/>
  <c r="AJ63" i="10" s="1"/>
  <c r="AE62" i="15" s="1"/>
  <c r="V63" i="10"/>
  <c r="U63" i="10" s="1"/>
  <c r="S62" i="15" s="1"/>
  <c r="F61" i="11"/>
  <c r="A61" i="11"/>
  <c r="E61" i="11"/>
  <c r="J61" i="11"/>
  <c r="N60" i="11"/>
  <c r="R62" i="10"/>
  <c r="Q62" i="10"/>
  <c r="S62" i="10" s="1"/>
  <c r="D61" i="11"/>
  <c r="I61" i="11"/>
  <c r="AB64" i="15" l="1"/>
  <c r="X64" i="15"/>
  <c r="AJ64" i="15"/>
  <c r="T64" i="15"/>
  <c r="AF64" i="15"/>
  <c r="L61" i="11"/>
  <c r="O61" i="11"/>
  <c r="N61" i="11"/>
  <c r="K61" i="11"/>
  <c r="C62" i="11"/>
  <c r="H62" i="11"/>
  <c r="M61" i="11"/>
  <c r="E62" i="11"/>
  <c r="J62" i="11"/>
  <c r="P64" i="10"/>
  <c r="AA64" i="10"/>
  <c r="Z64" i="10" s="1"/>
  <c r="W63" i="15" s="1"/>
  <c r="AK64" i="10"/>
  <c r="AJ64" i="10" s="1"/>
  <c r="AE63" i="15" s="1"/>
  <c r="AT64" i="10"/>
  <c r="AP64" i="10"/>
  <c r="AO64" i="10" s="1"/>
  <c r="AI63" i="15" s="1"/>
  <c r="AF64" i="10"/>
  <c r="AE64" i="10" s="1"/>
  <c r="AA63" i="15" s="1"/>
  <c r="V64" i="10"/>
  <c r="U64" i="10" s="1"/>
  <c r="S63" i="15" s="1"/>
  <c r="F62" i="11"/>
  <c r="A62" i="11"/>
  <c r="I62" i="11"/>
  <c r="D62" i="11"/>
  <c r="A65" i="10"/>
  <c r="A70" i="4"/>
  <c r="D65" i="15" s="1"/>
  <c r="G62" i="11"/>
  <c r="B62" i="11"/>
  <c r="Q63" i="10"/>
  <c r="S63" i="10" s="1"/>
  <c r="R63" i="10"/>
  <c r="AJ65" i="15" l="1"/>
  <c r="T65" i="15"/>
  <c r="X65" i="15"/>
  <c r="AB65" i="15"/>
  <c r="AF65" i="15"/>
  <c r="L62" i="11"/>
  <c r="N62" i="11"/>
  <c r="O62" i="11"/>
  <c r="K62" i="11"/>
  <c r="M62" i="11"/>
  <c r="H63" i="11"/>
  <c r="C63" i="11"/>
  <c r="A66" i="10"/>
  <c r="A71" i="4"/>
  <c r="D66" i="15" s="1"/>
  <c r="P65" i="10"/>
  <c r="AA65" i="10"/>
  <c r="Z65" i="10" s="1"/>
  <c r="W64" i="15" s="1"/>
  <c r="AK65" i="10"/>
  <c r="AJ65" i="10" s="1"/>
  <c r="AE64" i="15" s="1"/>
  <c r="V65" i="10"/>
  <c r="U65" i="10" s="1"/>
  <c r="S64" i="15" s="1"/>
  <c r="AT65" i="10"/>
  <c r="AP65" i="10"/>
  <c r="AO65" i="10" s="1"/>
  <c r="AI64" i="15" s="1"/>
  <c r="AF65" i="10"/>
  <c r="AE65" i="10" s="1"/>
  <c r="AA64" i="15" s="1"/>
  <c r="D63" i="11"/>
  <c r="I63" i="11"/>
  <c r="R64" i="10"/>
  <c r="Q64" i="10"/>
  <c r="S64" i="10" s="1"/>
  <c r="A63" i="11"/>
  <c r="F63" i="11"/>
  <c r="B63" i="11"/>
  <c r="G63" i="11"/>
  <c r="J63" i="11"/>
  <c r="E63" i="11"/>
  <c r="AF66" i="15" l="1"/>
  <c r="AB66" i="15"/>
  <c r="AJ66" i="15"/>
  <c r="T66" i="15"/>
  <c r="X66" i="15"/>
  <c r="M63" i="11"/>
  <c r="N63" i="11"/>
  <c r="L63" i="11"/>
  <c r="R65" i="10"/>
  <c r="Q65" i="10"/>
  <c r="S65" i="10" s="1"/>
  <c r="E64" i="11"/>
  <c r="J64" i="11"/>
  <c r="P66" i="10"/>
  <c r="AT66" i="10"/>
  <c r="AA66" i="10"/>
  <c r="Z66" i="10" s="1"/>
  <c r="W65" i="15" s="1"/>
  <c r="AP66" i="10"/>
  <c r="AO66" i="10" s="1"/>
  <c r="AI65" i="15" s="1"/>
  <c r="AF66" i="10"/>
  <c r="AE66" i="10" s="1"/>
  <c r="AA65" i="15" s="1"/>
  <c r="V66" i="10"/>
  <c r="U66" i="10" s="1"/>
  <c r="S65" i="15" s="1"/>
  <c r="AK66" i="10"/>
  <c r="AJ66" i="10" s="1"/>
  <c r="AE65" i="15" s="1"/>
  <c r="K63" i="11"/>
  <c r="A64" i="11"/>
  <c r="F64" i="11"/>
  <c r="H64" i="11"/>
  <c r="C64" i="11"/>
  <c r="A67" i="10"/>
  <c r="A72" i="4"/>
  <c r="D67" i="15" s="1"/>
  <c r="I64" i="11"/>
  <c r="D64" i="11"/>
  <c r="O63" i="11"/>
  <c r="B64" i="11"/>
  <c r="G64" i="11"/>
  <c r="M64" i="11" l="1"/>
  <c r="AB67" i="15"/>
  <c r="X67" i="15"/>
  <c r="AF67" i="15"/>
  <c r="T67" i="15"/>
  <c r="AJ67" i="15"/>
  <c r="AX67" i="15" s="1"/>
  <c r="N64" i="11"/>
  <c r="O64" i="11"/>
  <c r="K64" i="11"/>
  <c r="L64" i="11"/>
  <c r="P67" i="10"/>
  <c r="AF67" i="10"/>
  <c r="AE67" i="10" s="1"/>
  <c r="AA66" i="15" s="1"/>
  <c r="AP67" i="10"/>
  <c r="AO67" i="10" s="1"/>
  <c r="AI66" i="15" s="1"/>
  <c r="V67" i="10"/>
  <c r="U67" i="10" s="1"/>
  <c r="S66" i="15" s="1"/>
  <c r="AA67" i="10"/>
  <c r="Z67" i="10" s="1"/>
  <c r="W66" i="15" s="1"/>
  <c r="AK67" i="10"/>
  <c r="AJ67" i="10" s="1"/>
  <c r="AE66" i="15" s="1"/>
  <c r="AT67" i="10"/>
  <c r="R66" i="10"/>
  <c r="Q66" i="10"/>
  <c r="S66" i="10" s="1"/>
  <c r="D65" i="11"/>
  <c r="I65" i="11"/>
  <c r="A65" i="11"/>
  <c r="F65" i="11"/>
  <c r="H65" i="11"/>
  <c r="C65" i="11"/>
  <c r="E65" i="11"/>
  <c r="J65" i="11"/>
  <c r="A68" i="10"/>
  <c r="A73" i="4"/>
  <c r="D68" i="15" s="1"/>
  <c r="B65" i="11"/>
  <c r="G65" i="11"/>
  <c r="AF68" i="15" l="1"/>
  <c r="X68" i="15"/>
  <c r="T68" i="15"/>
  <c r="AJ68" i="15"/>
  <c r="AX68" i="15" s="1"/>
  <c r="AB68" i="15"/>
  <c r="M65" i="11"/>
  <c r="N65" i="11"/>
  <c r="K65" i="11"/>
  <c r="L65" i="11"/>
  <c r="A69" i="10"/>
  <c r="A74" i="4"/>
  <c r="D69" i="15" s="1"/>
  <c r="D66" i="11"/>
  <c r="I66" i="11"/>
  <c r="P68" i="10"/>
  <c r="AT68" i="10"/>
  <c r="AA68" i="10"/>
  <c r="Z68" i="10" s="1"/>
  <c r="W67" i="15" s="1"/>
  <c r="V68" i="10"/>
  <c r="U68" i="10" s="1"/>
  <c r="S67" i="15" s="1"/>
  <c r="AP68" i="10"/>
  <c r="AO68" i="10" s="1"/>
  <c r="AI67" i="15" s="1"/>
  <c r="AF68" i="10"/>
  <c r="AE68" i="10" s="1"/>
  <c r="AA67" i="15" s="1"/>
  <c r="AK68" i="10"/>
  <c r="AJ68" i="10" s="1"/>
  <c r="AE67" i="15" s="1"/>
  <c r="O65" i="11"/>
  <c r="G66" i="11"/>
  <c r="B66" i="11"/>
  <c r="A66" i="11"/>
  <c r="F66" i="11"/>
  <c r="E66" i="11"/>
  <c r="J66" i="11"/>
  <c r="C66" i="11"/>
  <c r="H66" i="11"/>
  <c r="Q67" i="10"/>
  <c r="S67" i="10" s="1"/>
  <c r="R67" i="10"/>
  <c r="AN67" i="15" l="1"/>
  <c r="AT67" i="15" s="1"/>
  <c r="AW67" i="15"/>
  <c r="AF69" i="15"/>
  <c r="X69" i="15"/>
  <c r="T69" i="15"/>
  <c r="AB69" i="15"/>
  <c r="AJ69" i="15"/>
  <c r="AX69" i="15" s="1"/>
  <c r="N66" i="11"/>
  <c r="L66" i="11"/>
  <c r="K66" i="11"/>
  <c r="M66" i="11"/>
  <c r="O66" i="11"/>
  <c r="Q68" i="10"/>
  <c r="S68" i="10" s="1"/>
  <c r="R68" i="10"/>
  <c r="I67" i="11"/>
  <c r="D67" i="11"/>
  <c r="H67" i="11"/>
  <c r="C67" i="11"/>
  <c r="E67" i="11"/>
  <c r="J67" i="11"/>
  <c r="F67" i="11"/>
  <c r="A67" i="11"/>
  <c r="A70" i="10"/>
  <c r="A75" i="4"/>
  <c r="D70" i="15" s="1"/>
  <c r="B67" i="11"/>
  <c r="G67" i="11"/>
  <c r="P69" i="10"/>
  <c r="V69" i="10"/>
  <c r="U69" i="10" s="1"/>
  <c r="S68" i="15" s="1"/>
  <c r="AK69" i="10"/>
  <c r="AJ69" i="10" s="1"/>
  <c r="AE68" i="15" s="1"/>
  <c r="AA69" i="10"/>
  <c r="Z69" i="10" s="1"/>
  <c r="W68" i="15" s="1"/>
  <c r="AT69" i="10"/>
  <c r="AF69" i="10"/>
  <c r="AE69" i="10" s="1"/>
  <c r="AA68" i="15" s="1"/>
  <c r="AP69" i="10"/>
  <c r="AO69" i="10" s="1"/>
  <c r="AI68" i="15" s="1"/>
  <c r="AW68" i="15" l="1"/>
  <c r="AN68" i="15"/>
  <c r="AT68" i="15" s="1"/>
  <c r="AJ70" i="15"/>
  <c r="AX70" i="15" s="1"/>
  <c r="T70" i="15"/>
  <c r="AB70" i="15"/>
  <c r="X70" i="15"/>
  <c r="AF70" i="15"/>
  <c r="L67" i="11"/>
  <c r="K67" i="11"/>
  <c r="M67" i="11"/>
  <c r="O67" i="11"/>
  <c r="N67" i="11"/>
  <c r="E68" i="11"/>
  <c r="J68" i="11"/>
  <c r="A71" i="10"/>
  <c r="A76" i="4"/>
  <c r="D71" i="15" s="1"/>
  <c r="B68" i="11"/>
  <c r="G68" i="11"/>
  <c r="P70" i="10"/>
  <c r="AF70" i="10"/>
  <c r="AE70" i="10" s="1"/>
  <c r="AA69" i="15" s="1"/>
  <c r="AP70" i="10"/>
  <c r="AO70" i="10" s="1"/>
  <c r="AI69" i="15" s="1"/>
  <c r="AA70" i="10"/>
  <c r="Z70" i="10" s="1"/>
  <c r="W69" i="15" s="1"/>
  <c r="V70" i="10"/>
  <c r="U70" i="10" s="1"/>
  <c r="S69" i="15" s="1"/>
  <c r="AK70" i="10"/>
  <c r="AJ70" i="10" s="1"/>
  <c r="AE69" i="15" s="1"/>
  <c r="AT70" i="10"/>
  <c r="H68" i="11"/>
  <c r="C68" i="11"/>
  <c r="F68" i="11"/>
  <c r="A68" i="11"/>
  <c r="I68" i="11"/>
  <c r="D68" i="11"/>
  <c r="Q69" i="10"/>
  <c r="S69" i="10" s="1"/>
  <c r="R69" i="10"/>
  <c r="AW69" i="15" l="1"/>
  <c r="AN69" i="15"/>
  <c r="AT69" i="15" s="1"/>
  <c r="X71" i="15"/>
  <c r="AJ71" i="15"/>
  <c r="AF71" i="15"/>
  <c r="T71" i="15"/>
  <c r="AB71" i="15"/>
  <c r="N68" i="11"/>
  <c r="M68" i="11"/>
  <c r="L68" i="11"/>
  <c r="K68" i="11"/>
  <c r="O68" i="11"/>
  <c r="A69" i="11"/>
  <c r="F69" i="11"/>
  <c r="B69" i="11"/>
  <c r="G69" i="11"/>
  <c r="H69" i="11"/>
  <c r="C69" i="11"/>
  <c r="R70" i="10"/>
  <c r="Q70" i="10"/>
  <c r="S70" i="10" s="1"/>
  <c r="J69" i="11"/>
  <c r="E69" i="11"/>
  <c r="P71" i="10"/>
  <c r="AK71" i="10"/>
  <c r="AJ71" i="10" s="1"/>
  <c r="AE70" i="15" s="1"/>
  <c r="AA71" i="10"/>
  <c r="Z71" i="10" s="1"/>
  <c r="W70" i="15" s="1"/>
  <c r="AP71" i="10"/>
  <c r="AO71" i="10" s="1"/>
  <c r="AI70" i="15" s="1"/>
  <c r="AF71" i="10"/>
  <c r="AE71" i="10" s="1"/>
  <c r="AA70" i="15" s="1"/>
  <c r="V71" i="10"/>
  <c r="U71" i="10" s="1"/>
  <c r="S70" i="15" s="1"/>
  <c r="AT71" i="10"/>
  <c r="A72" i="10"/>
  <c r="A77" i="4"/>
  <c r="D72" i="15" s="1"/>
  <c r="I69" i="11"/>
  <c r="D69" i="11"/>
  <c r="AN70" i="15" l="1"/>
  <c r="AT70" i="15" s="1"/>
  <c r="AW70" i="15"/>
  <c r="AJ72" i="15"/>
  <c r="X72" i="15"/>
  <c r="T72" i="15"/>
  <c r="AF72" i="15"/>
  <c r="AB72" i="15"/>
  <c r="M69" i="11"/>
  <c r="L69" i="11"/>
  <c r="O69" i="11"/>
  <c r="K69" i="11"/>
  <c r="N69" i="11"/>
  <c r="F70" i="11"/>
  <c r="A70" i="11"/>
  <c r="B70" i="11"/>
  <c r="G70" i="11"/>
  <c r="I70" i="11"/>
  <c r="D70" i="11"/>
  <c r="H70" i="11"/>
  <c r="C70" i="11"/>
  <c r="R71" i="10"/>
  <c r="Q71" i="10"/>
  <c r="S71" i="10" s="1"/>
  <c r="E70" i="11"/>
  <c r="J70" i="11"/>
  <c r="A73" i="10"/>
  <c r="A78" i="4"/>
  <c r="D73" i="15" s="1"/>
  <c r="P72" i="10"/>
  <c r="AP72" i="10"/>
  <c r="AO72" i="10" s="1"/>
  <c r="AI71" i="15" s="1"/>
  <c r="AA72" i="10"/>
  <c r="Z72" i="10" s="1"/>
  <c r="W71" i="15" s="1"/>
  <c r="AT72" i="10"/>
  <c r="AK72" i="10"/>
  <c r="AJ72" i="10" s="1"/>
  <c r="AE71" i="15" s="1"/>
  <c r="V72" i="10"/>
  <c r="U72" i="10" s="1"/>
  <c r="S71" i="15" s="1"/>
  <c r="AF72" i="10"/>
  <c r="AE72" i="10" s="1"/>
  <c r="AA71" i="15" s="1"/>
  <c r="AJ73" i="15" l="1"/>
  <c r="AB73" i="15"/>
  <c r="AF73" i="15"/>
  <c r="X73" i="15"/>
  <c r="T73" i="15"/>
  <c r="N70" i="11"/>
  <c r="O70" i="11"/>
  <c r="L70" i="11"/>
  <c r="M70" i="11"/>
  <c r="K70" i="11"/>
  <c r="F71" i="11"/>
  <c r="A71" i="11"/>
  <c r="H71" i="11"/>
  <c r="C71" i="11"/>
  <c r="P73" i="10"/>
  <c r="AF73" i="10"/>
  <c r="AE73" i="10" s="1"/>
  <c r="AA72" i="15" s="1"/>
  <c r="AK73" i="10"/>
  <c r="AJ73" i="10" s="1"/>
  <c r="AE72" i="15" s="1"/>
  <c r="AP73" i="10"/>
  <c r="AO73" i="10" s="1"/>
  <c r="AI72" i="15" s="1"/>
  <c r="AT73" i="10"/>
  <c r="V73" i="10"/>
  <c r="U73" i="10" s="1"/>
  <c r="S72" i="15" s="1"/>
  <c r="AA73" i="10"/>
  <c r="Z73" i="10" s="1"/>
  <c r="W72" i="15" s="1"/>
  <c r="I71" i="11"/>
  <c r="D71" i="11"/>
  <c r="E71" i="11"/>
  <c r="J71" i="11"/>
  <c r="O71" i="11" s="1"/>
  <c r="R72" i="10"/>
  <c r="Q72" i="10"/>
  <c r="S72" i="10" s="1"/>
  <c r="G71" i="11"/>
  <c r="B71" i="11"/>
  <c r="A74" i="10"/>
  <c r="A79" i="4"/>
  <c r="D74" i="15" s="1"/>
  <c r="X74" i="15" l="1"/>
  <c r="AB74" i="15"/>
  <c r="AJ74" i="15"/>
  <c r="T74" i="15"/>
  <c r="AF74" i="15"/>
  <c r="L71" i="11"/>
  <c r="M71" i="11"/>
  <c r="K71" i="11"/>
  <c r="N71" i="11"/>
  <c r="A75" i="10"/>
  <c r="A80" i="4"/>
  <c r="D75" i="15" s="1"/>
  <c r="D72" i="11"/>
  <c r="I72" i="11"/>
  <c r="A72" i="11"/>
  <c r="F72" i="11"/>
  <c r="H72" i="11"/>
  <c r="M72" i="11" s="1"/>
  <c r="C72" i="11"/>
  <c r="G72" i="11"/>
  <c r="B72" i="11"/>
  <c r="P74" i="10"/>
  <c r="AF74" i="10"/>
  <c r="AE74" i="10" s="1"/>
  <c r="AA73" i="15" s="1"/>
  <c r="AK74" i="10"/>
  <c r="AJ74" i="10" s="1"/>
  <c r="AE73" i="15" s="1"/>
  <c r="V74" i="10"/>
  <c r="U74" i="10" s="1"/>
  <c r="S73" i="15" s="1"/>
  <c r="AP74" i="10"/>
  <c r="AO74" i="10" s="1"/>
  <c r="AI73" i="15" s="1"/>
  <c r="AT74" i="10"/>
  <c r="AA74" i="10"/>
  <c r="Z74" i="10" s="1"/>
  <c r="W73" i="15" s="1"/>
  <c r="E72" i="11"/>
  <c r="J72" i="11"/>
  <c r="R73" i="10"/>
  <c r="Q73" i="10"/>
  <c r="S73" i="10" s="1"/>
  <c r="T75" i="15" l="1"/>
  <c r="AJ75" i="15"/>
  <c r="AF75" i="15"/>
  <c r="AB75" i="15"/>
  <c r="X75" i="15"/>
  <c r="O72" i="11"/>
  <c r="N72" i="11"/>
  <c r="K72" i="11"/>
  <c r="L72" i="11"/>
  <c r="E73" i="11"/>
  <c r="J73" i="11"/>
  <c r="C73" i="11"/>
  <c r="H73" i="11"/>
  <c r="F73" i="11"/>
  <c r="A73" i="11"/>
  <c r="D73" i="11"/>
  <c r="I73" i="11"/>
  <c r="R74" i="10"/>
  <c r="Q74" i="10"/>
  <c r="S74" i="10" s="1"/>
  <c r="A76" i="10"/>
  <c r="A81" i="4"/>
  <c r="D76" i="15" s="1"/>
  <c r="G73" i="11"/>
  <c r="B73" i="11"/>
  <c r="P75" i="10"/>
  <c r="V75" i="10"/>
  <c r="U75" i="10" s="1"/>
  <c r="S74" i="15" s="1"/>
  <c r="AP75" i="10"/>
  <c r="AO75" i="10" s="1"/>
  <c r="AI74" i="15" s="1"/>
  <c r="AA75" i="10"/>
  <c r="Z75" i="10" s="1"/>
  <c r="W74" i="15" s="1"/>
  <c r="AF75" i="10"/>
  <c r="AE75" i="10" s="1"/>
  <c r="AA74" i="15" s="1"/>
  <c r="AT75" i="10"/>
  <c r="AK75" i="10"/>
  <c r="AJ75" i="10" s="1"/>
  <c r="AE74" i="15" s="1"/>
  <c r="X76" i="15" l="1"/>
  <c r="AF76" i="15"/>
  <c r="T76" i="15"/>
  <c r="AJ76" i="15"/>
  <c r="AB76" i="15"/>
  <c r="K73" i="11"/>
  <c r="M73" i="11"/>
  <c r="N73" i="11"/>
  <c r="L73" i="11"/>
  <c r="O73" i="11"/>
  <c r="D74" i="11"/>
  <c r="I74" i="11"/>
  <c r="H74" i="11"/>
  <c r="C74" i="11"/>
  <c r="A77" i="10"/>
  <c r="A82" i="4"/>
  <c r="D77" i="15" s="1"/>
  <c r="J74" i="11"/>
  <c r="E74" i="11"/>
  <c r="P76" i="10"/>
  <c r="AF76" i="10"/>
  <c r="AE76" i="10" s="1"/>
  <c r="AA75" i="15" s="1"/>
  <c r="V76" i="10"/>
  <c r="U76" i="10" s="1"/>
  <c r="S75" i="15" s="1"/>
  <c r="AA76" i="10"/>
  <c r="Z76" i="10" s="1"/>
  <c r="W75" i="15" s="1"/>
  <c r="AT76" i="10"/>
  <c r="AK76" i="10"/>
  <c r="AJ76" i="10" s="1"/>
  <c r="AE75" i="15" s="1"/>
  <c r="AP76" i="10"/>
  <c r="AO76" i="10" s="1"/>
  <c r="AI75" i="15" s="1"/>
  <c r="B74" i="11"/>
  <c r="G74" i="11"/>
  <c r="Q75" i="10"/>
  <c r="S75" i="10" s="1"/>
  <c r="R75" i="10"/>
  <c r="F74" i="11"/>
  <c r="A74" i="11"/>
  <c r="T77" i="15" l="1"/>
  <c r="AJ77" i="15"/>
  <c r="AF77" i="15"/>
  <c r="X77" i="15"/>
  <c r="AB77" i="15"/>
  <c r="O74" i="11"/>
  <c r="L74" i="11"/>
  <c r="M74" i="11"/>
  <c r="K74" i="11"/>
  <c r="N74" i="11"/>
  <c r="R76" i="10"/>
  <c r="Q76" i="10"/>
  <c r="S76" i="10" s="1"/>
  <c r="J75" i="11"/>
  <c r="E75" i="11"/>
  <c r="D75" i="11"/>
  <c r="I75" i="11"/>
  <c r="B75" i="11"/>
  <c r="G75" i="11"/>
  <c r="A78" i="10"/>
  <c r="A83" i="4"/>
  <c r="D78" i="15" s="1"/>
  <c r="A75" i="11"/>
  <c r="F75" i="11"/>
  <c r="P77" i="10"/>
  <c r="V77" i="10"/>
  <c r="U77" i="10" s="1"/>
  <c r="S76" i="15" s="1"/>
  <c r="AP77" i="10"/>
  <c r="AO77" i="10" s="1"/>
  <c r="AI76" i="15" s="1"/>
  <c r="AK77" i="10"/>
  <c r="AJ77" i="10" s="1"/>
  <c r="AE76" i="15" s="1"/>
  <c r="AT77" i="10"/>
  <c r="AA77" i="10"/>
  <c r="Z77" i="10" s="1"/>
  <c r="W76" i="15" s="1"/>
  <c r="AF77" i="10"/>
  <c r="AE77" i="10" s="1"/>
  <c r="AA76" i="15" s="1"/>
  <c r="H75" i="11"/>
  <c r="C75" i="11"/>
  <c r="AF78" i="15" l="1"/>
  <c r="T78" i="15"/>
  <c r="X78" i="15"/>
  <c r="AB78" i="15"/>
  <c r="AJ78" i="15"/>
  <c r="L75" i="11"/>
  <c r="O75" i="11"/>
  <c r="M75" i="11"/>
  <c r="K75" i="11"/>
  <c r="N75" i="11"/>
  <c r="J76" i="11"/>
  <c r="E76" i="11"/>
  <c r="H76" i="11"/>
  <c r="C76" i="11"/>
  <c r="F76" i="11"/>
  <c r="A76" i="11"/>
  <c r="P78" i="10"/>
  <c r="AK78" i="10"/>
  <c r="AJ78" i="10" s="1"/>
  <c r="AE77" i="15" s="1"/>
  <c r="AP78" i="10"/>
  <c r="AO78" i="10" s="1"/>
  <c r="AI77" i="15" s="1"/>
  <c r="V78" i="10"/>
  <c r="U78" i="10" s="1"/>
  <c r="S77" i="15" s="1"/>
  <c r="AF78" i="10"/>
  <c r="AE78" i="10" s="1"/>
  <c r="AA77" i="15" s="1"/>
  <c r="AT78" i="10"/>
  <c r="AA78" i="10"/>
  <c r="Z78" i="10" s="1"/>
  <c r="W77" i="15" s="1"/>
  <c r="R77" i="10"/>
  <c r="Q77" i="10"/>
  <c r="S77" i="10" s="1"/>
  <c r="B76" i="11"/>
  <c r="G76" i="11"/>
  <c r="D76" i="11"/>
  <c r="I76" i="11"/>
  <c r="A79" i="10"/>
  <c r="A84" i="4"/>
  <c r="D79" i="15" s="1"/>
  <c r="AJ79" i="15" l="1"/>
  <c r="AB79" i="15"/>
  <c r="T79" i="15"/>
  <c r="AF79" i="15"/>
  <c r="X79" i="15"/>
  <c r="O76" i="11"/>
  <c r="K76" i="11"/>
  <c r="M76" i="11"/>
  <c r="L76" i="11"/>
  <c r="N76" i="11"/>
  <c r="E77" i="11"/>
  <c r="J77" i="11"/>
  <c r="A80" i="10"/>
  <c r="A85" i="4"/>
  <c r="D80" i="15" s="1"/>
  <c r="A77" i="11"/>
  <c r="F77" i="11"/>
  <c r="I77" i="11"/>
  <c r="D77" i="11"/>
  <c r="R78" i="10"/>
  <c r="Q78" i="10"/>
  <c r="S78" i="10" s="1"/>
  <c r="G77" i="11"/>
  <c r="B77" i="11"/>
  <c r="P79" i="10"/>
  <c r="AK79" i="10"/>
  <c r="AJ79" i="10" s="1"/>
  <c r="AE78" i="15" s="1"/>
  <c r="AP79" i="10"/>
  <c r="AO79" i="10" s="1"/>
  <c r="AI78" i="15" s="1"/>
  <c r="V79" i="10"/>
  <c r="U79" i="10" s="1"/>
  <c r="S78" i="15" s="1"/>
  <c r="AT79" i="10"/>
  <c r="AA79" i="10"/>
  <c r="Z79" i="10" s="1"/>
  <c r="W78" i="15" s="1"/>
  <c r="AF79" i="10"/>
  <c r="AE79" i="10" s="1"/>
  <c r="AA78" i="15" s="1"/>
  <c r="H77" i="11"/>
  <c r="C77" i="11"/>
  <c r="AB80" i="15" l="1"/>
  <c r="AJ80" i="15"/>
  <c r="T80" i="15"/>
  <c r="X80" i="15"/>
  <c r="AF80" i="15"/>
  <c r="L77" i="11"/>
  <c r="N77" i="11"/>
  <c r="K77" i="11"/>
  <c r="M77" i="11"/>
  <c r="O77" i="11"/>
  <c r="E78" i="11"/>
  <c r="J78" i="11"/>
  <c r="A81" i="10"/>
  <c r="A86" i="4"/>
  <c r="D81" i="15" s="1"/>
  <c r="R79" i="10"/>
  <c r="Q79" i="10"/>
  <c r="S79" i="10" s="1"/>
  <c r="P80" i="10"/>
  <c r="AK80" i="10"/>
  <c r="AJ80" i="10" s="1"/>
  <c r="AE79" i="15" s="1"/>
  <c r="V80" i="10"/>
  <c r="U80" i="10" s="1"/>
  <c r="S79" i="15" s="1"/>
  <c r="AT80" i="10"/>
  <c r="AA80" i="10"/>
  <c r="Z80" i="10" s="1"/>
  <c r="W79" i="15" s="1"/>
  <c r="AF80" i="10"/>
  <c r="AE80" i="10" s="1"/>
  <c r="AA79" i="15" s="1"/>
  <c r="AP80" i="10"/>
  <c r="AO80" i="10" s="1"/>
  <c r="AI79" i="15" s="1"/>
  <c r="D78" i="11"/>
  <c r="I78" i="11"/>
  <c r="H78" i="11"/>
  <c r="C78" i="11"/>
  <c r="G78" i="11"/>
  <c r="B78" i="11"/>
  <c r="F78" i="11"/>
  <c r="A78" i="11"/>
  <c r="AF81" i="15" l="1"/>
  <c r="AB81" i="15"/>
  <c r="T81" i="15"/>
  <c r="AJ81" i="15"/>
  <c r="X81" i="15"/>
  <c r="K78" i="11"/>
  <c r="N78" i="11"/>
  <c r="L78" i="11"/>
  <c r="M78" i="11"/>
  <c r="O78" i="11"/>
  <c r="A82" i="10"/>
  <c r="A87" i="4"/>
  <c r="D82" i="15" s="1"/>
  <c r="J79" i="11"/>
  <c r="E79" i="11"/>
  <c r="G79" i="11"/>
  <c r="B79" i="11"/>
  <c r="P81" i="10"/>
  <c r="AA81" i="10"/>
  <c r="Z81" i="10" s="1"/>
  <c r="W80" i="15" s="1"/>
  <c r="AP81" i="10"/>
  <c r="AO81" i="10" s="1"/>
  <c r="AI80" i="15" s="1"/>
  <c r="AT81" i="10"/>
  <c r="AF81" i="10"/>
  <c r="AE81" i="10" s="1"/>
  <c r="AA80" i="15" s="1"/>
  <c r="V81" i="10"/>
  <c r="U81" i="10" s="1"/>
  <c r="S80" i="15" s="1"/>
  <c r="AK81" i="10"/>
  <c r="AJ81" i="10" s="1"/>
  <c r="AE80" i="15" s="1"/>
  <c r="F79" i="11"/>
  <c r="A79" i="11"/>
  <c r="C79" i="11"/>
  <c r="H79" i="11"/>
  <c r="I79" i="11"/>
  <c r="D79" i="11"/>
  <c r="Q80" i="10"/>
  <c r="S80" i="10" s="1"/>
  <c r="R80" i="10"/>
  <c r="AJ82" i="15" l="1"/>
  <c r="AB82" i="15"/>
  <c r="T82" i="15"/>
  <c r="AF82" i="15"/>
  <c r="X82" i="15"/>
  <c r="K79" i="11"/>
  <c r="N79" i="11"/>
  <c r="O79" i="11"/>
  <c r="L79" i="11"/>
  <c r="M79" i="11"/>
  <c r="H80" i="11"/>
  <c r="C80" i="11"/>
  <c r="J80" i="11"/>
  <c r="E80" i="11"/>
  <c r="B80" i="11"/>
  <c r="G80" i="11"/>
  <c r="Q81" i="10"/>
  <c r="S81" i="10" s="1"/>
  <c r="R81" i="10"/>
  <c r="A83" i="10"/>
  <c r="A88" i="4"/>
  <c r="D83" i="15" s="1"/>
  <c r="I80" i="11"/>
  <c r="D80" i="11"/>
  <c r="P82" i="10"/>
  <c r="AA82" i="10"/>
  <c r="Z82" i="10" s="1"/>
  <c r="W81" i="15" s="1"/>
  <c r="AP82" i="10"/>
  <c r="AO82" i="10" s="1"/>
  <c r="AI81" i="15" s="1"/>
  <c r="AK82" i="10"/>
  <c r="AJ82" i="10" s="1"/>
  <c r="AE81" i="15" s="1"/>
  <c r="AT82" i="10"/>
  <c r="AF82" i="10"/>
  <c r="AE82" i="10" s="1"/>
  <c r="AA81" i="15" s="1"/>
  <c r="V82" i="10"/>
  <c r="U82" i="10" s="1"/>
  <c r="S81" i="15" s="1"/>
  <c r="F80" i="11"/>
  <c r="A80" i="11"/>
  <c r="T83" i="15" l="1"/>
  <c r="AF83" i="15"/>
  <c r="X83" i="15"/>
  <c r="AJ83" i="15"/>
  <c r="AB83" i="15"/>
  <c r="N80" i="11"/>
  <c r="O80" i="11"/>
  <c r="K80" i="11"/>
  <c r="M80" i="11"/>
  <c r="L80" i="11"/>
  <c r="B81" i="11"/>
  <c r="G81" i="11"/>
  <c r="P83" i="10"/>
  <c r="AF83" i="10"/>
  <c r="AE83" i="10" s="1"/>
  <c r="AA82" i="15" s="1"/>
  <c r="AT83" i="10"/>
  <c r="AP83" i="10"/>
  <c r="AO83" i="10" s="1"/>
  <c r="AI82" i="15" s="1"/>
  <c r="V83" i="10"/>
  <c r="U83" i="10" s="1"/>
  <c r="S82" i="15" s="1"/>
  <c r="AA83" i="10"/>
  <c r="Z83" i="10" s="1"/>
  <c r="W82" i="15" s="1"/>
  <c r="AK83" i="10"/>
  <c r="AJ83" i="10" s="1"/>
  <c r="AE82" i="15" s="1"/>
  <c r="F81" i="11"/>
  <c r="A81" i="11"/>
  <c r="E81" i="11"/>
  <c r="J81" i="11"/>
  <c r="C81" i="11"/>
  <c r="H81" i="11"/>
  <c r="Q82" i="10"/>
  <c r="S82" i="10" s="1"/>
  <c r="R82" i="10"/>
  <c r="I81" i="11"/>
  <c r="D81" i="11"/>
  <c r="A84" i="10"/>
  <c r="A89" i="4"/>
  <c r="D84" i="15" s="1"/>
  <c r="AB84" i="15" l="1"/>
  <c r="T84" i="15"/>
  <c r="AJ84" i="15"/>
  <c r="AF84" i="15"/>
  <c r="X84" i="15"/>
  <c r="N81" i="11"/>
  <c r="K81" i="11"/>
  <c r="M81" i="11"/>
  <c r="O81" i="11"/>
  <c r="L81" i="11"/>
  <c r="A85" i="10"/>
  <c r="A90" i="4"/>
  <c r="D85" i="15" s="1"/>
  <c r="E82" i="11"/>
  <c r="J82" i="11"/>
  <c r="Q83" i="10"/>
  <c r="S83" i="10" s="1"/>
  <c r="R83" i="10"/>
  <c r="H82" i="11"/>
  <c r="C82" i="11"/>
  <c r="I82" i="11"/>
  <c r="D82" i="11"/>
  <c r="B82" i="11"/>
  <c r="G82" i="11"/>
  <c r="P84" i="10"/>
  <c r="AK84" i="10"/>
  <c r="AJ84" i="10" s="1"/>
  <c r="AE83" i="15" s="1"/>
  <c r="AA84" i="10"/>
  <c r="Z84" i="10" s="1"/>
  <c r="W83" i="15" s="1"/>
  <c r="AP84" i="10"/>
  <c r="AO84" i="10" s="1"/>
  <c r="AI83" i="15" s="1"/>
  <c r="V84" i="10"/>
  <c r="U84" i="10" s="1"/>
  <c r="S83" i="15" s="1"/>
  <c r="AT84" i="10"/>
  <c r="AF84" i="10"/>
  <c r="AE84" i="10" s="1"/>
  <c r="AA83" i="15" s="1"/>
  <c r="A82" i="11"/>
  <c r="F82" i="11"/>
  <c r="AF85" i="15" l="1"/>
  <c r="T85" i="15"/>
  <c r="AJ85" i="15"/>
  <c r="AB85" i="15"/>
  <c r="X85" i="15"/>
  <c r="O82" i="11"/>
  <c r="N82" i="11"/>
  <c r="K82" i="11"/>
  <c r="M82" i="11"/>
  <c r="L82" i="11"/>
  <c r="Q84" i="10"/>
  <c r="S84" i="10" s="1"/>
  <c r="R84" i="10"/>
  <c r="B83" i="11"/>
  <c r="G83" i="11"/>
  <c r="I83" i="11"/>
  <c r="D83" i="11"/>
  <c r="H83" i="11"/>
  <c r="C83" i="11"/>
  <c r="A86" i="10"/>
  <c r="A91" i="4"/>
  <c r="D86" i="15" s="1"/>
  <c r="F83" i="11"/>
  <c r="A83" i="11"/>
  <c r="E83" i="11"/>
  <c r="J83" i="11"/>
  <c r="P85" i="10"/>
  <c r="AT85" i="10"/>
  <c r="AK85" i="10"/>
  <c r="AJ85" i="10" s="1"/>
  <c r="AE84" i="15" s="1"/>
  <c r="AA85" i="10"/>
  <c r="Z85" i="10" s="1"/>
  <c r="W84" i="15" s="1"/>
  <c r="AF85" i="10"/>
  <c r="AE85" i="10" s="1"/>
  <c r="AA84" i="15" s="1"/>
  <c r="V85" i="10"/>
  <c r="U85" i="10" s="1"/>
  <c r="S84" i="15" s="1"/>
  <c r="AP85" i="10"/>
  <c r="AO85" i="10" s="1"/>
  <c r="AI84" i="15" s="1"/>
  <c r="AB86" i="15" l="1"/>
  <c r="T86" i="15"/>
  <c r="AF86" i="15"/>
  <c r="AJ86" i="15"/>
  <c r="X86" i="15"/>
  <c r="M83" i="11"/>
  <c r="K83" i="11"/>
  <c r="L83" i="11"/>
  <c r="N83" i="11"/>
  <c r="O83" i="11"/>
  <c r="J84" i="11"/>
  <c r="E84" i="11"/>
  <c r="P86" i="10"/>
  <c r="AP86" i="10"/>
  <c r="AO86" i="10" s="1"/>
  <c r="AI85" i="15" s="1"/>
  <c r="AA86" i="10"/>
  <c r="Z86" i="10" s="1"/>
  <c r="W85" i="15" s="1"/>
  <c r="V86" i="10"/>
  <c r="U86" i="10" s="1"/>
  <c r="S85" i="15" s="1"/>
  <c r="AT86" i="10"/>
  <c r="AK86" i="10"/>
  <c r="AJ86" i="10" s="1"/>
  <c r="AE85" i="15" s="1"/>
  <c r="AF86" i="10"/>
  <c r="AE86" i="10" s="1"/>
  <c r="AA85" i="15" s="1"/>
  <c r="H84" i="11"/>
  <c r="C84" i="11"/>
  <c r="D84" i="11"/>
  <c r="I84" i="11"/>
  <c r="F84" i="11"/>
  <c r="A84" i="11"/>
  <c r="G84" i="11"/>
  <c r="B84" i="11"/>
  <c r="Q85" i="10"/>
  <c r="S85" i="10" s="1"/>
  <c r="R85" i="10"/>
  <c r="A87" i="10"/>
  <c r="A92" i="4"/>
  <c r="D87" i="15" s="1"/>
  <c r="T87" i="15" l="1"/>
  <c r="AJ87" i="15"/>
  <c r="X87" i="15"/>
  <c r="AF87" i="15"/>
  <c r="AB87" i="15"/>
  <c r="L84" i="11"/>
  <c r="K84" i="11"/>
  <c r="O84" i="11"/>
  <c r="N84" i="11"/>
  <c r="M84" i="11"/>
  <c r="P87" i="10"/>
  <c r="AF87" i="10"/>
  <c r="AE87" i="10" s="1"/>
  <c r="AA86" i="15" s="1"/>
  <c r="AK87" i="10"/>
  <c r="AJ87" i="10" s="1"/>
  <c r="AE86" i="15" s="1"/>
  <c r="AA87" i="10"/>
  <c r="Z87" i="10" s="1"/>
  <c r="W86" i="15" s="1"/>
  <c r="V87" i="10"/>
  <c r="U87" i="10" s="1"/>
  <c r="S86" i="15" s="1"/>
  <c r="AT87" i="10"/>
  <c r="AP87" i="10"/>
  <c r="AO87" i="10" s="1"/>
  <c r="AI86" i="15" s="1"/>
  <c r="G85" i="11"/>
  <c r="B85" i="11"/>
  <c r="A88" i="10"/>
  <c r="A93" i="4"/>
  <c r="D88" i="15" s="1"/>
  <c r="A85" i="11"/>
  <c r="F85" i="11"/>
  <c r="E85" i="11"/>
  <c r="J85" i="11"/>
  <c r="Q86" i="10"/>
  <c r="S86" i="10" s="1"/>
  <c r="R86" i="10"/>
  <c r="H85" i="11"/>
  <c r="C85" i="11"/>
  <c r="D85" i="11"/>
  <c r="I85" i="11"/>
  <c r="AF88" i="15" l="1"/>
  <c r="AB88" i="15"/>
  <c r="T88" i="15"/>
  <c r="X88" i="15"/>
  <c r="AJ88" i="15"/>
  <c r="L85" i="11"/>
  <c r="N85" i="11"/>
  <c r="K85" i="11"/>
  <c r="O85" i="11"/>
  <c r="M85" i="11"/>
  <c r="F86" i="11"/>
  <c r="A86" i="11"/>
  <c r="B86" i="11"/>
  <c r="G86" i="11"/>
  <c r="D86" i="11"/>
  <c r="I86" i="11"/>
  <c r="J86" i="11"/>
  <c r="E86" i="11"/>
  <c r="A89" i="10"/>
  <c r="A94" i="4"/>
  <c r="D89" i="15" s="1"/>
  <c r="P88" i="10"/>
  <c r="AP88" i="10"/>
  <c r="AO88" i="10" s="1"/>
  <c r="AI87" i="15" s="1"/>
  <c r="AF88" i="10"/>
  <c r="AE88" i="10" s="1"/>
  <c r="AA87" i="15" s="1"/>
  <c r="V88" i="10"/>
  <c r="U88" i="10" s="1"/>
  <c r="S87" i="15" s="1"/>
  <c r="AA88" i="10"/>
  <c r="Z88" i="10" s="1"/>
  <c r="W87" i="15" s="1"/>
  <c r="AT88" i="10"/>
  <c r="AK88" i="10"/>
  <c r="AJ88" i="10" s="1"/>
  <c r="AE87" i="15" s="1"/>
  <c r="C86" i="11"/>
  <c r="H86" i="11"/>
  <c r="Q87" i="10"/>
  <c r="S87" i="10" s="1"/>
  <c r="R87" i="10"/>
  <c r="T89" i="15" l="1"/>
  <c r="AF89" i="15"/>
  <c r="AJ89" i="15"/>
  <c r="AB89" i="15"/>
  <c r="X89" i="15"/>
  <c r="K86" i="11"/>
  <c r="N86" i="11"/>
  <c r="M86" i="11"/>
  <c r="O86" i="11"/>
  <c r="L86" i="11"/>
  <c r="C87" i="11"/>
  <c r="H87" i="11"/>
  <c r="G87" i="11"/>
  <c r="B87" i="11"/>
  <c r="F87" i="11"/>
  <c r="A87" i="11"/>
  <c r="E87" i="11"/>
  <c r="J87" i="11"/>
  <c r="I87" i="11"/>
  <c r="D87" i="11"/>
  <c r="R88" i="10"/>
  <c r="Q88" i="10"/>
  <c r="S88" i="10" s="1"/>
  <c r="A90" i="10"/>
  <c r="A95" i="4"/>
  <c r="D90" i="15" s="1"/>
  <c r="P89" i="10"/>
  <c r="AK89" i="10"/>
  <c r="AJ89" i="10" s="1"/>
  <c r="AE88" i="15" s="1"/>
  <c r="AF89" i="10"/>
  <c r="AE89" i="10" s="1"/>
  <c r="AA88" i="15" s="1"/>
  <c r="AT89" i="10"/>
  <c r="AP89" i="10"/>
  <c r="AO89" i="10" s="1"/>
  <c r="AI88" i="15" s="1"/>
  <c r="V89" i="10"/>
  <c r="U89" i="10" s="1"/>
  <c r="S88" i="15" s="1"/>
  <c r="AA89" i="10"/>
  <c r="Z89" i="10" s="1"/>
  <c r="W88" i="15" s="1"/>
  <c r="T90" i="15" l="1"/>
  <c r="AF90" i="15"/>
  <c r="AB90" i="15"/>
  <c r="X90" i="15"/>
  <c r="AJ90" i="15"/>
  <c r="K87" i="11"/>
  <c r="N87" i="11"/>
  <c r="L87" i="11"/>
  <c r="M87" i="11"/>
  <c r="O87" i="11"/>
  <c r="A88" i="11"/>
  <c r="F88" i="11"/>
  <c r="P90" i="10"/>
  <c r="V90" i="10"/>
  <c r="U90" i="10" s="1"/>
  <c r="S89" i="15" s="1"/>
  <c r="AT90" i="10"/>
  <c r="AA90" i="10"/>
  <c r="Z90" i="10" s="1"/>
  <c r="W89" i="15" s="1"/>
  <c r="AP90" i="10"/>
  <c r="AO90" i="10" s="1"/>
  <c r="AI89" i="15" s="1"/>
  <c r="AF90" i="10"/>
  <c r="AE90" i="10" s="1"/>
  <c r="AA89" i="15" s="1"/>
  <c r="AK90" i="10"/>
  <c r="AJ90" i="10" s="1"/>
  <c r="AE89" i="15" s="1"/>
  <c r="B88" i="11"/>
  <c r="G88" i="11"/>
  <c r="E88" i="11"/>
  <c r="J88" i="11"/>
  <c r="H88" i="11"/>
  <c r="C88" i="11"/>
  <c r="I88" i="11"/>
  <c r="D88" i="11"/>
  <c r="Q89" i="10"/>
  <c r="S89" i="10" s="1"/>
  <c r="R89" i="10"/>
  <c r="A91" i="10"/>
  <c r="A96" i="4"/>
  <c r="D91" i="15" s="1"/>
  <c r="AB91" i="15" l="1"/>
  <c r="X91" i="15"/>
  <c r="AF91" i="15"/>
  <c r="T91" i="15"/>
  <c r="AJ91" i="15"/>
  <c r="O88" i="11"/>
  <c r="L88" i="11"/>
  <c r="N88" i="11"/>
  <c r="M88" i="11"/>
  <c r="K88" i="11"/>
  <c r="A92" i="10"/>
  <c r="A97" i="4"/>
  <c r="D92" i="15" s="1"/>
  <c r="G89" i="11"/>
  <c r="B89" i="11"/>
  <c r="A89" i="11"/>
  <c r="F89" i="11"/>
  <c r="Q90" i="10"/>
  <c r="S90" i="10" s="1"/>
  <c r="R90" i="10"/>
  <c r="P91" i="10"/>
  <c r="AT91" i="10"/>
  <c r="AK91" i="10"/>
  <c r="AJ91" i="10" s="1"/>
  <c r="AE90" i="15" s="1"/>
  <c r="AF91" i="10"/>
  <c r="AE91" i="10" s="1"/>
  <c r="AA90" i="15" s="1"/>
  <c r="AP91" i="10"/>
  <c r="AO91" i="10" s="1"/>
  <c r="AI90" i="15" s="1"/>
  <c r="AA91" i="10"/>
  <c r="Z91" i="10" s="1"/>
  <c r="W90" i="15" s="1"/>
  <c r="V91" i="10"/>
  <c r="U91" i="10" s="1"/>
  <c r="S90" i="15" s="1"/>
  <c r="I89" i="11"/>
  <c r="D89" i="11"/>
  <c r="H89" i="11"/>
  <c r="C89" i="11"/>
  <c r="J89" i="11"/>
  <c r="E89" i="11"/>
  <c r="AF92" i="15" l="1"/>
  <c r="X92" i="15"/>
  <c r="AJ92" i="15"/>
  <c r="T92" i="15"/>
  <c r="AB92" i="15"/>
  <c r="N89" i="11"/>
  <c r="L89" i="11"/>
  <c r="M89" i="11"/>
  <c r="K89" i="11"/>
  <c r="O89" i="11"/>
  <c r="G90" i="11"/>
  <c r="B90" i="11"/>
  <c r="I90" i="11"/>
  <c r="D90" i="11"/>
  <c r="R91" i="10"/>
  <c r="Q91" i="10"/>
  <c r="S91" i="10" s="1"/>
  <c r="A90" i="11"/>
  <c r="F90" i="11"/>
  <c r="A93" i="10"/>
  <c r="A98" i="4"/>
  <c r="D93" i="15" s="1"/>
  <c r="J90" i="11"/>
  <c r="E90" i="11"/>
  <c r="P92" i="10"/>
  <c r="AA92" i="10"/>
  <c r="Z92" i="10" s="1"/>
  <c r="W91" i="15" s="1"/>
  <c r="AP92" i="10"/>
  <c r="AO92" i="10" s="1"/>
  <c r="AI91" i="15" s="1"/>
  <c r="AK92" i="10"/>
  <c r="AJ92" i="10" s="1"/>
  <c r="AE91" i="15" s="1"/>
  <c r="AF92" i="10"/>
  <c r="AE92" i="10" s="1"/>
  <c r="AA91" i="15" s="1"/>
  <c r="V92" i="10"/>
  <c r="U92" i="10" s="1"/>
  <c r="S91" i="15" s="1"/>
  <c r="AT92" i="10"/>
  <c r="C90" i="11"/>
  <c r="H90" i="11"/>
  <c r="X93" i="15" l="1"/>
  <c r="AJ93" i="15"/>
  <c r="AB93" i="15"/>
  <c r="AF93" i="15"/>
  <c r="T93" i="15"/>
  <c r="K90" i="11"/>
  <c r="M90" i="11"/>
  <c r="N90" i="11"/>
  <c r="L90" i="11"/>
  <c r="O90" i="11"/>
  <c r="J91" i="11"/>
  <c r="E91" i="11"/>
  <c r="P93" i="10"/>
  <c r="AK93" i="10"/>
  <c r="AJ93" i="10" s="1"/>
  <c r="AE92" i="15" s="1"/>
  <c r="AA93" i="10"/>
  <c r="Z93" i="10" s="1"/>
  <c r="W92" i="15" s="1"/>
  <c r="AT93" i="10"/>
  <c r="AP93" i="10"/>
  <c r="AO93" i="10" s="1"/>
  <c r="AI92" i="15" s="1"/>
  <c r="AF93" i="10"/>
  <c r="AE93" i="10" s="1"/>
  <c r="AA92" i="15" s="1"/>
  <c r="V93" i="10"/>
  <c r="U93" i="10" s="1"/>
  <c r="S92" i="15" s="1"/>
  <c r="A91" i="11"/>
  <c r="F91" i="11"/>
  <c r="C91" i="11"/>
  <c r="H91" i="11"/>
  <c r="G91" i="11"/>
  <c r="B91" i="11"/>
  <c r="R92" i="10"/>
  <c r="Q92" i="10"/>
  <c r="S92" i="10" s="1"/>
  <c r="D91" i="11"/>
  <c r="I91" i="11"/>
  <c r="A94" i="10"/>
  <c r="A99" i="4"/>
  <c r="D94" i="15" s="1"/>
  <c r="AJ94" i="15" l="1"/>
  <c r="T94" i="15"/>
  <c r="X94" i="15"/>
  <c r="AF94" i="15"/>
  <c r="AB94" i="15"/>
  <c r="N91" i="11"/>
  <c r="K91" i="11"/>
  <c r="L91" i="11"/>
  <c r="O91" i="11"/>
  <c r="M91" i="11"/>
  <c r="B92" i="11"/>
  <c r="G92" i="11"/>
  <c r="P94" i="10"/>
  <c r="AF94" i="10"/>
  <c r="AE94" i="10" s="1"/>
  <c r="AA93" i="15" s="1"/>
  <c r="V94" i="10"/>
  <c r="U94" i="10" s="1"/>
  <c r="S93" i="15" s="1"/>
  <c r="AT94" i="10"/>
  <c r="AP94" i="10"/>
  <c r="AO94" i="10" s="1"/>
  <c r="AI93" i="15" s="1"/>
  <c r="AK94" i="10"/>
  <c r="AJ94" i="10" s="1"/>
  <c r="AE93" i="15" s="1"/>
  <c r="AA94" i="10"/>
  <c r="Z94" i="10" s="1"/>
  <c r="W93" i="15" s="1"/>
  <c r="A95" i="10"/>
  <c r="A100" i="4"/>
  <c r="D95" i="15" s="1"/>
  <c r="D92" i="11"/>
  <c r="I92" i="11"/>
  <c r="Q93" i="10"/>
  <c r="S93" i="10" s="1"/>
  <c r="R93" i="10"/>
  <c r="A92" i="11"/>
  <c r="F92" i="11"/>
  <c r="H92" i="11"/>
  <c r="C92" i="11"/>
  <c r="J92" i="11"/>
  <c r="E92" i="11"/>
  <c r="AF95" i="15" l="1"/>
  <c r="X95" i="15"/>
  <c r="AB95" i="15"/>
  <c r="T95" i="15"/>
  <c r="AJ95" i="15"/>
  <c r="N92" i="11"/>
  <c r="O92" i="11"/>
  <c r="M92" i="11"/>
  <c r="K92" i="11"/>
  <c r="L92" i="11"/>
  <c r="H93" i="11"/>
  <c r="C93" i="11"/>
  <c r="P95" i="10"/>
  <c r="AP95" i="10"/>
  <c r="AO95" i="10" s="1"/>
  <c r="AI94" i="15" s="1"/>
  <c r="AA95" i="10"/>
  <c r="Z95" i="10" s="1"/>
  <c r="W94" i="15" s="1"/>
  <c r="V95" i="10"/>
  <c r="U95" i="10" s="1"/>
  <c r="S94" i="15" s="1"/>
  <c r="AF95" i="10"/>
  <c r="AE95" i="10" s="1"/>
  <c r="AA94" i="15" s="1"/>
  <c r="AT95" i="10"/>
  <c r="AK95" i="10"/>
  <c r="AJ95" i="10" s="1"/>
  <c r="AE94" i="15" s="1"/>
  <c r="R94" i="10"/>
  <c r="Q94" i="10"/>
  <c r="S94" i="10" s="1"/>
  <c r="A93" i="11"/>
  <c r="F93" i="11"/>
  <c r="A96" i="10"/>
  <c r="A101" i="4"/>
  <c r="D96" i="15" s="1"/>
  <c r="B93" i="11"/>
  <c r="G93" i="11"/>
  <c r="I93" i="11"/>
  <c r="D93" i="11"/>
  <c r="J93" i="11"/>
  <c r="E93" i="11"/>
  <c r="AJ96" i="15" l="1"/>
  <c r="AB96" i="15"/>
  <c r="T96" i="15"/>
  <c r="AF96" i="15"/>
  <c r="X96" i="15"/>
  <c r="K93" i="11"/>
  <c r="N93" i="11"/>
  <c r="L93" i="11"/>
  <c r="O93" i="11"/>
  <c r="M93" i="11"/>
  <c r="A94" i="11"/>
  <c r="F94" i="11"/>
  <c r="E94" i="11"/>
  <c r="J94" i="11"/>
  <c r="Q95" i="10"/>
  <c r="S95" i="10" s="1"/>
  <c r="R95" i="10"/>
  <c r="D94" i="11"/>
  <c r="I94" i="11"/>
  <c r="B94" i="11"/>
  <c r="G94" i="11"/>
  <c r="A97" i="10"/>
  <c r="A102" i="4"/>
  <c r="D97" i="15" s="1"/>
  <c r="P96" i="10"/>
  <c r="AF96" i="10"/>
  <c r="AE96" i="10" s="1"/>
  <c r="AA95" i="15" s="1"/>
  <c r="AA96" i="10"/>
  <c r="Z96" i="10" s="1"/>
  <c r="W95" i="15" s="1"/>
  <c r="AP96" i="10"/>
  <c r="AO96" i="10" s="1"/>
  <c r="AI95" i="15" s="1"/>
  <c r="AK96" i="10"/>
  <c r="AJ96" i="10" s="1"/>
  <c r="AE95" i="15" s="1"/>
  <c r="AT96" i="10"/>
  <c r="V96" i="10"/>
  <c r="U96" i="10" s="1"/>
  <c r="S95" i="15" s="1"/>
  <c r="C94" i="11"/>
  <c r="H94" i="11"/>
  <c r="X97" i="15" l="1"/>
  <c r="AB97" i="15"/>
  <c r="AJ97" i="15"/>
  <c r="AF97" i="15"/>
  <c r="T97" i="15"/>
  <c r="O94" i="11"/>
  <c r="L94" i="11"/>
  <c r="N94" i="11"/>
  <c r="M94" i="11"/>
  <c r="K94" i="11"/>
  <c r="D95" i="11"/>
  <c r="I95" i="11"/>
  <c r="G95" i="11"/>
  <c r="B95" i="11"/>
  <c r="R96" i="10"/>
  <c r="Q96" i="10"/>
  <c r="S96" i="10" s="1"/>
  <c r="A98" i="10"/>
  <c r="A103" i="4"/>
  <c r="D98" i="15" s="1"/>
  <c r="H95" i="11"/>
  <c r="C95" i="11"/>
  <c r="F95" i="11"/>
  <c r="A95" i="11"/>
  <c r="P97" i="10"/>
  <c r="AT97" i="10"/>
  <c r="AF97" i="10"/>
  <c r="AE97" i="10" s="1"/>
  <c r="AA96" i="15" s="1"/>
  <c r="AK97" i="10"/>
  <c r="AJ97" i="10" s="1"/>
  <c r="AE96" i="15" s="1"/>
  <c r="AP97" i="10"/>
  <c r="AO97" i="10" s="1"/>
  <c r="AI96" i="15" s="1"/>
  <c r="AA97" i="10"/>
  <c r="Z97" i="10" s="1"/>
  <c r="W96" i="15" s="1"/>
  <c r="V97" i="10"/>
  <c r="U97" i="10" s="1"/>
  <c r="S96" i="15" s="1"/>
  <c r="J95" i="11"/>
  <c r="E95" i="11"/>
  <c r="T98" i="15" l="1"/>
  <c r="AF98" i="15"/>
  <c r="AJ98" i="15"/>
  <c r="AB98" i="15"/>
  <c r="X98" i="15"/>
  <c r="K95" i="11"/>
  <c r="L95" i="11"/>
  <c r="M95" i="11"/>
  <c r="N95" i="11"/>
  <c r="O95" i="11"/>
  <c r="R97" i="10"/>
  <c r="Q97" i="10"/>
  <c r="S97" i="10" s="1"/>
  <c r="H96" i="11"/>
  <c r="C96" i="11"/>
  <c r="A99" i="10"/>
  <c r="A104" i="4"/>
  <c r="D99" i="15" s="1"/>
  <c r="F96" i="11"/>
  <c r="A96" i="11"/>
  <c r="G96" i="11"/>
  <c r="B96" i="11"/>
  <c r="P98" i="10"/>
  <c r="AK98" i="10"/>
  <c r="AJ98" i="10" s="1"/>
  <c r="AE97" i="15" s="1"/>
  <c r="AP98" i="10"/>
  <c r="AO98" i="10" s="1"/>
  <c r="AI97" i="15" s="1"/>
  <c r="V98" i="10"/>
  <c r="U98" i="10" s="1"/>
  <c r="S97" i="15" s="1"/>
  <c r="AF98" i="10"/>
  <c r="AE98" i="10" s="1"/>
  <c r="AA97" i="15" s="1"/>
  <c r="AA98" i="10"/>
  <c r="Z98" i="10" s="1"/>
  <c r="W97" i="15" s="1"/>
  <c r="AT98" i="10"/>
  <c r="E96" i="11"/>
  <c r="J96" i="11"/>
  <c r="D96" i="11"/>
  <c r="I96" i="11"/>
  <c r="AJ99" i="15" l="1"/>
  <c r="AF99" i="15"/>
  <c r="X99" i="15"/>
  <c r="T99" i="15"/>
  <c r="AB99" i="15"/>
  <c r="L96" i="11"/>
  <c r="M96" i="11"/>
  <c r="K96" i="11"/>
  <c r="N96" i="11"/>
  <c r="O96" i="11"/>
  <c r="B97" i="11"/>
  <c r="G97" i="11"/>
  <c r="F97" i="11"/>
  <c r="A97" i="11"/>
  <c r="E97" i="11"/>
  <c r="J97" i="11"/>
  <c r="P99" i="10"/>
  <c r="AK99" i="10"/>
  <c r="AJ99" i="10" s="1"/>
  <c r="AE98" i="15" s="1"/>
  <c r="AT99" i="10"/>
  <c r="AA99" i="10"/>
  <c r="Z99" i="10" s="1"/>
  <c r="W98" i="15" s="1"/>
  <c r="AF99" i="10"/>
  <c r="AE99" i="10" s="1"/>
  <c r="AA98" i="15" s="1"/>
  <c r="V99" i="10"/>
  <c r="U99" i="10" s="1"/>
  <c r="S98" i="15" s="1"/>
  <c r="AP99" i="10"/>
  <c r="AO99" i="10" s="1"/>
  <c r="AI98" i="15" s="1"/>
  <c r="D97" i="11"/>
  <c r="I97" i="11"/>
  <c r="R98" i="10"/>
  <c r="Q98" i="10"/>
  <c r="S98" i="10" s="1"/>
  <c r="H97" i="11"/>
  <c r="C97" i="11"/>
  <c r="A100" i="10"/>
  <c r="A105" i="4"/>
  <c r="D100" i="15" s="1"/>
  <c r="T100" i="15" l="1"/>
  <c r="AF100" i="15"/>
  <c r="AJ100" i="15"/>
  <c r="AB100" i="15"/>
  <c r="X100" i="15"/>
  <c r="N97" i="11"/>
  <c r="M97" i="11"/>
  <c r="K97" i="11"/>
  <c r="L97" i="11"/>
  <c r="O97" i="11"/>
  <c r="A101" i="10"/>
  <c r="A106" i="4"/>
  <c r="D101" i="15" s="1"/>
  <c r="B98" i="11"/>
  <c r="G98" i="11"/>
  <c r="R99" i="10"/>
  <c r="Q99" i="10"/>
  <c r="S99" i="10" s="1"/>
  <c r="P100" i="10"/>
  <c r="V100" i="10"/>
  <c r="U100" i="10" s="1"/>
  <c r="S99" i="15" s="1"/>
  <c r="AK100" i="10"/>
  <c r="AJ100" i="10" s="1"/>
  <c r="AE99" i="15" s="1"/>
  <c r="AA100" i="10"/>
  <c r="Z100" i="10" s="1"/>
  <c r="W99" i="15" s="1"/>
  <c r="AF100" i="10"/>
  <c r="AE100" i="10" s="1"/>
  <c r="AA99" i="15" s="1"/>
  <c r="AP100" i="10"/>
  <c r="AO100" i="10" s="1"/>
  <c r="AI99" i="15" s="1"/>
  <c r="AT100" i="10"/>
  <c r="I98" i="11"/>
  <c r="D98" i="11"/>
  <c r="J98" i="11"/>
  <c r="E98" i="11"/>
  <c r="F98" i="11"/>
  <c r="A98" i="11"/>
  <c r="H98" i="11"/>
  <c r="C98" i="11"/>
  <c r="AJ101" i="15" l="1"/>
  <c r="AB101" i="15"/>
  <c r="X101" i="15"/>
  <c r="AF101" i="15"/>
  <c r="T101" i="15"/>
  <c r="M98" i="11"/>
  <c r="N98" i="11"/>
  <c r="O98" i="11"/>
  <c r="L98" i="11"/>
  <c r="K98" i="11"/>
  <c r="C99" i="11"/>
  <c r="H99" i="11"/>
  <c r="E99" i="11"/>
  <c r="J99" i="11"/>
  <c r="G99" i="11"/>
  <c r="B99" i="11"/>
  <c r="I99" i="11"/>
  <c r="D99" i="11"/>
  <c r="A107" i="4"/>
  <c r="D102" i="15" s="1"/>
  <c r="A102" i="10"/>
  <c r="Q100" i="10"/>
  <c r="S100" i="10" s="1"/>
  <c r="R100" i="10"/>
  <c r="A99" i="11"/>
  <c r="F99" i="11"/>
  <c r="P101" i="10"/>
  <c r="V101" i="10"/>
  <c r="U101" i="10" s="1"/>
  <c r="S100" i="15" s="1"/>
  <c r="AA101" i="10"/>
  <c r="Z101" i="10" s="1"/>
  <c r="W100" i="15" s="1"/>
  <c r="AP101" i="10"/>
  <c r="AO101" i="10" s="1"/>
  <c r="AI100" i="15" s="1"/>
  <c r="AF101" i="10"/>
  <c r="AE101" i="10" s="1"/>
  <c r="AA100" i="15" s="1"/>
  <c r="AT101" i="10"/>
  <c r="AK101" i="10"/>
  <c r="AJ101" i="10" s="1"/>
  <c r="AE100" i="15" s="1"/>
  <c r="AF102" i="15" l="1"/>
  <c r="X102" i="15"/>
  <c r="AB102" i="15"/>
  <c r="T102" i="15"/>
  <c r="AJ102" i="15"/>
  <c r="L99" i="11"/>
  <c r="O99" i="11"/>
  <c r="K99" i="11"/>
  <c r="N99" i="11"/>
  <c r="M99" i="11"/>
  <c r="C100" i="11"/>
  <c r="H100" i="11"/>
  <c r="I100" i="11"/>
  <c r="D100" i="11"/>
  <c r="J100" i="11"/>
  <c r="E100" i="11"/>
  <c r="G100" i="11"/>
  <c r="B100" i="11"/>
  <c r="P102" i="10"/>
  <c r="V102" i="10"/>
  <c r="U102" i="10" s="1"/>
  <c r="S101" i="15" s="1"/>
  <c r="AA102" i="10"/>
  <c r="Z102" i="10" s="1"/>
  <c r="W101" i="15" s="1"/>
  <c r="AF102" i="10"/>
  <c r="AE102" i="10" s="1"/>
  <c r="AA101" i="15" s="1"/>
  <c r="AP102" i="10"/>
  <c r="AO102" i="10" s="1"/>
  <c r="AI101" i="15" s="1"/>
  <c r="AK102" i="10"/>
  <c r="AJ102" i="10" s="1"/>
  <c r="AE101" i="15" s="1"/>
  <c r="AT102" i="10"/>
  <c r="F100" i="11"/>
  <c r="A100" i="11"/>
  <c r="Q101" i="10"/>
  <c r="S101" i="10" s="1"/>
  <c r="R101" i="10"/>
  <c r="A103" i="10"/>
  <c r="A108" i="4"/>
  <c r="D103" i="15" s="1"/>
  <c r="AB103" i="15" l="1"/>
  <c r="AJ103" i="15"/>
  <c r="T103" i="15"/>
  <c r="X103" i="15"/>
  <c r="AF103" i="15"/>
  <c r="N100" i="11"/>
  <c r="L100" i="11"/>
  <c r="K100" i="11"/>
  <c r="M100" i="11"/>
  <c r="O100" i="11"/>
  <c r="A109" i="4"/>
  <c r="D104" i="15" s="1"/>
  <c r="A104" i="10"/>
  <c r="P103" i="10"/>
  <c r="AK103" i="10"/>
  <c r="AJ103" i="10" s="1"/>
  <c r="AE102" i="15" s="1"/>
  <c r="AP103" i="10"/>
  <c r="AO103" i="10" s="1"/>
  <c r="AI102" i="15" s="1"/>
  <c r="AA103" i="10"/>
  <c r="Z103" i="10" s="1"/>
  <c r="W102" i="15" s="1"/>
  <c r="AT103" i="10"/>
  <c r="V103" i="10"/>
  <c r="U103" i="10" s="1"/>
  <c r="S102" i="15" s="1"/>
  <c r="AF103" i="10"/>
  <c r="AE103" i="10" s="1"/>
  <c r="AA102" i="15" s="1"/>
  <c r="E101" i="11"/>
  <c r="J101" i="11"/>
  <c r="H101" i="11"/>
  <c r="C101" i="11"/>
  <c r="B101" i="11"/>
  <c r="G101" i="11"/>
  <c r="D101" i="11"/>
  <c r="I101" i="11"/>
  <c r="A101" i="11"/>
  <c r="F101" i="11"/>
  <c r="Q102" i="10"/>
  <c r="S102" i="10" s="1"/>
  <c r="R102" i="10"/>
  <c r="X104" i="15" l="1"/>
  <c r="AF104" i="15"/>
  <c r="T104" i="15"/>
  <c r="AB104" i="15"/>
  <c r="AJ104" i="15"/>
  <c r="K101" i="11"/>
  <c r="N101" i="11"/>
  <c r="M101" i="11"/>
  <c r="O101" i="11"/>
  <c r="L101" i="11"/>
  <c r="C102" i="11"/>
  <c r="H102" i="11"/>
  <c r="F102" i="11"/>
  <c r="A102" i="11"/>
  <c r="G102" i="11"/>
  <c r="B102" i="11"/>
  <c r="J102" i="11"/>
  <c r="E102" i="11"/>
  <c r="D102" i="11"/>
  <c r="I102" i="11"/>
  <c r="P104" i="10"/>
  <c r="AF104" i="10"/>
  <c r="AE104" i="10" s="1"/>
  <c r="AA103" i="15" s="1"/>
  <c r="AA104" i="10"/>
  <c r="Z104" i="10" s="1"/>
  <c r="W103" i="15" s="1"/>
  <c r="V104" i="10"/>
  <c r="U104" i="10" s="1"/>
  <c r="S103" i="15" s="1"/>
  <c r="AP104" i="10"/>
  <c r="AO104" i="10" s="1"/>
  <c r="AI103" i="15" s="1"/>
  <c r="AT104" i="10"/>
  <c r="AK104" i="10"/>
  <c r="AJ104" i="10" s="1"/>
  <c r="AE103" i="15" s="1"/>
  <c r="R103" i="10"/>
  <c r="Q103" i="10"/>
  <c r="S103" i="10" s="1"/>
  <c r="A105" i="10"/>
  <c r="A110" i="4"/>
  <c r="D105" i="15" s="1"/>
  <c r="AB105" i="15" l="1"/>
  <c r="T105" i="15"/>
  <c r="X105" i="15"/>
  <c r="AF105" i="15"/>
  <c r="AJ105" i="15"/>
  <c r="K102" i="11"/>
  <c r="N102" i="11"/>
  <c r="L102" i="11"/>
  <c r="M102" i="11"/>
  <c r="O102" i="11"/>
  <c r="H103" i="11"/>
  <c r="C103" i="11"/>
  <c r="R104" i="10"/>
  <c r="Q104" i="10"/>
  <c r="S104" i="10" s="1"/>
  <c r="P105" i="10"/>
  <c r="AA105" i="10"/>
  <c r="Z105" i="10" s="1"/>
  <c r="W104" i="15" s="1"/>
  <c r="AT105" i="10"/>
  <c r="AK105" i="10"/>
  <c r="AJ105" i="10" s="1"/>
  <c r="AE104" i="15" s="1"/>
  <c r="V105" i="10"/>
  <c r="U105" i="10" s="1"/>
  <c r="S104" i="15" s="1"/>
  <c r="AF105" i="10"/>
  <c r="AE105" i="10" s="1"/>
  <c r="AA104" i="15" s="1"/>
  <c r="AP105" i="10"/>
  <c r="AO105" i="10" s="1"/>
  <c r="AI104" i="15" s="1"/>
  <c r="G103" i="11"/>
  <c r="B103" i="11"/>
  <c r="I103" i="11"/>
  <c r="D103" i="11"/>
  <c r="J103" i="11"/>
  <c r="E103" i="11"/>
  <c r="A111" i="4"/>
  <c r="D106" i="15" s="1"/>
  <c r="A106" i="10"/>
  <c r="F103" i="11"/>
  <c r="A103" i="11"/>
  <c r="O103" i="11" l="1"/>
  <c r="AF106" i="15"/>
  <c r="X106" i="15"/>
  <c r="AJ106" i="15"/>
  <c r="T106" i="15"/>
  <c r="AB106" i="15"/>
  <c r="L103" i="11"/>
  <c r="K103" i="11"/>
  <c r="M103" i="11"/>
  <c r="N103" i="11"/>
  <c r="G104" i="11"/>
  <c r="B104" i="11"/>
  <c r="R105" i="10"/>
  <c r="Q105" i="10"/>
  <c r="S105" i="10" s="1"/>
  <c r="P106" i="10"/>
  <c r="AF106" i="10"/>
  <c r="AE106" i="10" s="1"/>
  <c r="AA105" i="15" s="1"/>
  <c r="AP106" i="10"/>
  <c r="AO106" i="10" s="1"/>
  <c r="AI105" i="15" s="1"/>
  <c r="AT106" i="10"/>
  <c r="V106" i="10"/>
  <c r="U106" i="10" s="1"/>
  <c r="S105" i="15" s="1"/>
  <c r="AK106" i="10"/>
  <c r="AJ106" i="10" s="1"/>
  <c r="AE105" i="15" s="1"/>
  <c r="AA106" i="10"/>
  <c r="Z106" i="10" s="1"/>
  <c r="W105" i="15" s="1"/>
  <c r="E104" i="11"/>
  <c r="J104" i="11"/>
  <c r="A107" i="10"/>
  <c r="A112" i="4"/>
  <c r="D107" i="15" s="1"/>
  <c r="A104" i="11"/>
  <c r="F104" i="11"/>
  <c r="C104" i="11"/>
  <c r="H104" i="11"/>
  <c r="I104" i="11"/>
  <c r="D104" i="11"/>
  <c r="T107" i="15" l="1"/>
  <c r="AJ107" i="15"/>
  <c r="AF107" i="15"/>
  <c r="AB107" i="15"/>
  <c r="X107" i="15"/>
  <c r="N104" i="11"/>
  <c r="K104" i="11"/>
  <c r="O104" i="11"/>
  <c r="M104" i="11"/>
  <c r="L104" i="11"/>
  <c r="Q106" i="10"/>
  <c r="S106" i="10" s="1"/>
  <c r="R106" i="10"/>
  <c r="P107" i="10"/>
  <c r="AP107" i="10"/>
  <c r="AO107" i="10" s="1"/>
  <c r="AI106" i="15" s="1"/>
  <c r="AT107" i="10"/>
  <c r="V107" i="10"/>
  <c r="U107" i="10" s="1"/>
  <c r="S106" i="15" s="1"/>
  <c r="AA107" i="10"/>
  <c r="Z107" i="10" s="1"/>
  <c r="W106" i="15" s="1"/>
  <c r="AK107" i="10"/>
  <c r="AJ107" i="10" s="1"/>
  <c r="AE106" i="15" s="1"/>
  <c r="AF107" i="10"/>
  <c r="AE107" i="10" s="1"/>
  <c r="AA106" i="15" s="1"/>
  <c r="C105" i="11"/>
  <c r="H105" i="11"/>
  <c r="G105" i="11"/>
  <c r="B105" i="11"/>
  <c r="I105" i="11"/>
  <c r="D105" i="11"/>
  <c r="A108" i="10"/>
  <c r="A113" i="4"/>
  <c r="D108" i="15" s="1"/>
  <c r="F105" i="11"/>
  <c r="A105" i="11"/>
  <c r="J105" i="11"/>
  <c r="E105" i="11"/>
  <c r="AB108" i="15" l="1"/>
  <c r="T108" i="15"/>
  <c r="X108" i="15"/>
  <c r="AF108" i="15"/>
  <c r="AJ108" i="15"/>
  <c r="N105" i="11"/>
  <c r="K105" i="11"/>
  <c r="L105" i="11"/>
  <c r="M105" i="11"/>
  <c r="O105" i="11"/>
  <c r="A109" i="10"/>
  <c r="A114" i="4"/>
  <c r="D109" i="15" s="1"/>
  <c r="P108" i="10"/>
  <c r="AP108" i="10"/>
  <c r="AO108" i="10" s="1"/>
  <c r="AI107" i="15" s="1"/>
  <c r="AF108" i="10"/>
  <c r="AE108" i="10" s="1"/>
  <c r="AA107" i="15" s="1"/>
  <c r="AT108" i="10"/>
  <c r="AA108" i="10"/>
  <c r="Z108" i="10" s="1"/>
  <c r="W107" i="15" s="1"/>
  <c r="V108" i="10"/>
  <c r="U108" i="10" s="1"/>
  <c r="S107" i="15" s="1"/>
  <c r="AK108" i="10"/>
  <c r="AJ108" i="10" s="1"/>
  <c r="AE107" i="15" s="1"/>
  <c r="D106" i="11"/>
  <c r="I106" i="11"/>
  <c r="A106" i="11"/>
  <c r="F106" i="11"/>
  <c r="J106" i="11"/>
  <c r="E106" i="11"/>
  <c r="Q107" i="10"/>
  <c r="S107" i="10" s="1"/>
  <c r="R107" i="10"/>
  <c r="G106" i="11"/>
  <c r="B106" i="11"/>
  <c r="C106" i="11"/>
  <c r="H106" i="11"/>
  <c r="AF109" i="15" l="1"/>
  <c r="X109" i="15"/>
  <c r="AJ109" i="15"/>
  <c r="T109" i="15"/>
  <c r="AB109" i="15"/>
  <c r="O106" i="11"/>
  <c r="M106" i="11"/>
  <c r="K106" i="11"/>
  <c r="L106" i="11"/>
  <c r="N106" i="11"/>
  <c r="B107" i="11"/>
  <c r="G107" i="11"/>
  <c r="E107" i="11"/>
  <c r="J107" i="11"/>
  <c r="R108" i="10"/>
  <c r="Q108" i="10"/>
  <c r="S108" i="10" s="1"/>
  <c r="C107" i="11"/>
  <c r="H107" i="11"/>
  <c r="A110" i="10"/>
  <c r="A115" i="4"/>
  <c r="D110" i="15" s="1"/>
  <c r="D107" i="11"/>
  <c r="I107" i="11"/>
  <c r="F107" i="11"/>
  <c r="A107" i="11"/>
  <c r="P109" i="10"/>
  <c r="AT109" i="10"/>
  <c r="V109" i="10"/>
  <c r="U109" i="10" s="1"/>
  <c r="S108" i="15" s="1"/>
  <c r="AK109" i="10"/>
  <c r="AJ109" i="10" s="1"/>
  <c r="AE108" i="15" s="1"/>
  <c r="AF109" i="10"/>
  <c r="AE109" i="10" s="1"/>
  <c r="AA108" i="15" s="1"/>
  <c r="AP109" i="10"/>
  <c r="AO109" i="10" s="1"/>
  <c r="AI108" i="15" s="1"/>
  <c r="AA109" i="10"/>
  <c r="Z109" i="10" s="1"/>
  <c r="W108" i="15" s="1"/>
  <c r="T110" i="15" l="1"/>
  <c r="X110" i="15"/>
  <c r="AB110" i="15"/>
  <c r="AF110" i="15"/>
  <c r="AJ110" i="15"/>
  <c r="M107" i="11"/>
  <c r="O107" i="11"/>
  <c r="K107" i="11"/>
  <c r="L107" i="11"/>
  <c r="N107" i="11"/>
  <c r="P110" i="10"/>
  <c r="AT110" i="10"/>
  <c r="AA110" i="10"/>
  <c r="Z110" i="10" s="1"/>
  <c r="W109" i="15" s="1"/>
  <c r="AF110" i="10"/>
  <c r="AE110" i="10" s="1"/>
  <c r="AA109" i="15" s="1"/>
  <c r="AK110" i="10"/>
  <c r="AJ110" i="10" s="1"/>
  <c r="AE109" i="15" s="1"/>
  <c r="AP110" i="10"/>
  <c r="AO110" i="10" s="1"/>
  <c r="AI109" i="15" s="1"/>
  <c r="V110" i="10"/>
  <c r="U110" i="10" s="1"/>
  <c r="S109" i="15" s="1"/>
  <c r="G108" i="11"/>
  <c r="B108" i="11"/>
  <c r="D108" i="11"/>
  <c r="I108" i="11"/>
  <c r="F108" i="11"/>
  <c r="A108" i="11"/>
  <c r="J108" i="11"/>
  <c r="E108" i="11"/>
  <c r="Q109" i="10"/>
  <c r="S109" i="10" s="1"/>
  <c r="R109" i="10"/>
  <c r="C108" i="11"/>
  <c r="H108" i="11"/>
  <c r="A111" i="10"/>
  <c r="A116" i="4"/>
  <c r="D111" i="15" s="1"/>
  <c r="AJ111" i="15" l="1"/>
  <c r="AB111" i="15"/>
  <c r="T111" i="15"/>
  <c r="X111" i="15"/>
  <c r="AF111" i="15"/>
  <c r="L108" i="11"/>
  <c r="O108" i="11"/>
  <c r="M108" i="11"/>
  <c r="K108" i="11"/>
  <c r="N108" i="11"/>
  <c r="E109" i="11"/>
  <c r="J109" i="11"/>
  <c r="A112" i="10"/>
  <c r="A117" i="4"/>
  <c r="D112" i="15" s="1"/>
  <c r="D109" i="11"/>
  <c r="I109" i="11"/>
  <c r="H109" i="11"/>
  <c r="C109" i="11"/>
  <c r="A109" i="11"/>
  <c r="F109" i="11"/>
  <c r="P111" i="10"/>
  <c r="AP111" i="10"/>
  <c r="AO111" i="10" s="1"/>
  <c r="AI110" i="15" s="1"/>
  <c r="V111" i="10"/>
  <c r="U111" i="10" s="1"/>
  <c r="S110" i="15" s="1"/>
  <c r="AF111" i="10"/>
  <c r="AE111" i="10" s="1"/>
  <c r="AA110" i="15" s="1"/>
  <c r="AT111" i="10"/>
  <c r="AK111" i="10"/>
  <c r="AJ111" i="10" s="1"/>
  <c r="AE110" i="15" s="1"/>
  <c r="AA111" i="10"/>
  <c r="Z111" i="10" s="1"/>
  <c r="W110" i="15" s="1"/>
  <c r="G109" i="11"/>
  <c r="B109" i="11"/>
  <c r="Q110" i="10"/>
  <c r="S110" i="10" s="1"/>
  <c r="R110" i="10"/>
  <c r="AF112" i="15" l="1"/>
  <c r="T112" i="15"/>
  <c r="AB112" i="15"/>
  <c r="AJ112" i="15"/>
  <c r="X112" i="15"/>
  <c r="M109" i="11"/>
  <c r="O109" i="11"/>
  <c r="K109" i="11"/>
  <c r="L109" i="11"/>
  <c r="N109" i="11"/>
  <c r="J110" i="11"/>
  <c r="E110" i="11"/>
  <c r="A110" i="11"/>
  <c r="F110" i="11"/>
  <c r="P112" i="10"/>
  <c r="V112" i="10"/>
  <c r="U112" i="10" s="1"/>
  <c r="S111" i="15" s="1"/>
  <c r="AP112" i="10"/>
  <c r="AO112" i="10" s="1"/>
  <c r="AI111" i="15" s="1"/>
  <c r="AK112" i="10"/>
  <c r="AJ112" i="10" s="1"/>
  <c r="AE111" i="15" s="1"/>
  <c r="AT112" i="10"/>
  <c r="AF112" i="10"/>
  <c r="AE112" i="10" s="1"/>
  <c r="AA111" i="15" s="1"/>
  <c r="AA112" i="10"/>
  <c r="Z112" i="10" s="1"/>
  <c r="W111" i="15" s="1"/>
  <c r="Q111" i="10"/>
  <c r="S111" i="10" s="1"/>
  <c r="R111" i="10"/>
  <c r="H110" i="11"/>
  <c r="C110" i="11"/>
  <c r="A113" i="10"/>
  <c r="A118" i="4"/>
  <c r="D113" i="15" s="1"/>
  <c r="B110" i="11"/>
  <c r="G110" i="11"/>
  <c r="D110" i="11"/>
  <c r="I110" i="11"/>
  <c r="AB113" i="15" l="1"/>
  <c r="X113" i="15"/>
  <c r="AJ113" i="15"/>
  <c r="AF113" i="15"/>
  <c r="T113" i="15"/>
  <c r="O110" i="11"/>
  <c r="K110" i="11"/>
  <c r="L110" i="11"/>
  <c r="N110" i="11"/>
  <c r="M110" i="11"/>
  <c r="B111" i="11"/>
  <c r="G111" i="11"/>
  <c r="D111" i="11"/>
  <c r="I111" i="11"/>
  <c r="A114" i="10"/>
  <c r="A119" i="4"/>
  <c r="D114" i="15" s="1"/>
  <c r="P113" i="10"/>
  <c r="AA113" i="10"/>
  <c r="Z113" i="10" s="1"/>
  <c r="W112" i="15" s="1"/>
  <c r="AK113" i="10"/>
  <c r="AJ113" i="10" s="1"/>
  <c r="AE112" i="15" s="1"/>
  <c r="AT113" i="10"/>
  <c r="AP113" i="10"/>
  <c r="AO113" i="10" s="1"/>
  <c r="AI112" i="15" s="1"/>
  <c r="AF113" i="10"/>
  <c r="AE113" i="10" s="1"/>
  <c r="AA112" i="15" s="1"/>
  <c r="V113" i="10"/>
  <c r="U113" i="10" s="1"/>
  <c r="S112" i="15" s="1"/>
  <c r="H111" i="11"/>
  <c r="C111" i="11"/>
  <c r="E111" i="11"/>
  <c r="J111" i="11"/>
  <c r="A111" i="11"/>
  <c r="F111" i="11"/>
  <c r="Q112" i="10"/>
  <c r="S112" i="10" s="1"/>
  <c r="R112" i="10"/>
  <c r="AF114" i="15" l="1"/>
  <c r="X114" i="15"/>
  <c r="T114" i="15"/>
  <c r="AJ114" i="15"/>
  <c r="AB114" i="15"/>
  <c r="M111" i="11"/>
  <c r="O111" i="11"/>
  <c r="N111" i="11"/>
  <c r="L111" i="11"/>
  <c r="K111" i="11"/>
  <c r="E112" i="11"/>
  <c r="J112" i="11"/>
  <c r="G112" i="11"/>
  <c r="B112" i="11"/>
  <c r="R113" i="10"/>
  <c r="Q113" i="10"/>
  <c r="S113" i="10" s="1"/>
  <c r="A115" i="10"/>
  <c r="A120" i="4"/>
  <c r="D115" i="15" s="1"/>
  <c r="I112" i="11"/>
  <c r="D112" i="11"/>
  <c r="F112" i="11"/>
  <c r="A112" i="11"/>
  <c r="C112" i="11"/>
  <c r="H112" i="11"/>
  <c r="P114" i="10"/>
  <c r="AP114" i="10"/>
  <c r="AO114" i="10" s="1"/>
  <c r="AI113" i="15" s="1"/>
  <c r="AK114" i="10"/>
  <c r="AJ114" i="10" s="1"/>
  <c r="AE113" i="15" s="1"/>
  <c r="AF114" i="10"/>
  <c r="AE114" i="10" s="1"/>
  <c r="AA113" i="15" s="1"/>
  <c r="AA114" i="10"/>
  <c r="Z114" i="10" s="1"/>
  <c r="W113" i="15" s="1"/>
  <c r="V114" i="10"/>
  <c r="U114" i="10" s="1"/>
  <c r="S113" i="15" s="1"/>
  <c r="AT114" i="10"/>
  <c r="AF115" i="15" l="1"/>
  <c r="X115" i="15"/>
  <c r="AB115" i="15"/>
  <c r="AJ115" i="15"/>
  <c r="T115" i="15"/>
  <c r="K112" i="11"/>
  <c r="N112" i="11"/>
  <c r="L112" i="11"/>
  <c r="M112" i="11"/>
  <c r="O112" i="11"/>
  <c r="F113" i="11"/>
  <c r="A113" i="11"/>
  <c r="A116" i="10"/>
  <c r="A121" i="4"/>
  <c r="D116" i="15" s="1"/>
  <c r="D113" i="11"/>
  <c r="I113" i="11"/>
  <c r="J113" i="11"/>
  <c r="E113" i="11"/>
  <c r="P115" i="10"/>
  <c r="V115" i="10"/>
  <c r="U115" i="10" s="1"/>
  <c r="S114" i="15" s="1"/>
  <c r="AF115" i="10"/>
  <c r="AE115" i="10" s="1"/>
  <c r="AA114" i="15" s="1"/>
  <c r="AP115" i="10"/>
  <c r="AO115" i="10" s="1"/>
  <c r="AI114" i="15" s="1"/>
  <c r="AT115" i="10"/>
  <c r="AA115" i="10"/>
  <c r="Z115" i="10" s="1"/>
  <c r="W114" i="15" s="1"/>
  <c r="AK115" i="10"/>
  <c r="AJ115" i="10" s="1"/>
  <c r="AE114" i="15" s="1"/>
  <c r="C113" i="11"/>
  <c r="H113" i="11"/>
  <c r="B113" i="11"/>
  <c r="G113" i="11"/>
  <c r="R114" i="10"/>
  <c r="Q114" i="10"/>
  <c r="S114" i="10" s="1"/>
  <c r="AJ116" i="15" l="1"/>
  <c r="X116" i="15"/>
  <c r="AF116" i="15"/>
  <c r="T116" i="15"/>
  <c r="AB116" i="15"/>
  <c r="K113" i="11"/>
  <c r="N113" i="11"/>
  <c r="M113" i="11"/>
  <c r="O113" i="11"/>
  <c r="L113" i="11"/>
  <c r="Q115" i="10"/>
  <c r="S115" i="10" s="1"/>
  <c r="R115" i="10"/>
  <c r="A117" i="10"/>
  <c r="A122" i="4"/>
  <c r="D117" i="15" s="1"/>
  <c r="P116" i="10"/>
  <c r="AK116" i="10"/>
  <c r="AJ116" i="10" s="1"/>
  <c r="AE115" i="15" s="1"/>
  <c r="V116" i="10"/>
  <c r="U116" i="10" s="1"/>
  <c r="S115" i="15" s="1"/>
  <c r="AF116" i="10"/>
  <c r="AE116" i="10" s="1"/>
  <c r="AA115" i="15" s="1"/>
  <c r="AA116" i="10"/>
  <c r="Z116" i="10" s="1"/>
  <c r="W115" i="15" s="1"/>
  <c r="AP116" i="10"/>
  <c r="AO116" i="10" s="1"/>
  <c r="AI115" i="15" s="1"/>
  <c r="AT116" i="10"/>
  <c r="G114" i="11"/>
  <c r="B114" i="11"/>
  <c r="D114" i="11"/>
  <c r="I114" i="11"/>
  <c r="C114" i="11"/>
  <c r="H114" i="11"/>
  <c r="E114" i="11"/>
  <c r="J114" i="11"/>
  <c r="A114" i="11"/>
  <c r="F114" i="11"/>
  <c r="T117" i="15" l="1"/>
  <c r="AJ117" i="15"/>
  <c r="AB117" i="15"/>
  <c r="X117" i="15"/>
  <c r="AF117" i="15"/>
  <c r="N114" i="11"/>
  <c r="K114" i="11"/>
  <c r="O114" i="11"/>
  <c r="L114" i="11"/>
  <c r="M114" i="11"/>
  <c r="A115" i="11"/>
  <c r="F115" i="11"/>
  <c r="D115" i="11"/>
  <c r="I115" i="11"/>
  <c r="R116" i="10"/>
  <c r="Q116" i="10"/>
  <c r="S116" i="10" s="1"/>
  <c r="A118" i="10"/>
  <c r="A123" i="4"/>
  <c r="D118" i="15" s="1"/>
  <c r="P117" i="10"/>
  <c r="AF117" i="10"/>
  <c r="AE117" i="10" s="1"/>
  <c r="AA116" i="15" s="1"/>
  <c r="AK117" i="10"/>
  <c r="AJ117" i="10" s="1"/>
  <c r="AE116" i="15" s="1"/>
  <c r="V117" i="10"/>
  <c r="U117" i="10" s="1"/>
  <c r="S116" i="15" s="1"/>
  <c r="AT117" i="10"/>
  <c r="AP117" i="10"/>
  <c r="AO117" i="10" s="1"/>
  <c r="AI116" i="15" s="1"/>
  <c r="AA117" i="10"/>
  <c r="Z117" i="10" s="1"/>
  <c r="W116" i="15" s="1"/>
  <c r="E115" i="11"/>
  <c r="J115" i="11"/>
  <c r="B115" i="11"/>
  <c r="G115" i="11"/>
  <c r="H115" i="11"/>
  <c r="C115" i="11"/>
  <c r="AJ118" i="15" l="1"/>
  <c r="AF118" i="15"/>
  <c r="X118" i="15"/>
  <c r="T118" i="15"/>
  <c r="AB118" i="15"/>
  <c r="K115" i="11"/>
  <c r="M115" i="11"/>
  <c r="O115" i="11"/>
  <c r="N115" i="11"/>
  <c r="L115" i="11"/>
  <c r="I116" i="11"/>
  <c r="D116" i="11"/>
  <c r="H116" i="11"/>
  <c r="C116" i="11"/>
  <c r="R117" i="10"/>
  <c r="Q117" i="10"/>
  <c r="S117" i="10" s="1"/>
  <c r="A119" i="10"/>
  <c r="A124" i="4"/>
  <c r="D119" i="15" s="1"/>
  <c r="B116" i="11"/>
  <c r="G116" i="11"/>
  <c r="E116" i="11"/>
  <c r="J116" i="11"/>
  <c r="P118" i="10"/>
  <c r="AK118" i="10"/>
  <c r="AJ118" i="10" s="1"/>
  <c r="AE117" i="15" s="1"/>
  <c r="AP118" i="10"/>
  <c r="AO118" i="10" s="1"/>
  <c r="AI117" i="15" s="1"/>
  <c r="V118" i="10"/>
  <c r="U118" i="10" s="1"/>
  <c r="S117" i="15" s="1"/>
  <c r="AA118" i="10"/>
  <c r="Z118" i="10" s="1"/>
  <c r="W117" i="15" s="1"/>
  <c r="AT118" i="10"/>
  <c r="AF118" i="10"/>
  <c r="AE118" i="10" s="1"/>
  <c r="AA117" i="15" s="1"/>
  <c r="A116" i="11"/>
  <c r="F116" i="11"/>
  <c r="AJ119" i="15" l="1"/>
  <c r="AB119" i="15"/>
  <c r="X119" i="15"/>
  <c r="AF119" i="15"/>
  <c r="T119" i="15"/>
  <c r="O116" i="11"/>
  <c r="N116" i="11"/>
  <c r="M116" i="11"/>
  <c r="L116" i="11"/>
  <c r="K116" i="11"/>
  <c r="J117" i="11"/>
  <c r="E117" i="11"/>
  <c r="R118" i="10"/>
  <c r="Q118" i="10"/>
  <c r="S118" i="10" s="1"/>
  <c r="A120" i="10"/>
  <c r="A125" i="4"/>
  <c r="D120" i="15" s="1"/>
  <c r="H117" i="11"/>
  <c r="C117" i="11"/>
  <c r="G117" i="11"/>
  <c r="B117" i="11"/>
  <c r="I117" i="11"/>
  <c r="D117" i="11"/>
  <c r="P119" i="10"/>
  <c r="AK119" i="10"/>
  <c r="AJ119" i="10" s="1"/>
  <c r="AE118" i="15" s="1"/>
  <c r="AP119" i="10"/>
  <c r="AO119" i="10" s="1"/>
  <c r="AI118" i="15" s="1"/>
  <c r="AA119" i="10"/>
  <c r="Z119" i="10" s="1"/>
  <c r="W118" i="15" s="1"/>
  <c r="V119" i="10"/>
  <c r="U119" i="10" s="1"/>
  <c r="S118" i="15" s="1"/>
  <c r="AF119" i="10"/>
  <c r="AE119" i="10" s="1"/>
  <c r="AA118" i="15" s="1"/>
  <c r="AT119" i="10"/>
  <c r="A117" i="11"/>
  <c r="F117" i="11"/>
  <c r="AJ120" i="15" l="1"/>
  <c r="AB120" i="15"/>
  <c r="X120" i="15"/>
  <c r="T120" i="15"/>
  <c r="AF120" i="15"/>
  <c r="N117" i="11"/>
  <c r="L117" i="11"/>
  <c r="M117" i="11"/>
  <c r="K117" i="11"/>
  <c r="O117" i="11"/>
  <c r="R119" i="10"/>
  <c r="Q119" i="10"/>
  <c r="S119" i="10" s="1"/>
  <c r="J118" i="11"/>
  <c r="E118" i="11"/>
  <c r="I118" i="11"/>
  <c r="D118" i="11"/>
  <c r="C118" i="11"/>
  <c r="H118" i="11"/>
  <c r="F118" i="11"/>
  <c r="A118" i="11"/>
  <c r="P120" i="10"/>
  <c r="AK120" i="10"/>
  <c r="AJ120" i="10" s="1"/>
  <c r="AE119" i="15" s="1"/>
  <c r="AP120" i="10"/>
  <c r="AO120" i="10" s="1"/>
  <c r="AI119" i="15" s="1"/>
  <c r="AA120" i="10"/>
  <c r="Z120" i="10" s="1"/>
  <c r="W119" i="15" s="1"/>
  <c r="AF120" i="10"/>
  <c r="AE120" i="10" s="1"/>
  <c r="AA119" i="15" s="1"/>
  <c r="AT120" i="10"/>
  <c r="V120" i="10"/>
  <c r="U120" i="10" s="1"/>
  <c r="S119" i="15" s="1"/>
  <c r="G118" i="11"/>
  <c r="B118" i="11"/>
  <c r="A121" i="10"/>
  <c r="A126" i="4"/>
  <c r="D121" i="15" s="1"/>
  <c r="X121" i="15" l="1"/>
  <c r="AB121" i="15"/>
  <c r="T121" i="15"/>
  <c r="AJ121" i="15"/>
  <c r="AF121" i="15"/>
  <c r="L118" i="11"/>
  <c r="K118" i="11"/>
  <c r="M118" i="11"/>
  <c r="O118" i="11"/>
  <c r="N118" i="11"/>
  <c r="A122" i="10"/>
  <c r="A127" i="4"/>
  <c r="D122" i="15" s="1"/>
  <c r="G119" i="11"/>
  <c r="B119" i="11"/>
  <c r="E119" i="11"/>
  <c r="J119" i="11"/>
  <c r="H119" i="11"/>
  <c r="C119" i="11"/>
  <c r="P121" i="10"/>
  <c r="V121" i="10"/>
  <c r="U121" i="10" s="1"/>
  <c r="S120" i="15" s="1"/>
  <c r="AA121" i="10"/>
  <c r="Z121" i="10" s="1"/>
  <c r="W120" i="15" s="1"/>
  <c r="AT121" i="10"/>
  <c r="AF121" i="10"/>
  <c r="AE121" i="10" s="1"/>
  <c r="AA120" i="15" s="1"/>
  <c r="AK121" i="10"/>
  <c r="AJ121" i="10" s="1"/>
  <c r="AE120" i="15" s="1"/>
  <c r="AP121" i="10"/>
  <c r="AO121" i="10" s="1"/>
  <c r="AI120" i="15" s="1"/>
  <c r="I119" i="11"/>
  <c r="D119" i="11"/>
  <c r="Q120" i="10"/>
  <c r="S120" i="10" s="1"/>
  <c r="R120" i="10"/>
  <c r="F119" i="11"/>
  <c r="A119" i="11"/>
  <c r="AJ122" i="15" l="1"/>
  <c r="AB122" i="15"/>
  <c r="X122" i="15"/>
  <c r="AF122" i="15"/>
  <c r="T122" i="15"/>
  <c r="M119" i="11"/>
  <c r="L119" i="11"/>
  <c r="K119" i="11"/>
  <c r="N119" i="11"/>
  <c r="O119" i="11"/>
  <c r="Q121" i="10"/>
  <c r="S121" i="10" s="1"/>
  <c r="R121" i="10"/>
  <c r="I120" i="11"/>
  <c r="D120" i="11"/>
  <c r="C120" i="11"/>
  <c r="H120" i="11"/>
  <c r="A123" i="10"/>
  <c r="A128" i="4"/>
  <c r="D123" i="15" s="1"/>
  <c r="G120" i="11"/>
  <c r="B120" i="11"/>
  <c r="E120" i="11"/>
  <c r="J120" i="11"/>
  <c r="A120" i="11"/>
  <c r="F120" i="11"/>
  <c r="P122" i="10"/>
  <c r="AK122" i="10"/>
  <c r="AJ122" i="10" s="1"/>
  <c r="AE121" i="15" s="1"/>
  <c r="AT122" i="10"/>
  <c r="V122" i="10"/>
  <c r="U122" i="10" s="1"/>
  <c r="S121" i="15" s="1"/>
  <c r="AA122" i="10"/>
  <c r="Z122" i="10" s="1"/>
  <c r="W121" i="15" s="1"/>
  <c r="AP122" i="10"/>
  <c r="AO122" i="10" s="1"/>
  <c r="AI121" i="15" s="1"/>
  <c r="AF122" i="10"/>
  <c r="AE122" i="10" s="1"/>
  <c r="AA121" i="15" s="1"/>
  <c r="T123" i="15" l="1"/>
  <c r="X123" i="15"/>
  <c r="AB123" i="15"/>
  <c r="AJ123" i="15"/>
  <c r="AF123" i="15"/>
  <c r="M120" i="11"/>
  <c r="K120" i="11"/>
  <c r="O120" i="11"/>
  <c r="L120" i="11"/>
  <c r="N120" i="11"/>
  <c r="C121" i="11"/>
  <c r="H121" i="11"/>
  <c r="A124" i="10"/>
  <c r="A129" i="4"/>
  <c r="D124" i="15" s="1"/>
  <c r="G121" i="11"/>
  <c r="B121" i="11"/>
  <c r="J121" i="11"/>
  <c r="E121" i="11"/>
  <c r="A121" i="11"/>
  <c r="F121" i="11"/>
  <c r="P123" i="10"/>
  <c r="AF123" i="10"/>
  <c r="AE123" i="10" s="1"/>
  <c r="AA122" i="15" s="1"/>
  <c r="AK123" i="10"/>
  <c r="AJ123" i="10" s="1"/>
  <c r="AE122" i="15" s="1"/>
  <c r="V123" i="10"/>
  <c r="U123" i="10" s="1"/>
  <c r="S122" i="15" s="1"/>
  <c r="AT123" i="10"/>
  <c r="AP123" i="10"/>
  <c r="AO123" i="10" s="1"/>
  <c r="AI122" i="15" s="1"/>
  <c r="AA123" i="10"/>
  <c r="Z123" i="10" s="1"/>
  <c r="W122" i="15" s="1"/>
  <c r="D121" i="11"/>
  <c r="I121" i="11"/>
  <c r="Q122" i="10"/>
  <c r="S122" i="10" s="1"/>
  <c r="R122" i="10"/>
  <c r="AF124" i="15" l="1"/>
  <c r="AJ124" i="15"/>
  <c r="X124" i="15"/>
  <c r="T124" i="15"/>
  <c r="AB124" i="15"/>
  <c r="N121" i="11"/>
  <c r="L121" i="11"/>
  <c r="O121" i="11"/>
  <c r="K121" i="11"/>
  <c r="M121" i="11"/>
  <c r="C122" i="11"/>
  <c r="H122" i="11"/>
  <c r="I122" i="11"/>
  <c r="D122" i="11"/>
  <c r="P124" i="10"/>
  <c r="AA124" i="10"/>
  <c r="Z124" i="10" s="1"/>
  <c r="W123" i="15" s="1"/>
  <c r="AP124" i="10"/>
  <c r="AO124" i="10" s="1"/>
  <c r="AI123" i="15" s="1"/>
  <c r="AK124" i="10"/>
  <c r="AJ124" i="10" s="1"/>
  <c r="AE123" i="15" s="1"/>
  <c r="AT124" i="10"/>
  <c r="AF124" i="10"/>
  <c r="AE124" i="10" s="1"/>
  <c r="AA123" i="15" s="1"/>
  <c r="V124" i="10"/>
  <c r="U124" i="10" s="1"/>
  <c r="S123" i="15" s="1"/>
  <c r="R123" i="10"/>
  <c r="Q123" i="10"/>
  <c r="S123" i="10" s="1"/>
  <c r="A125" i="10"/>
  <c r="A130" i="4"/>
  <c r="D125" i="15" s="1"/>
  <c r="B122" i="11"/>
  <c r="G122" i="11"/>
  <c r="F122" i="11"/>
  <c r="A122" i="11"/>
  <c r="E122" i="11"/>
  <c r="J122" i="11"/>
  <c r="AB125" i="15" l="1"/>
  <c r="T125" i="15"/>
  <c r="X125" i="15"/>
  <c r="AF125" i="15"/>
  <c r="AJ125" i="15"/>
  <c r="M122" i="11"/>
  <c r="K122" i="11"/>
  <c r="L122" i="11"/>
  <c r="N122" i="11"/>
  <c r="O122" i="11"/>
  <c r="H123" i="11"/>
  <c r="C123" i="11"/>
  <c r="A126" i="10"/>
  <c r="A131" i="4"/>
  <c r="D126" i="15" s="1"/>
  <c r="A123" i="11"/>
  <c r="F123" i="11"/>
  <c r="D123" i="11"/>
  <c r="I123" i="11"/>
  <c r="J123" i="11"/>
  <c r="E123" i="11"/>
  <c r="G123" i="11"/>
  <c r="B123" i="11"/>
  <c r="P125" i="10"/>
  <c r="AT125" i="10"/>
  <c r="AP125" i="10"/>
  <c r="AO125" i="10" s="1"/>
  <c r="AI124" i="15" s="1"/>
  <c r="AF125" i="10"/>
  <c r="AE125" i="10" s="1"/>
  <c r="AA124" i="15" s="1"/>
  <c r="V125" i="10"/>
  <c r="U125" i="10" s="1"/>
  <c r="S124" i="15" s="1"/>
  <c r="AK125" i="10"/>
  <c r="AJ125" i="10" s="1"/>
  <c r="AE124" i="15" s="1"/>
  <c r="AA125" i="10"/>
  <c r="Z125" i="10" s="1"/>
  <c r="W124" i="15" s="1"/>
  <c r="Q124" i="10"/>
  <c r="S124" i="10" s="1"/>
  <c r="R124" i="10"/>
  <c r="AJ126" i="15" l="1"/>
  <c r="AB126" i="15"/>
  <c r="T126" i="15"/>
  <c r="X126" i="15"/>
  <c r="AF126" i="15"/>
  <c r="K123" i="11"/>
  <c r="L123" i="11"/>
  <c r="N123" i="11"/>
  <c r="O123" i="11"/>
  <c r="M123" i="11"/>
  <c r="R125" i="10"/>
  <c r="Q125" i="10"/>
  <c r="S125" i="10" s="1"/>
  <c r="I124" i="11"/>
  <c r="D124" i="11"/>
  <c r="P126" i="10"/>
  <c r="AF126" i="10"/>
  <c r="AE126" i="10" s="1"/>
  <c r="AA125" i="15" s="1"/>
  <c r="AP126" i="10"/>
  <c r="AO126" i="10" s="1"/>
  <c r="AI125" i="15" s="1"/>
  <c r="AA126" i="10"/>
  <c r="Z126" i="10" s="1"/>
  <c r="W125" i="15" s="1"/>
  <c r="AT126" i="10"/>
  <c r="V126" i="10"/>
  <c r="U126" i="10" s="1"/>
  <c r="S125" i="15" s="1"/>
  <c r="AK126" i="10"/>
  <c r="AJ126" i="10" s="1"/>
  <c r="AE125" i="15" s="1"/>
  <c r="B124" i="11"/>
  <c r="G124" i="11"/>
  <c r="A124" i="11"/>
  <c r="F124" i="11"/>
  <c r="J124" i="11"/>
  <c r="E124" i="11"/>
  <c r="A127" i="10"/>
  <c r="A132" i="4"/>
  <c r="D127" i="15" s="1"/>
  <c r="C124" i="11"/>
  <c r="H124" i="11"/>
  <c r="AB127" i="15" l="1"/>
  <c r="AJ127" i="15"/>
  <c r="T127" i="15"/>
  <c r="X127" i="15"/>
  <c r="AF127" i="15"/>
  <c r="L124" i="11"/>
  <c r="N124" i="11"/>
  <c r="O124" i="11"/>
  <c r="M124" i="11"/>
  <c r="K124" i="11"/>
  <c r="H125" i="11"/>
  <c r="C125" i="11"/>
  <c r="I125" i="11"/>
  <c r="D125" i="11"/>
  <c r="F125" i="11"/>
  <c r="A125" i="11"/>
  <c r="R126" i="10"/>
  <c r="Q126" i="10"/>
  <c r="S126" i="10" s="1"/>
  <c r="A128" i="10"/>
  <c r="A133" i="4"/>
  <c r="D128" i="15" s="1"/>
  <c r="P127" i="10"/>
  <c r="AK127" i="10"/>
  <c r="AJ127" i="10" s="1"/>
  <c r="AE126" i="15" s="1"/>
  <c r="AF127" i="10"/>
  <c r="AE127" i="10" s="1"/>
  <c r="AA126" i="15" s="1"/>
  <c r="V127" i="10"/>
  <c r="U127" i="10" s="1"/>
  <c r="S126" i="15" s="1"/>
  <c r="AT127" i="10"/>
  <c r="AA127" i="10"/>
  <c r="Z127" i="10" s="1"/>
  <c r="W126" i="15" s="1"/>
  <c r="AP127" i="10"/>
  <c r="AO127" i="10" s="1"/>
  <c r="AI126" i="15" s="1"/>
  <c r="B125" i="11"/>
  <c r="G125" i="11"/>
  <c r="E125" i="11"/>
  <c r="J125" i="11"/>
  <c r="AB128" i="15" l="1"/>
  <c r="X128" i="15"/>
  <c r="T128" i="15"/>
  <c r="AF128" i="15"/>
  <c r="AJ128" i="15"/>
  <c r="M125" i="11"/>
  <c r="L125" i="11"/>
  <c r="K125" i="11"/>
  <c r="O125" i="11"/>
  <c r="N125" i="11"/>
  <c r="E126" i="11"/>
  <c r="J126" i="11"/>
  <c r="G126" i="11"/>
  <c r="B126" i="11"/>
  <c r="F126" i="11"/>
  <c r="A126" i="11"/>
  <c r="C126" i="11"/>
  <c r="H126" i="11"/>
  <c r="Q127" i="10"/>
  <c r="S127" i="10" s="1"/>
  <c r="R127" i="10"/>
  <c r="P128" i="10"/>
  <c r="AA128" i="10"/>
  <c r="Z128" i="10" s="1"/>
  <c r="W127" i="15" s="1"/>
  <c r="AK128" i="10"/>
  <c r="AJ128" i="10" s="1"/>
  <c r="AE127" i="15" s="1"/>
  <c r="V128" i="10"/>
  <c r="U128" i="10" s="1"/>
  <c r="S127" i="15" s="1"/>
  <c r="AP128" i="10"/>
  <c r="AO128" i="10" s="1"/>
  <c r="AI127" i="15" s="1"/>
  <c r="AF128" i="10"/>
  <c r="AE128" i="10" s="1"/>
  <c r="AA127" i="15" s="1"/>
  <c r="AT128" i="10"/>
  <c r="D126" i="11"/>
  <c r="I126" i="11"/>
  <c r="A129" i="10"/>
  <c r="A134" i="4"/>
  <c r="D129" i="15" s="1"/>
  <c r="M126" i="11" l="1"/>
  <c r="T129" i="15"/>
  <c r="AJ129" i="15"/>
  <c r="AF129" i="15"/>
  <c r="X129" i="15"/>
  <c r="AB129" i="15"/>
  <c r="K126" i="11"/>
  <c r="O126" i="11"/>
  <c r="L126" i="11"/>
  <c r="N126" i="11"/>
  <c r="F127" i="11"/>
  <c r="A127" i="11"/>
  <c r="A130" i="10"/>
  <c r="A135" i="4"/>
  <c r="D130" i="15" s="1"/>
  <c r="C127" i="11"/>
  <c r="H127" i="11"/>
  <c r="I127" i="11"/>
  <c r="D127" i="11"/>
  <c r="J127" i="11"/>
  <c r="E127" i="11"/>
  <c r="G127" i="11"/>
  <c r="B127" i="11"/>
  <c r="R128" i="10"/>
  <c r="Q128" i="10"/>
  <c r="S128" i="10" s="1"/>
  <c r="P129" i="10"/>
  <c r="AF129" i="10"/>
  <c r="AE129" i="10" s="1"/>
  <c r="AA128" i="15" s="1"/>
  <c r="AK129" i="10"/>
  <c r="AJ129" i="10" s="1"/>
  <c r="AE128" i="15" s="1"/>
  <c r="V129" i="10"/>
  <c r="U129" i="10" s="1"/>
  <c r="S128" i="15" s="1"/>
  <c r="AT129" i="10"/>
  <c r="AP129" i="10"/>
  <c r="AO129" i="10" s="1"/>
  <c r="AI128" i="15" s="1"/>
  <c r="AA129" i="10"/>
  <c r="Z129" i="10" s="1"/>
  <c r="W128" i="15" s="1"/>
  <c r="T130" i="15" l="1"/>
  <c r="AF130" i="15"/>
  <c r="X130" i="15"/>
  <c r="AJ130" i="15"/>
  <c r="AB130" i="15"/>
  <c r="K127" i="11"/>
  <c r="N127" i="11"/>
  <c r="L127" i="11"/>
  <c r="M127" i="11"/>
  <c r="O127" i="11"/>
  <c r="A131" i="10"/>
  <c r="A136" i="4"/>
  <c r="D131" i="15" s="1"/>
  <c r="P130" i="10"/>
  <c r="V130" i="10"/>
  <c r="U130" i="10" s="1"/>
  <c r="S129" i="15" s="1"/>
  <c r="AT130" i="10"/>
  <c r="AF130" i="10"/>
  <c r="AE130" i="10" s="1"/>
  <c r="AA129" i="15" s="1"/>
  <c r="AP130" i="10"/>
  <c r="AO130" i="10" s="1"/>
  <c r="AI129" i="15" s="1"/>
  <c r="AA130" i="10"/>
  <c r="Z130" i="10" s="1"/>
  <c r="W129" i="15" s="1"/>
  <c r="AK130" i="10"/>
  <c r="AJ130" i="10" s="1"/>
  <c r="AE129" i="15" s="1"/>
  <c r="D128" i="11"/>
  <c r="I128" i="11"/>
  <c r="G128" i="11"/>
  <c r="B128" i="11"/>
  <c r="A128" i="11"/>
  <c r="F128" i="11"/>
  <c r="Q129" i="10"/>
  <c r="S129" i="10" s="1"/>
  <c r="R129" i="10"/>
  <c r="E128" i="11"/>
  <c r="J128" i="11"/>
  <c r="C128" i="11"/>
  <c r="H128" i="11"/>
  <c r="AF131" i="15" l="1"/>
  <c r="T131" i="15"/>
  <c r="X131" i="15"/>
  <c r="AJ131" i="15"/>
  <c r="AB131" i="15"/>
  <c r="L128" i="11"/>
  <c r="K128" i="11"/>
  <c r="N128" i="11"/>
  <c r="M128" i="11"/>
  <c r="O128" i="11"/>
  <c r="E129" i="11"/>
  <c r="J129" i="11"/>
  <c r="A129" i="11"/>
  <c r="F129" i="11"/>
  <c r="Q130" i="10"/>
  <c r="S130" i="10" s="1"/>
  <c r="R130" i="10"/>
  <c r="H129" i="11"/>
  <c r="C129" i="11"/>
  <c r="A132" i="10"/>
  <c r="A137" i="4"/>
  <c r="D132" i="15" s="1"/>
  <c r="D129" i="11"/>
  <c r="I129" i="11"/>
  <c r="G129" i="11"/>
  <c r="B129" i="11"/>
  <c r="P131" i="10"/>
  <c r="AK131" i="10"/>
  <c r="AJ131" i="10" s="1"/>
  <c r="AE130" i="15" s="1"/>
  <c r="V131" i="10"/>
  <c r="U131" i="10" s="1"/>
  <c r="S130" i="15" s="1"/>
  <c r="AT131" i="10"/>
  <c r="AP131" i="10"/>
  <c r="AO131" i="10" s="1"/>
  <c r="AI130" i="15" s="1"/>
  <c r="AF131" i="10"/>
  <c r="AE131" i="10" s="1"/>
  <c r="AA130" i="15" s="1"/>
  <c r="AA131" i="10"/>
  <c r="Z131" i="10" s="1"/>
  <c r="W130" i="15" s="1"/>
  <c r="X132" i="15" l="1"/>
  <c r="T132" i="15"/>
  <c r="AJ132" i="15"/>
  <c r="AB132" i="15"/>
  <c r="AF132" i="15"/>
  <c r="N129" i="11"/>
  <c r="L129" i="11"/>
  <c r="O129" i="11"/>
  <c r="K129" i="11"/>
  <c r="M129" i="11"/>
  <c r="E130" i="11"/>
  <c r="J130" i="11"/>
  <c r="B130" i="11"/>
  <c r="G130" i="11"/>
  <c r="F130" i="11"/>
  <c r="A130" i="11"/>
  <c r="P132" i="10"/>
  <c r="AK132" i="10"/>
  <c r="AJ132" i="10" s="1"/>
  <c r="AE131" i="15" s="1"/>
  <c r="AP132" i="10"/>
  <c r="AO132" i="10" s="1"/>
  <c r="AI131" i="15" s="1"/>
  <c r="AT132" i="10"/>
  <c r="AA132" i="10"/>
  <c r="Z132" i="10" s="1"/>
  <c r="W131" i="15" s="1"/>
  <c r="V132" i="10"/>
  <c r="U132" i="10" s="1"/>
  <c r="S131" i="15" s="1"/>
  <c r="AF132" i="10"/>
  <c r="AE132" i="10" s="1"/>
  <c r="AA131" i="15" s="1"/>
  <c r="C130" i="11"/>
  <c r="H130" i="11"/>
  <c r="I130" i="11"/>
  <c r="D130" i="11"/>
  <c r="Q131" i="10"/>
  <c r="S131" i="10" s="1"/>
  <c r="R131" i="10"/>
  <c r="A133" i="10"/>
  <c r="A138" i="4"/>
  <c r="D133" i="15" s="1"/>
  <c r="AF133" i="15" l="1"/>
  <c r="X133" i="15"/>
  <c r="AJ133" i="15"/>
  <c r="T133" i="15"/>
  <c r="AB133" i="15"/>
  <c r="O130" i="11"/>
  <c r="N130" i="11"/>
  <c r="K130" i="11"/>
  <c r="L130" i="11"/>
  <c r="M130" i="11"/>
  <c r="A134" i="10"/>
  <c r="A139" i="4"/>
  <c r="D134" i="15" s="1"/>
  <c r="E131" i="11"/>
  <c r="J131" i="11"/>
  <c r="P133" i="10"/>
  <c r="AT133" i="10"/>
  <c r="AK133" i="10"/>
  <c r="AJ133" i="10" s="1"/>
  <c r="AE132" i="15" s="1"/>
  <c r="AF133" i="10"/>
  <c r="AE133" i="10" s="1"/>
  <c r="AA132" i="15" s="1"/>
  <c r="V133" i="10"/>
  <c r="U133" i="10" s="1"/>
  <c r="S132" i="15" s="1"/>
  <c r="AA133" i="10"/>
  <c r="Z133" i="10" s="1"/>
  <c r="W132" i="15" s="1"/>
  <c r="AP133" i="10"/>
  <c r="AO133" i="10" s="1"/>
  <c r="AI132" i="15" s="1"/>
  <c r="R132" i="10"/>
  <c r="Q132" i="10"/>
  <c r="S132" i="10" s="1"/>
  <c r="I131" i="11"/>
  <c r="D131" i="11"/>
  <c r="C131" i="11"/>
  <c r="H131" i="11"/>
  <c r="F131" i="11"/>
  <c r="A131" i="11"/>
  <c r="B131" i="11"/>
  <c r="G131" i="11"/>
  <c r="T134" i="15" l="1"/>
  <c r="X134" i="15"/>
  <c r="AJ134" i="15"/>
  <c r="AF134" i="15"/>
  <c r="AB134" i="15"/>
  <c r="O131" i="11"/>
  <c r="N131" i="11"/>
  <c r="M131" i="11"/>
  <c r="L131" i="11"/>
  <c r="K131" i="11"/>
  <c r="R133" i="10"/>
  <c r="Q133" i="10"/>
  <c r="S133" i="10" s="1"/>
  <c r="E132" i="11"/>
  <c r="J132" i="11"/>
  <c r="G132" i="11"/>
  <c r="B132" i="11"/>
  <c r="F132" i="11"/>
  <c r="A132" i="11"/>
  <c r="C132" i="11"/>
  <c r="H132" i="11"/>
  <c r="A135" i="10"/>
  <c r="A140" i="4"/>
  <c r="D135" i="15" s="1"/>
  <c r="D132" i="11"/>
  <c r="I132" i="11"/>
  <c r="P134" i="10"/>
  <c r="AK134" i="10"/>
  <c r="AJ134" i="10" s="1"/>
  <c r="AE133" i="15" s="1"/>
  <c r="AP134" i="10"/>
  <c r="AO134" i="10" s="1"/>
  <c r="AI133" i="15" s="1"/>
  <c r="AA134" i="10"/>
  <c r="Z134" i="10" s="1"/>
  <c r="W133" i="15" s="1"/>
  <c r="AF134" i="10"/>
  <c r="AE134" i="10" s="1"/>
  <c r="AA133" i="15" s="1"/>
  <c r="AT134" i="10"/>
  <c r="V134" i="10"/>
  <c r="U134" i="10" s="1"/>
  <c r="S133" i="15" s="1"/>
  <c r="AJ135" i="15" l="1"/>
  <c r="AF135" i="15"/>
  <c r="X135" i="15"/>
  <c r="AB135" i="15"/>
  <c r="T135" i="15"/>
  <c r="L132" i="11"/>
  <c r="M132" i="11"/>
  <c r="O132" i="11"/>
  <c r="K132" i="11"/>
  <c r="N132" i="11"/>
  <c r="F133" i="11"/>
  <c r="A133" i="11"/>
  <c r="B133" i="11"/>
  <c r="G133" i="11"/>
  <c r="A136" i="10"/>
  <c r="A141" i="4"/>
  <c r="D136" i="15" s="1"/>
  <c r="H133" i="11"/>
  <c r="C133" i="11"/>
  <c r="J133" i="11"/>
  <c r="E133" i="11"/>
  <c r="P135" i="10"/>
  <c r="V135" i="10"/>
  <c r="U135" i="10" s="1"/>
  <c r="S134" i="15" s="1"/>
  <c r="AK135" i="10"/>
  <c r="AJ135" i="10" s="1"/>
  <c r="AE134" i="15" s="1"/>
  <c r="AP135" i="10"/>
  <c r="AO135" i="10" s="1"/>
  <c r="AI134" i="15" s="1"/>
  <c r="AF135" i="10"/>
  <c r="AE135" i="10" s="1"/>
  <c r="AA134" i="15" s="1"/>
  <c r="AA135" i="10"/>
  <c r="Z135" i="10" s="1"/>
  <c r="W134" i="15" s="1"/>
  <c r="AT135" i="10"/>
  <c r="I133" i="11"/>
  <c r="D133" i="11"/>
  <c r="R134" i="10"/>
  <c r="Q134" i="10"/>
  <c r="S134" i="10" s="1"/>
  <c r="T136" i="15" l="1"/>
  <c r="AB136" i="15"/>
  <c r="AF136" i="15"/>
  <c r="AJ136" i="15"/>
  <c r="X136" i="15"/>
  <c r="K133" i="11"/>
  <c r="N133" i="11"/>
  <c r="O133" i="11"/>
  <c r="L133" i="11"/>
  <c r="M133" i="11"/>
  <c r="C134" i="11"/>
  <c r="H134" i="11"/>
  <c r="I134" i="11"/>
  <c r="D134" i="11"/>
  <c r="A134" i="11"/>
  <c r="F134" i="11"/>
  <c r="A137" i="10"/>
  <c r="A142" i="4"/>
  <c r="D137" i="15" s="1"/>
  <c r="P136" i="10"/>
  <c r="AF136" i="10"/>
  <c r="AE136" i="10" s="1"/>
  <c r="AA135" i="15" s="1"/>
  <c r="V136" i="10"/>
  <c r="U136" i="10" s="1"/>
  <c r="S135" i="15" s="1"/>
  <c r="AT136" i="10"/>
  <c r="AA136" i="10"/>
  <c r="Z136" i="10" s="1"/>
  <c r="W135" i="15" s="1"/>
  <c r="AK136" i="10"/>
  <c r="AJ136" i="10" s="1"/>
  <c r="AE135" i="15" s="1"/>
  <c r="AP136" i="10"/>
  <c r="AO136" i="10" s="1"/>
  <c r="AI135" i="15" s="1"/>
  <c r="J134" i="11"/>
  <c r="E134" i="11"/>
  <c r="R135" i="10"/>
  <c r="Q135" i="10"/>
  <c r="S135" i="10" s="1"/>
  <c r="B134" i="11"/>
  <c r="G134" i="11"/>
  <c r="AF137" i="15" l="1"/>
  <c r="AB137" i="15"/>
  <c r="T137" i="15"/>
  <c r="X137" i="15"/>
  <c r="AJ137" i="15"/>
  <c r="M134" i="11"/>
  <c r="O134" i="11"/>
  <c r="N134" i="11"/>
  <c r="L134" i="11"/>
  <c r="K134" i="11"/>
  <c r="Q136" i="10"/>
  <c r="S136" i="10" s="1"/>
  <c r="R136" i="10"/>
  <c r="J135" i="11"/>
  <c r="E135" i="11"/>
  <c r="I135" i="11"/>
  <c r="D135" i="11"/>
  <c r="P137" i="10"/>
  <c r="AF137" i="10"/>
  <c r="AE137" i="10" s="1"/>
  <c r="AA136" i="15" s="1"/>
  <c r="AP137" i="10"/>
  <c r="AO137" i="10" s="1"/>
  <c r="AI136" i="15" s="1"/>
  <c r="AT137" i="10"/>
  <c r="AA137" i="10"/>
  <c r="Z137" i="10" s="1"/>
  <c r="W136" i="15" s="1"/>
  <c r="AK137" i="10"/>
  <c r="AJ137" i="10" s="1"/>
  <c r="AE136" i="15" s="1"/>
  <c r="V137" i="10"/>
  <c r="U137" i="10" s="1"/>
  <c r="S136" i="15" s="1"/>
  <c r="B135" i="11"/>
  <c r="G135" i="11"/>
  <c r="A138" i="10"/>
  <c r="A143" i="4"/>
  <c r="D138" i="15" s="1"/>
  <c r="F135" i="11"/>
  <c r="A135" i="11"/>
  <c r="H135" i="11"/>
  <c r="C135" i="11"/>
  <c r="M135" i="11" l="1"/>
  <c r="X138" i="15"/>
  <c r="T138" i="15"/>
  <c r="AB138" i="15"/>
  <c r="AJ138" i="15"/>
  <c r="AF138" i="15"/>
  <c r="L135" i="11"/>
  <c r="O135" i="11"/>
  <c r="K135" i="11"/>
  <c r="N135" i="11"/>
  <c r="B136" i="11"/>
  <c r="G136" i="11"/>
  <c r="A139" i="10"/>
  <c r="A144" i="4"/>
  <c r="D139" i="15" s="1"/>
  <c r="I136" i="11"/>
  <c r="D136" i="11"/>
  <c r="P138" i="10"/>
  <c r="AF138" i="10"/>
  <c r="AE138" i="10" s="1"/>
  <c r="AA137" i="15" s="1"/>
  <c r="AK138" i="10"/>
  <c r="AJ138" i="10" s="1"/>
  <c r="AE137" i="15" s="1"/>
  <c r="AT138" i="10"/>
  <c r="V138" i="10"/>
  <c r="U138" i="10" s="1"/>
  <c r="S137" i="15" s="1"/>
  <c r="AP138" i="10"/>
  <c r="AO138" i="10" s="1"/>
  <c r="AI137" i="15" s="1"/>
  <c r="AA138" i="10"/>
  <c r="Z138" i="10" s="1"/>
  <c r="W137" i="15" s="1"/>
  <c r="J136" i="11"/>
  <c r="E136" i="11"/>
  <c r="C136" i="11"/>
  <c r="H136" i="11"/>
  <c r="Q137" i="10"/>
  <c r="S137" i="10" s="1"/>
  <c r="R137" i="10"/>
  <c r="F136" i="11"/>
  <c r="A136" i="11"/>
  <c r="O136" i="11" l="1"/>
  <c r="AJ139" i="15"/>
  <c r="X139" i="15"/>
  <c r="AB139" i="15"/>
  <c r="T139" i="15"/>
  <c r="AF139" i="15"/>
  <c r="L136" i="11"/>
  <c r="K136" i="11"/>
  <c r="N136" i="11"/>
  <c r="M136" i="11"/>
  <c r="F137" i="11"/>
  <c r="A137" i="11"/>
  <c r="D137" i="11"/>
  <c r="I137" i="11"/>
  <c r="H137" i="11"/>
  <c r="C137" i="11"/>
  <c r="P139" i="10"/>
  <c r="AK139" i="10"/>
  <c r="AJ139" i="10" s="1"/>
  <c r="AE138" i="15" s="1"/>
  <c r="AT139" i="10"/>
  <c r="AP139" i="10"/>
  <c r="AO139" i="10" s="1"/>
  <c r="AI138" i="15" s="1"/>
  <c r="V139" i="10"/>
  <c r="U139" i="10" s="1"/>
  <c r="S138" i="15" s="1"/>
  <c r="AF139" i="10"/>
  <c r="AE139" i="10" s="1"/>
  <c r="AA138" i="15" s="1"/>
  <c r="AA139" i="10"/>
  <c r="Z139" i="10" s="1"/>
  <c r="W138" i="15" s="1"/>
  <c r="A140" i="10"/>
  <c r="A145" i="4"/>
  <c r="D140" i="15" s="1"/>
  <c r="Q138" i="10"/>
  <c r="S138" i="10" s="1"/>
  <c r="R138" i="10"/>
  <c r="G137" i="11"/>
  <c r="B137" i="11"/>
  <c r="E137" i="11"/>
  <c r="J137" i="11"/>
  <c r="X140" i="15" l="1"/>
  <c r="AF140" i="15"/>
  <c r="AJ140" i="15"/>
  <c r="AB140" i="15"/>
  <c r="T140" i="15"/>
  <c r="O137" i="11"/>
  <c r="K137" i="11"/>
  <c r="N137" i="11"/>
  <c r="M137" i="11"/>
  <c r="L137" i="11"/>
  <c r="P140" i="10"/>
  <c r="AT140" i="10"/>
  <c r="AA140" i="10"/>
  <c r="Z140" i="10" s="1"/>
  <c r="W139" i="15" s="1"/>
  <c r="AK140" i="10"/>
  <c r="AJ140" i="10" s="1"/>
  <c r="AE139" i="15" s="1"/>
  <c r="AF140" i="10"/>
  <c r="AE140" i="10" s="1"/>
  <c r="AA139" i="15" s="1"/>
  <c r="V140" i="10"/>
  <c r="U140" i="10" s="1"/>
  <c r="S139" i="15" s="1"/>
  <c r="AP140" i="10"/>
  <c r="AO140" i="10" s="1"/>
  <c r="AI139" i="15" s="1"/>
  <c r="E138" i="11"/>
  <c r="J138" i="11"/>
  <c r="A141" i="10"/>
  <c r="A146" i="4"/>
  <c r="D141" i="15" s="1"/>
  <c r="I138" i="11"/>
  <c r="D138" i="11"/>
  <c r="R139" i="10"/>
  <c r="Q139" i="10"/>
  <c r="S139" i="10" s="1"/>
  <c r="G138" i="11"/>
  <c r="B138" i="11"/>
  <c r="H138" i="11"/>
  <c r="C138" i="11"/>
  <c r="A138" i="11"/>
  <c r="F138" i="11"/>
  <c r="T141" i="15" l="1"/>
  <c r="AJ141" i="15"/>
  <c r="X141" i="15"/>
  <c r="AF141" i="15"/>
  <c r="AB141" i="15"/>
  <c r="O138" i="11"/>
  <c r="K138" i="11"/>
  <c r="L138" i="11"/>
  <c r="N138" i="11"/>
  <c r="M138" i="11"/>
  <c r="A142" i="10"/>
  <c r="A147" i="4"/>
  <c r="D142" i="15" s="1"/>
  <c r="A139" i="11"/>
  <c r="F139" i="11"/>
  <c r="J139" i="11"/>
  <c r="E139" i="11"/>
  <c r="C139" i="11"/>
  <c r="H139" i="11"/>
  <c r="P141" i="10"/>
  <c r="AF141" i="10"/>
  <c r="AE141" i="10" s="1"/>
  <c r="AA140" i="15" s="1"/>
  <c r="AT141" i="10"/>
  <c r="AA141" i="10"/>
  <c r="Z141" i="10" s="1"/>
  <c r="W140" i="15" s="1"/>
  <c r="AK141" i="10"/>
  <c r="AJ141" i="10" s="1"/>
  <c r="AE140" i="15" s="1"/>
  <c r="V141" i="10"/>
  <c r="U141" i="10" s="1"/>
  <c r="S140" i="15" s="1"/>
  <c r="AP141" i="10"/>
  <c r="AO141" i="10" s="1"/>
  <c r="AI140" i="15" s="1"/>
  <c r="D139" i="11"/>
  <c r="I139" i="11"/>
  <c r="B139" i="11"/>
  <c r="G139" i="11"/>
  <c r="R140" i="10"/>
  <c r="Q140" i="10"/>
  <c r="S140" i="10" s="1"/>
  <c r="AF142" i="15" l="1"/>
  <c r="X142" i="15"/>
  <c r="AJ142" i="15"/>
  <c r="AB142" i="15"/>
  <c r="T142" i="15"/>
  <c r="L139" i="11"/>
  <c r="O139" i="11"/>
  <c r="N139" i="11"/>
  <c r="K139" i="11"/>
  <c r="M139" i="11"/>
  <c r="Q141" i="10"/>
  <c r="S141" i="10" s="1"/>
  <c r="R141" i="10"/>
  <c r="E140" i="11"/>
  <c r="J140" i="11"/>
  <c r="A140" i="11"/>
  <c r="F140" i="11"/>
  <c r="I140" i="11"/>
  <c r="D140" i="11"/>
  <c r="A143" i="10"/>
  <c r="A148" i="4"/>
  <c r="D143" i="15" s="1"/>
  <c r="G140" i="11"/>
  <c r="B140" i="11"/>
  <c r="P142" i="10"/>
  <c r="V142" i="10"/>
  <c r="U142" i="10" s="1"/>
  <c r="S141" i="15" s="1"/>
  <c r="AP142" i="10"/>
  <c r="AO142" i="10" s="1"/>
  <c r="AI141" i="15" s="1"/>
  <c r="AA142" i="10"/>
  <c r="Z142" i="10" s="1"/>
  <c r="W141" i="15" s="1"/>
  <c r="AK142" i="10"/>
  <c r="AJ142" i="10" s="1"/>
  <c r="AE141" i="15" s="1"/>
  <c r="AF142" i="10"/>
  <c r="AE142" i="10" s="1"/>
  <c r="AA141" i="15" s="1"/>
  <c r="AT142" i="10"/>
  <c r="H140" i="11"/>
  <c r="C140" i="11"/>
  <c r="AB143" i="15" l="1"/>
  <c r="AJ143" i="15"/>
  <c r="T143" i="15"/>
  <c r="X143" i="15"/>
  <c r="AF143" i="15"/>
  <c r="N140" i="11"/>
  <c r="M140" i="11"/>
  <c r="L140" i="11"/>
  <c r="O140" i="11"/>
  <c r="K140" i="11"/>
  <c r="J141" i="11"/>
  <c r="E141" i="11"/>
  <c r="P143" i="10"/>
  <c r="V143" i="10"/>
  <c r="U143" i="10" s="1"/>
  <c r="S142" i="15" s="1"/>
  <c r="AP143" i="10"/>
  <c r="AO143" i="10" s="1"/>
  <c r="AI142" i="15" s="1"/>
  <c r="AA143" i="10"/>
  <c r="Z143" i="10" s="1"/>
  <c r="W142" i="15" s="1"/>
  <c r="AT143" i="10"/>
  <c r="AK143" i="10"/>
  <c r="AJ143" i="10" s="1"/>
  <c r="AE142" i="15" s="1"/>
  <c r="AF143" i="10"/>
  <c r="AE143" i="10" s="1"/>
  <c r="AA142" i="15" s="1"/>
  <c r="A141" i="11"/>
  <c r="F141" i="11"/>
  <c r="R142" i="10"/>
  <c r="Q142" i="10"/>
  <c r="S142" i="10" s="1"/>
  <c r="H141" i="11"/>
  <c r="C141" i="11"/>
  <c r="D141" i="11"/>
  <c r="I141" i="11"/>
  <c r="G141" i="11"/>
  <c r="B141" i="11"/>
  <c r="A144" i="10"/>
  <c r="A149" i="4"/>
  <c r="D144" i="15" s="1"/>
  <c r="AJ144" i="15" l="1"/>
  <c r="AF144" i="15"/>
  <c r="T144" i="15"/>
  <c r="AB144" i="15"/>
  <c r="X144" i="15"/>
  <c r="M141" i="11"/>
  <c r="O141" i="11"/>
  <c r="L141" i="11"/>
  <c r="K141" i="11"/>
  <c r="N141" i="11"/>
  <c r="B142" i="11"/>
  <c r="G142" i="11"/>
  <c r="F142" i="11"/>
  <c r="A142" i="11"/>
  <c r="E142" i="11"/>
  <c r="J142" i="11"/>
  <c r="Q143" i="10"/>
  <c r="S143" i="10" s="1"/>
  <c r="R143" i="10"/>
  <c r="A145" i="10"/>
  <c r="A150" i="4"/>
  <c r="D145" i="15" s="1"/>
  <c r="P144" i="10"/>
  <c r="AP144" i="10"/>
  <c r="AO144" i="10" s="1"/>
  <c r="AI143" i="15" s="1"/>
  <c r="AK144" i="10"/>
  <c r="AJ144" i="10" s="1"/>
  <c r="AE143" i="15" s="1"/>
  <c r="AF144" i="10"/>
  <c r="AE144" i="10" s="1"/>
  <c r="AA143" i="15" s="1"/>
  <c r="AT144" i="10"/>
  <c r="V144" i="10"/>
  <c r="U144" i="10" s="1"/>
  <c r="S143" i="15" s="1"/>
  <c r="AA144" i="10"/>
  <c r="Z144" i="10" s="1"/>
  <c r="W143" i="15" s="1"/>
  <c r="H142" i="11"/>
  <c r="C142" i="11"/>
  <c r="I142" i="11"/>
  <c r="D142" i="11"/>
  <c r="T145" i="15" l="1"/>
  <c r="X145" i="15"/>
  <c r="AB145" i="15"/>
  <c r="AJ145" i="15"/>
  <c r="AF145" i="15"/>
  <c r="O142" i="11"/>
  <c r="N142" i="11"/>
  <c r="M142" i="11"/>
  <c r="K142" i="11"/>
  <c r="L142" i="11"/>
  <c r="G143" i="11"/>
  <c r="B143" i="11"/>
  <c r="P145" i="10"/>
  <c r="AF145" i="10"/>
  <c r="AE145" i="10" s="1"/>
  <c r="AA144" i="15" s="1"/>
  <c r="V145" i="10"/>
  <c r="U145" i="10" s="1"/>
  <c r="S144" i="15" s="1"/>
  <c r="AP145" i="10"/>
  <c r="AO145" i="10" s="1"/>
  <c r="AI144" i="15" s="1"/>
  <c r="AA145" i="10"/>
  <c r="Z145" i="10" s="1"/>
  <c r="W144" i="15" s="1"/>
  <c r="AT145" i="10"/>
  <c r="AK145" i="10"/>
  <c r="AJ145" i="10" s="1"/>
  <c r="AE144" i="15" s="1"/>
  <c r="A143" i="11"/>
  <c r="F143" i="11"/>
  <c r="H143" i="11"/>
  <c r="C143" i="11"/>
  <c r="D143" i="11"/>
  <c r="I143" i="11"/>
  <c r="J143" i="11"/>
  <c r="E143" i="11"/>
  <c r="R144" i="10"/>
  <c r="Q144" i="10"/>
  <c r="S144" i="10" s="1"/>
  <c r="A146" i="10"/>
  <c r="A151" i="4"/>
  <c r="D146" i="15" s="1"/>
  <c r="AJ146" i="15" l="1"/>
  <c r="AB146" i="15"/>
  <c r="T146" i="15"/>
  <c r="X146" i="15"/>
  <c r="AF146" i="15"/>
  <c r="M143" i="11"/>
  <c r="L143" i="11"/>
  <c r="K143" i="11"/>
  <c r="N143" i="11"/>
  <c r="O143" i="11"/>
  <c r="A147" i="10"/>
  <c r="A152" i="4"/>
  <c r="D147" i="15" s="1"/>
  <c r="E144" i="11"/>
  <c r="J144" i="11"/>
  <c r="C144" i="11"/>
  <c r="H144" i="11"/>
  <c r="A144" i="11"/>
  <c r="F144" i="11"/>
  <c r="P146" i="10"/>
  <c r="AF146" i="10"/>
  <c r="AE146" i="10" s="1"/>
  <c r="AA145" i="15" s="1"/>
  <c r="AK146" i="10"/>
  <c r="AJ146" i="10" s="1"/>
  <c r="AE145" i="15" s="1"/>
  <c r="AA146" i="10"/>
  <c r="Z146" i="10" s="1"/>
  <c r="W145" i="15" s="1"/>
  <c r="AP146" i="10"/>
  <c r="AO146" i="10" s="1"/>
  <c r="AI145" i="15" s="1"/>
  <c r="V146" i="10"/>
  <c r="U146" i="10" s="1"/>
  <c r="S145" i="15" s="1"/>
  <c r="AT146" i="10"/>
  <c r="Q145" i="10"/>
  <c r="S145" i="10" s="1"/>
  <c r="R145" i="10"/>
  <c r="D144" i="11"/>
  <c r="I144" i="11"/>
  <c r="G144" i="11"/>
  <c r="B144" i="11"/>
  <c r="T147" i="15" l="1"/>
  <c r="AF147" i="15"/>
  <c r="X147" i="15"/>
  <c r="AJ147" i="15"/>
  <c r="AB147" i="15"/>
  <c r="L144" i="11"/>
  <c r="M144" i="11"/>
  <c r="N144" i="11"/>
  <c r="K144" i="11"/>
  <c r="O144" i="11"/>
  <c r="G145" i="11"/>
  <c r="B145" i="11"/>
  <c r="R146" i="10"/>
  <c r="Q146" i="10"/>
  <c r="S146" i="10" s="1"/>
  <c r="A145" i="11"/>
  <c r="F145" i="11"/>
  <c r="E145" i="11"/>
  <c r="J145" i="11"/>
  <c r="A148" i="10"/>
  <c r="A153" i="4"/>
  <c r="D148" i="15" s="1"/>
  <c r="D145" i="11"/>
  <c r="I145" i="11"/>
  <c r="P147" i="10"/>
  <c r="AF147" i="10"/>
  <c r="AE147" i="10" s="1"/>
  <c r="AA146" i="15" s="1"/>
  <c r="AK147" i="10"/>
  <c r="AJ147" i="10" s="1"/>
  <c r="AE146" i="15" s="1"/>
  <c r="AA147" i="10"/>
  <c r="Z147" i="10" s="1"/>
  <c r="W146" i="15" s="1"/>
  <c r="V147" i="10"/>
  <c r="U147" i="10" s="1"/>
  <c r="S146" i="15" s="1"/>
  <c r="AP147" i="10"/>
  <c r="AO147" i="10" s="1"/>
  <c r="AI146" i="15" s="1"/>
  <c r="AT147" i="10"/>
  <c r="H145" i="11"/>
  <c r="C145" i="11"/>
  <c r="AJ148" i="15" l="1"/>
  <c r="AB148" i="15"/>
  <c r="T148" i="15"/>
  <c r="AF148" i="15"/>
  <c r="X148" i="15"/>
  <c r="M145" i="11"/>
  <c r="L145" i="11"/>
  <c r="N145" i="11"/>
  <c r="K145" i="11"/>
  <c r="O145" i="11"/>
  <c r="D146" i="11"/>
  <c r="I146" i="11"/>
  <c r="P148" i="10"/>
  <c r="AK148" i="10"/>
  <c r="AJ148" i="10" s="1"/>
  <c r="AE147" i="15" s="1"/>
  <c r="AA148" i="10"/>
  <c r="Z148" i="10" s="1"/>
  <c r="W147" i="15" s="1"/>
  <c r="V148" i="10"/>
  <c r="U148" i="10" s="1"/>
  <c r="S147" i="15" s="1"/>
  <c r="AP148" i="10"/>
  <c r="AO148" i="10" s="1"/>
  <c r="AI147" i="15" s="1"/>
  <c r="AT148" i="10"/>
  <c r="AF148" i="10"/>
  <c r="AE148" i="10" s="1"/>
  <c r="AA147" i="15" s="1"/>
  <c r="C146" i="11"/>
  <c r="H146" i="11"/>
  <c r="R147" i="10"/>
  <c r="Q147" i="10"/>
  <c r="S147" i="10" s="1"/>
  <c r="E146" i="11"/>
  <c r="J146" i="11"/>
  <c r="A146" i="11"/>
  <c r="F146" i="11"/>
  <c r="G146" i="11"/>
  <c r="B146" i="11"/>
  <c r="A149" i="10"/>
  <c r="A154" i="4"/>
  <c r="D149" i="15" s="1"/>
  <c r="X149" i="15" l="1"/>
  <c r="T149" i="15"/>
  <c r="AB149" i="15"/>
  <c r="AJ149" i="15"/>
  <c r="AF149" i="15"/>
  <c r="N146" i="11"/>
  <c r="K146" i="11"/>
  <c r="O146" i="11"/>
  <c r="L146" i="11"/>
  <c r="M146" i="11"/>
  <c r="A150" i="10"/>
  <c r="A155" i="4"/>
  <c r="D150" i="15" s="1"/>
  <c r="F147" i="11"/>
  <c r="A147" i="11"/>
  <c r="D147" i="11"/>
  <c r="I147" i="11"/>
  <c r="R148" i="10"/>
  <c r="Q148" i="10"/>
  <c r="S148" i="10" s="1"/>
  <c r="G147" i="11"/>
  <c r="B147" i="11"/>
  <c r="P149" i="10"/>
  <c r="AA149" i="10"/>
  <c r="Z149" i="10" s="1"/>
  <c r="W148" i="15" s="1"/>
  <c r="V149" i="10"/>
  <c r="U149" i="10" s="1"/>
  <c r="S148" i="15" s="1"/>
  <c r="AT149" i="10"/>
  <c r="AK149" i="10"/>
  <c r="AJ149" i="10" s="1"/>
  <c r="AE148" i="15" s="1"/>
  <c r="AP149" i="10"/>
  <c r="AO149" i="10" s="1"/>
  <c r="AI148" i="15" s="1"/>
  <c r="AF149" i="10"/>
  <c r="AE149" i="10" s="1"/>
  <c r="AA148" i="15" s="1"/>
  <c r="C147" i="11"/>
  <c r="H147" i="11"/>
  <c r="J147" i="11"/>
  <c r="E147" i="11"/>
  <c r="AB150" i="15" l="1"/>
  <c r="X150" i="15"/>
  <c r="AJ150" i="15"/>
  <c r="T150" i="15"/>
  <c r="AF150" i="15"/>
  <c r="M147" i="11"/>
  <c r="L147" i="11"/>
  <c r="N147" i="11"/>
  <c r="K147" i="11"/>
  <c r="O147" i="11"/>
  <c r="H148" i="11"/>
  <c r="C148" i="11"/>
  <c r="D148" i="11"/>
  <c r="I148" i="11"/>
  <c r="J148" i="11"/>
  <c r="E148" i="11"/>
  <c r="A148" i="11"/>
  <c r="F148" i="11"/>
  <c r="A151" i="10"/>
  <c r="A156" i="4"/>
  <c r="D151" i="15" s="1"/>
  <c r="R149" i="10"/>
  <c r="Q149" i="10"/>
  <c r="S149" i="10" s="1"/>
  <c r="B148" i="11"/>
  <c r="G148" i="11"/>
  <c r="P150" i="10"/>
  <c r="V150" i="10"/>
  <c r="U150" i="10" s="1"/>
  <c r="S149" i="15" s="1"/>
  <c r="AP150" i="10"/>
  <c r="AO150" i="10" s="1"/>
  <c r="AI149" i="15" s="1"/>
  <c r="AF150" i="10"/>
  <c r="AE150" i="10" s="1"/>
  <c r="AA149" i="15" s="1"/>
  <c r="AA150" i="10"/>
  <c r="Z150" i="10" s="1"/>
  <c r="W149" i="15" s="1"/>
  <c r="AT150" i="10"/>
  <c r="AK150" i="10"/>
  <c r="AJ150" i="10" s="1"/>
  <c r="AE149" i="15" s="1"/>
  <c r="T151" i="15" l="1"/>
  <c r="X151" i="15"/>
  <c r="AB151" i="15"/>
  <c r="AJ151" i="15"/>
  <c r="AF151" i="15"/>
  <c r="O148" i="11"/>
  <c r="N148" i="11"/>
  <c r="K148" i="11"/>
  <c r="L148" i="11"/>
  <c r="M148" i="11"/>
  <c r="I149" i="11"/>
  <c r="D149" i="11"/>
  <c r="G149" i="11"/>
  <c r="B149" i="11"/>
  <c r="C149" i="11"/>
  <c r="H149" i="11"/>
  <c r="J149" i="11"/>
  <c r="E149" i="11"/>
  <c r="A157" i="4"/>
  <c r="D152" i="15" s="1"/>
  <c r="A152" i="10"/>
  <c r="P151" i="10"/>
  <c r="AA151" i="10"/>
  <c r="Z151" i="10" s="1"/>
  <c r="W150" i="15" s="1"/>
  <c r="AF151" i="10"/>
  <c r="AE151" i="10" s="1"/>
  <c r="AA150" i="15" s="1"/>
  <c r="AK151" i="10"/>
  <c r="AJ151" i="10" s="1"/>
  <c r="AE150" i="15" s="1"/>
  <c r="AT151" i="10"/>
  <c r="V151" i="10"/>
  <c r="U151" i="10" s="1"/>
  <c r="S150" i="15" s="1"/>
  <c r="AP151" i="10"/>
  <c r="AO151" i="10" s="1"/>
  <c r="AI150" i="15" s="1"/>
  <c r="F149" i="11"/>
  <c r="A149" i="11"/>
  <c r="Q150" i="10"/>
  <c r="S150" i="10" s="1"/>
  <c r="R150" i="10"/>
  <c r="AF152" i="15" l="1"/>
  <c r="T152" i="15"/>
  <c r="X152" i="15"/>
  <c r="AB152" i="15"/>
  <c r="AJ152" i="15"/>
  <c r="M149" i="11"/>
  <c r="K149" i="11"/>
  <c r="O149" i="11"/>
  <c r="L149" i="11"/>
  <c r="N149" i="11"/>
  <c r="R151" i="10"/>
  <c r="Q151" i="10"/>
  <c r="S151" i="10" s="1"/>
  <c r="C150" i="11"/>
  <c r="H150" i="11"/>
  <c r="G150" i="11"/>
  <c r="B150" i="11"/>
  <c r="P152" i="10"/>
  <c r="V152" i="10"/>
  <c r="U152" i="10" s="1"/>
  <c r="S151" i="15" s="1"/>
  <c r="AA152" i="10"/>
  <c r="Z152" i="10" s="1"/>
  <c r="W151" i="15" s="1"/>
  <c r="AP152" i="10"/>
  <c r="AO152" i="10" s="1"/>
  <c r="AI151" i="15" s="1"/>
  <c r="AK152" i="10"/>
  <c r="AJ152" i="10" s="1"/>
  <c r="AE151" i="15" s="1"/>
  <c r="AF152" i="10"/>
  <c r="AE152" i="10" s="1"/>
  <c r="AA151" i="15" s="1"/>
  <c r="AT152" i="10"/>
  <c r="E150" i="11"/>
  <c r="J150" i="11"/>
  <c r="I150" i="11"/>
  <c r="D150" i="11"/>
  <c r="F150" i="11"/>
  <c r="A150" i="11"/>
  <c r="A153" i="10"/>
  <c r="A158" i="4"/>
  <c r="D153" i="15" s="1"/>
  <c r="T153" i="15" l="1"/>
  <c r="AJ153" i="15"/>
  <c r="AF153" i="15"/>
  <c r="AB153" i="15"/>
  <c r="X153" i="15"/>
  <c r="L150" i="11"/>
  <c r="K150" i="11"/>
  <c r="N150" i="11"/>
  <c r="M150" i="11"/>
  <c r="O150" i="11"/>
  <c r="A154" i="10"/>
  <c r="A159" i="4"/>
  <c r="D154" i="15" s="1"/>
  <c r="D151" i="11"/>
  <c r="I151" i="11"/>
  <c r="E151" i="11"/>
  <c r="J151" i="11"/>
  <c r="P153" i="10"/>
  <c r="AF153" i="10"/>
  <c r="AE153" i="10" s="1"/>
  <c r="AA152" i="15" s="1"/>
  <c r="V153" i="10"/>
  <c r="U153" i="10" s="1"/>
  <c r="S152" i="15" s="1"/>
  <c r="AA153" i="10"/>
  <c r="Z153" i="10" s="1"/>
  <c r="W152" i="15" s="1"/>
  <c r="AP153" i="10"/>
  <c r="AO153" i="10" s="1"/>
  <c r="AI152" i="15" s="1"/>
  <c r="AT153" i="10"/>
  <c r="AK153" i="10"/>
  <c r="AJ153" i="10" s="1"/>
  <c r="AE152" i="15" s="1"/>
  <c r="B151" i="11"/>
  <c r="G151" i="11"/>
  <c r="F151" i="11"/>
  <c r="A151" i="11"/>
  <c r="Q152" i="10"/>
  <c r="S152" i="10" s="1"/>
  <c r="R152" i="10"/>
  <c r="H151" i="11"/>
  <c r="C151" i="11"/>
  <c r="AF154" i="15" l="1"/>
  <c r="AB154" i="15"/>
  <c r="AJ154" i="15"/>
  <c r="T154" i="15"/>
  <c r="X154" i="15"/>
  <c r="L151" i="11"/>
  <c r="O151" i="11"/>
  <c r="N151" i="11"/>
  <c r="K151" i="11"/>
  <c r="M151" i="11"/>
  <c r="J152" i="11"/>
  <c r="E152" i="11"/>
  <c r="F152" i="11"/>
  <c r="A152" i="11"/>
  <c r="H152" i="11"/>
  <c r="C152" i="11"/>
  <c r="R153" i="10"/>
  <c r="Q153" i="10"/>
  <c r="S153" i="10" s="1"/>
  <c r="A155" i="10"/>
  <c r="A160" i="4"/>
  <c r="D155" i="15" s="1"/>
  <c r="B152" i="11"/>
  <c r="G152" i="11"/>
  <c r="I152" i="11"/>
  <c r="D152" i="11"/>
  <c r="P154" i="10"/>
  <c r="AK154" i="10"/>
  <c r="AJ154" i="10" s="1"/>
  <c r="AE153" i="15" s="1"/>
  <c r="AA154" i="10"/>
  <c r="Z154" i="10" s="1"/>
  <c r="W153" i="15" s="1"/>
  <c r="AF154" i="10"/>
  <c r="AE154" i="10" s="1"/>
  <c r="AA153" i="15" s="1"/>
  <c r="AP154" i="10"/>
  <c r="AO154" i="10" s="1"/>
  <c r="AI153" i="15" s="1"/>
  <c r="AT154" i="10"/>
  <c r="V154" i="10"/>
  <c r="U154" i="10" s="1"/>
  <c r="S153" i="15" s="1"/>
  <c r="AB155" i="15" l="1"/>
  <c r="AF155" i="15"/>
  <c r="T155" i="15"/>
  <c r="X155" i="15"/>
  <c r="AJ155" i="15"/>
  <c r="O152" i="11"/>
  <c r="N152" i="11"/>
  <c r="L152" i="11"/>
  <c r="M152" i="11"/>
  <c r="K152" i="11"/>
  <c r="A153" i="11"/>
  <c r="F153" i="11"/>
  <c r="H153" i="11"/>
  <c r="C153" i="11"/>
  <c r="P155" i="10"/>
  <c r="V155" i="10"/>
  <c r="U155" i="10" s="1"/>
  <c r="S154" i="15" s="1"/>
  <c r="AF155" i="10"/>
  <c r="AE155" i="10" s="1"/>
  <c r="AA154" i="15" s="1"/>
  <c r="AA155" i="10"/>
  <c r="Z155" i="10" s="1"/>
  <c r="W154" i="15" s="1"/>
  <c r="AK155" i="10"/>
  <c r="AJ155" i="10" s="1"/>
  <c r="AE154" i="15" s="1"/>
  <c r="AP155" i="10"/>
  <c r="AO155" i="10" s="1"/>
  <c r="AI154" i="15" s="1"/>
  <c r="AT155" i="10"/>
  <c r="I153" i="11"/>
  <c r="D153" i="11"/>
  <c r="B153" i="11"/>
  <c r="G153" i="11"/>
  <c r="Q154" i="10"/>
  <c r="S154" i="10" s="1"/>
  <c r="R154" i="10"/>
  <c r="E153" i="11"/>
  <c r="J153" i="11"/>
  <c r="A156" i="10"/>
  <c r="A161" i="4"/>
  <c r="D156" i="15" s="1"/>
  <c r="X156" i="15" l="1"/>
  <c r="AB156" i="15"/>
  <c r="AJ156" i="15"/>
  <c r="AF156" i="15"/>
  <c r="T156" i="15"/>
  <c r="O153" i="11"/>
  <c r="L153" i="11"/>
  <c r="M153" i="11"/>
  <c r="N153" i="11"/>
  <c r="K153" i="11"/>
  <c r="R155" i="10"/>
  <c r="Q155" i="10"/>
  <c r="S155" i="10" s="1"/>
  <c r="J154" i="11"/>
  <c r="E154" i="11"/>
  <c r="A157" i="10"/>
  <c r="A162" i="4"/>
  <c r="D157" i="15" s="1"/>
  <c r="D154" i="11"/>
  <c r="I154" i="11"/>
  <c r="P156" i="10"/>
  <c r="AP156" i="10"/>
  <c r="AO156" i="10" s="1"/>
  <c r="AI155" i="15" s="1"/>
  <c r="V156" i="10"/>
  <c r="U156" i="10" s="1"/>
  <c r="S155" i="15" s="1"/>
  <c r="AK156" i="10"/>
  <c r="AJ156" i="10" s="1"/>
  <c r="AE155" i="15" s="1"/>
  <c r="AF156" i="10"/>
  <c r="AE156" i="10" s="1"/>
  <c r="AA155" i="15" s="1"/>
  <c r="AA156" i="10"/>
  <c r="Z156" i="10" s="1"/>
  <c r="W155" i="15" s="1"/>
  <c r="AT156" i="10"/>
  <c r="B154" i="11"/>
  <c r="G154" i="11"/>
  <c r="C154" i="11"/>
  <c r="H154" i="11"/>
  <c r="A154" i="11"/>
  <c r="F154" i="11"/>
  <c r="AJ157" i="15" l="1"/>
  <c r="X157" i="15"/>
  <c r="T157" i="15"/>
  <c r="AF157" i="15"/>
  <c r="AB157" i="15"/>
  <c r="L154" i="11"/>
  <c r="O154" i="11"/>
  <c r="K154" i="11"/>
  <c r="N154" i="11"/>
  <c r="M154" i="11"/>
  <c r="C155" i="11"/>
  <c r="H155" i="11"/>
  <c r="A158" i="10"/>
  <c r="A163" i="4"/>
  <c r="D158" i="15" s="1"/>
  <c r="A155" i="11"/>
  <c r="F155" i="11"/>
  <c r="P157" i="10"/>
  <c r="AK157" i="10"/>
  <c r="AJ157" i="10" s="1"/>
  <c r="AE156" i="15" s="1"/>
  <c r="AF157" i="10"/>
  <c r="AE157" i="10" s="1"/>
  <c r="AA156" i="15" s="1"/>
  <c r="AA157" i="10"/>
  <c r="Z157" i="10" s="1"/>
  <c r="W156" i="15" s="1"/>
  <c r="AT157" i="10"/>
  <c r="V157" i="10"/>
  <c r="U157" i="10" s="1"/>
  <c r="S156" i="15" s="1"/>
  <c r="AP157" i="10"/>
  <c r="AO157" i="10" s="1"/>
  <c r="AI156" i="15" s="1"/>
  <c r="J155" i="11"/>
  <c r="E155" i="11"/>
  <c r="Q156" i="10"/>
  <c r="S156" i="10" s="1"/>
  <c r="R156" i="10"/>
  <c r="D155" i="11"/>
  <c r="I155" i="11"/>
  <c r="B155" i="11"/>
  <c r="G155" i="11"/>
  <c r="AJ158" i="15" l="1"/>
  <c r="X158" i="15"/>
  <c r="AB158" i="15"/>
  <c r="T158" i="15"/>
  <c r="AF158" i="15"/>
  <c r="O155" i="11"/>
  <c r="L155" i="11"/>
  <c r="K155" i="11"/>
  <c r="M155" i="11"/>
  <c r="N155" i="11"/>
  <c r="J156" i="11"/>
  <c r="E156" i="11"/>
  <c r="F156" i="11"/>
  <c r="A156" i="11"/>
  <c r="A159" i="10"/>
  <c r="A164" i="4"/>
  <c r="D159" i="15" s="1"/>
  <c r="G156" i="11"/>
  <c r="B156" i="11"/>
  <c r="P158" i="10"/>
  <c r="V158" i="10"/>
  <c r="U158" i="10" s="1"/>
  <c r="S157" i="15" s="1"/>
  <c r="AT158" i="10"/>
  <c r="AF158" i="10"/>
  <c r="AE158" i="10" s="1"/>
  <c r="AA157" i="15" s="1"/>
  <c r="AK158" i="10"/>
  <c r="AJ158" i="10" s="1"/>
  <c r="AE157" i="15" s="1"/>
  <c r="AA158" i="10"/>
  <c r="Z158" i="10" s="1"/>
  <c r="W157" i="15" s="1"/>
  <c r="AP158" i="10"/>
  <c r="AO158" i="10" s="1"/>
  <c r="AI157" i="15" s="1"/>
  <c r="H156" i="11"/>
  <c r="C156" i="11"/>
  <c r="I156" i="11"/>
  <c r="D156" i="11"/>
  <c r="R157" i="10"/>
  <c r="Q157" i="10"/>
  <c r="S157" i="10" s="1"/>
  <c r="M156" i="11" l="1"/>
  <c r="AF159" i="15"/>
  <c r="X159" i="15"/>
  <c r="AB159" i="15"/>
  <c r="T159" i="15"/>
  <c r="AJ159" i="15"/>
  <c r="N156" i="11"/>
  <c r="O156" i="11"/>
  <c r="K156" i="11"/>
  <c r="L156" i="11"/>
  <c r="A157" i="11"/>
  <c r="F157" i="11"/>
  <c r="P159" i="10"/>
  <c r="AF159" i="10"/>
  <c r="AE159" i="10" s="1"/>
  <c r="AA158" i="15" s="1"/>
  <c r="AA159" i="10"/>
  <c r="Z159" i="10" s="1"/>
  <c r="W158" i="15" s="1"/>
  <c r="AK159" i="10"/>
  <c r="AJ159" i="10" s="1"/>
  <c r="AE158" i="15" s="1"/>
  <c r="AP159" i="10"/>
  <c r="AO159" i="10" s="1"/>
  <c r="AI158" i="15" s="1"/>
  <c r="V159" i="10"/>
  <c r="U159" i="10" s="1"/>
  <c r="S158" i="15" s="1"/>
  <c r="AT159" i="10"/>
  <c r="R158" i="10"/>
  <c r="Q158" i="10"/>
  <c r="S158" i="10" s="1"/>
  <c r="E157" i="11"/>
  <c r="J157" i="11"/>
  <c r="B157" i="11"/>
  <c r="G157" i="11"/>
  <c r="I157" i="11"/>
  <c r="D157" i="11"/>
  <c r="H157" i="11"/>
  <c r="C157" i="11"/>
  <c r="A160" i="10"/>
  <c r="A165" i="4"/>
  <c r="D160" i="15" s="1"/>
  <c r="AJ160" i="15" l="1"/>
  <c r="X160" i="15"/>
  <c r="AB160" i="15"/>
  <c r="AF160" i="15"/>
  <c r="T160" i="15"/>
  <c r="M157" i="11"/>
  <c r="O157" i="11"/>
  <c r="L157" i="11"/>
  <c r="N157" i="11"/>
  <c r="K157" i="11"/>
  <c r="A161" i="10"/>
  <c r="A166" i="4"/>
  <c r="D161" i="15" s="1"/>
  <c r="D158" i="11"/>
  <c r="I158" i="11"/>
  <c r="P160" i="10"/>
  <c r="V160" i="10"/>
  <c r="U160" i="10" s="1"/>
  <c r="S159" i="15" s="1"/>
  <c r="AT160" i="10"/>
  <c r="AA160" i="10"/>
  <c r="Z160" i="10" s="1"/>
  <c r="W159" i="15" s="1"/>
  <c r="AP160" i="10"/>
  <c r="AO160" i="10" s="1"/>
  <c r="AI159" i="15" s="1"/>
  <c r="AF160" i="10"/>
  <c r="AE160" i="10" s="1"/>
  <c r="AA159" i="15" s="1"/>
  <c r="AK160" i="10"/>
  <c r="AJ160" i="10" s="1"/>
  <c r="AE159" i="15" s="1"/>
  <c r="C158" i="11"/>
  <c r="H158" i="11"/>
  <c r="R159" i="10"/>
  <c r="Q159" i="10"/>
  <c r="S159" i="10" s="1"/>
  <c r="G158" i="11"/>
  <c r="B158" i="11"/>
  <c r="A158" i="11"/>
  <c r="F158" i="11"/>
  <c r="J158" i="11"/>
  <c r="E158" i="11"/>
  <c r="AF161" i="15" l="1"/>
  <c r="X161" i="15"/>
  <c r="T161" i="15"/>
  <c r="AJ161" i="15"/>
  <c r="AB161" i="15"/>
  <c r="O158" i="11"/>
  <c r="L158" i="11"/>
  <c r="K158" i="11"/>
  <c r="N158" i="11"/>
  <c r="M158" i="11"/>
  <c r="R160" i="10"/>
  <c r="Q160" i="10"/>
  <c r="S160" i="10" s="1"/>
  <c r="D159" i="11"/>
  <c r="I159" i="11"/>
  <c r="C159" i="11"/>
  <c r="H159" i="11"/>
  <c r="E159" i="11"/>
  <c r="J159" i="11"/>
  <c r="O159" i="11" s="1"/>
  <c r="B159" i="11"/>
  <c r="G159" i="11"/>
  <c r="A162" i="10"/>
  <c r="A167" i="4"/>
  <c r="D162" i="15" s="1"/>
  <c r="P161" i="10"/>
  <c r="AP161" i="10"/>
  <c r="AO161" i="10" s="1"/>
  <c r="AI160" i="15" s="1"/>
  <c r="AT161" i="10"/>
  <c r="AF161" i="10"/>
  <c r="AE161" i="10" s="1"/>
  <c r="AA160" i="15" s="1"/>
  <c r="AK161" i="10"/>
  <c r="AJ161" i="10" s="1"/>
  <c r="AE160" i="15" s="1"/>
  <c r="V161" i="10"/>
  <c r="U161" i="10" s="1"/>
  <c r="S160" i="15" s="1"/>
  <c r="AA161" i="10"/>
  <c r="Z161" i="10" s="1"/>
  <c r="W160" i="15" s="1"/>
  <c r="F159" i="11"/>
  <c r="A159" i="11"/>
  <c r="T162" i="15" l="1"/>
  <c r="AF162" i="15"/>
  <c r="X162" i="15"/>
  <c r="AB162" i="15"/>
  <c r="AJ162" i="15"/>
  <c r="M159" i="11"/>
  <c r="K159" i="11"/>
  <c r="L159" i="11"/>
  <c r="N159" i="11"/>
  <c r="Q161" i="10"/>
  <c r="S161" i="10" s="1"/>
  <c r="R161" i="10"/>
  <c r="E160" i="11"/>
  <c r="J160" i="11"/>
  <c r="A163" i="10"/>
  <c r="A168" i="4"/>
  <c r="D163" i="15" s="1"/>
  <c r="B160" i="11"/>
  <c r="G160" i="11"/>
  <c r="P162" i="10"/>
  <c r="AP162" i="10"/>
  <c r="AO162" i="10" s="1"/>
  <c r="AI161" i="15" s="1"/>
  <c r="AF162" i="10"/>
  <c r="AE162" i="10" s="1"/>
  <c r="AA161" i="15" s="1"/>
  <c r="V162" i="10"/>
  <c r="U162" i="10" s="1"/>
  <c r="S161" i="15" s="1"/>
  <c r="AK162" i="10"/>
  <c r="AJ162" i="10" s="1"/>
  <c r="AE161" i="15" s="1"/>
  <c r="AA162" i="10"/>
  <c r="Z162" i="10" s="1"/>
  <c r="W161" i="15" s="1"/>
  <c r="AT162" i="10"/>
  <c r="F160" i="11"/>
  <c r="A160" i="11"/>
  <c r="D160" i="11"/>
  <c r="I160" i="11"/>
  <c r="C160" i="11"/>
  <c r="H160" i="11"/>
  <c r="AJ163" i="15" l="1"/>
  <c r="X163" i="15"/>
  <c r="AF163" i="15"/>
  <c r="T163" i="15"/>
  <c r="AB163" i="15"/>
  <c r="L160" i="11"/>
  <c r="N160" i="11"/>
  <c r="M160" i="11"/>
  <c r="O160" i="11"/>
  <c r="K160" i="11"/>
  <c r="C161" i="11"/>
  <c r="H161" i="11"/>
  <c r="P163" i="10"/>
  <c r="AF163" i="10"/>
  <c r="AE163" i="10" s="1"/>
  <c r="AA162" i="15" s="1"/>
  <c r="V163" i="10"/>
  <c r="U163" i="10" s="1"/>
  <c r="S162" i="15" s="1"/>
  <c r="AK163" i="10"/>
  <c r="AJ163" i="10" s="1"/>
  <c r="AE162" i="15" s="1"/>
  <c r="AP163" i="10"/>
  <c r="AO163" i="10" s="1"/>
  <c r="AI162" i="15" s="1"/>
  <c r="AT163" i="10"/>
  <c r="AA163" i="10"/>
  <c r="Z163" i="10" s="1"/>
  <c r="W162" i="15" s="1"/>
  <c r="J161" i="11"/>
  <c r="E161" i="11"/>
  <c r="Q162" i="10"/>
  <c r="S162" i="10" s="1"/>
  <c r="R162" i="10"/>
  <c r="B161" i="11"/>
  <c r="G161" i="11"/>
  <c r="I161" i="11"/>
  <c r="D161" i="11"/>
  <c r="F161" i="11"/>
  <c r="A161" i="11"/>
  <c r="A164" i="10"/>
  <c r="A169" i="4"/>
  <c r="D164" i="15" s="1"/>
  <c r="AJ164" i="15" l="1"/>
  <c r="AB164" i="15"/>
  <c r="T164" i="15"/>
  <c r="AF164" i="15"/>
  <c r="X164" i="15"/>
  <c r="N161" i="11"/>
  <c r="M161" i="11"/>
  <c r="O161" i="11"/>
  <c r="L161" i="11"/>
  <c r="K161" i="11"/>
  <c r="A165" i="10"/>
  <c r="A170" i="4"/>
  <c r="D165" i="15" s="1"/>
  <c r="I162" i="11"/>
  <c r="D162" i="11"/>
  <c r="H162" i="11"/>
  <c r="C162" i="11"/>
  <c r="P164" i="10"/>
  <c r="V164" i="10"/>
  <c r="U164" i="10" s="1"/>
  <c r="S163" i="15" s="1"/>
  <c r="AT164" i="10"/>
  <c r="AA164" i="10"/>
  <c r="Z164" i="10" s="1"/>
  <c r="W163" i="15" s="1"/>
  <c r="AP164" i="10"/>
  <c r="AO164" i="10" s="1"/>
  <c r="AI163" i="15" s="1"/>
  <c r="AK164" i="10"/>
  <c r="AJ164" i="10" s="1"/>
  <c r="AE163" i="15" s="1"/>
  <c r="AF164" i="10"/>
  <c r="AE164" i="10" s="1"/>
  <c r="AA163" i="15" s="1"/>
  <c r="Q163" i="10"/>
  <c r="S163" i="10" s="1"/>
  <c r="R163" i="10"/>
  <c r="A162" i="11"/>
  <c r="F162" i="11"/>
  <c r="G162" i="11"/>
  <c r="B162" i="11"/>
  <c r="J162" i="11"/>
  <c r="E162" i="11"/>
  <c r="AJ165" i="15" l="1"/>
  <c r="AB165" i="15"/>
  <c r="T165" i="15"/>
  <c r="X165" i="15"/>
  <c r="AF165" i="15"/>
  <c r="N162" i="11"/>
  <c r="O162" i="11"/>
  <c r="K162" i="11"/>
  <c r="M162" i="11"/>
  <c r="L162" i="11"/>
  <c r="J163" i="11"/>
  <c r="E163" i="11"/>
  <c r="B163" i="11"/>
  <c r="G163" i="11"/>
  <c r="F163" i="11"/>
  <c r="A163" i="11"/>
  <c r="R164" i="10"/>
  <c r="Q164" i="10"/>
  <c r="S164" i="10" s="1"/>
  <c r="A166" i="10"/>
  <c r="A171" i="4"/>
  <c r="D166" i="15" s="1"/>
  <c r="C163" i="11"/>
  <c r="H163" i="11"/>
  <c r="I163" i="11"/>
  <c r="N163" i="11" s="1"/>
  <c r="D163" i="11"/>
  <c r="P165" i="10"/>
  <c r="V165" i="10"/>
  <c r="U165" i="10" s="1"/>
  <c r="S164" i="15" s="1"/>
  <c r="AP165" i="10"/>
  <c r="AO165" i="10" s="1"/>
  <c r="AI164" i="15" s="1"/>
  <c r="AF165" i="10"/>
  <c r="AE165" i="10" s="1"/>
  <c r="AA164" i="15" s="1"/>
  <c r="AK165" i="10"/>
  <c r="AJ165" i="10" s="1"/>
  <c r="AE164" i="15" s="1"/>
  <c r="AA165" i="10"/>
  <c r="Z165" i="10" s="1"/>
  <c r="W164" i="15" s="1"/>
  <c r="AT165" i="10"/>
  <c r="X166" i="15" l="1"/>
  <c r="AF166" i="15"/>
  <c r="AB166" i="15"/>
  <c r="T166" i="15"/>
  <c r="AJ166" i="15"/>
  <c r="O163" i="11"/>
  <c r="L163" i="11"/>
  <c r="M163" i="11"/>
  <c r="K163" i="11"/>
  <c r="J164" i="11"/>
  <c r="E164" i="11"/>
  <c r="G164" i="11"/>
  <c r="B164" i="11"/>
  <c r="P166" i="10"/>
  <c r="AK166" i="10"/>
  <c r="AJ166" i="10" s="1"/>
  <c r="AE165" i="15" s="1"/>
  <c r="V166" i="10"/>
  <c r="U166" i="10" s="1"/>
  <c r="S165" i="15" s="1"/>
  <c r="AF166" i="10"/>
  <c r="AE166" i="10" s="1"/>
  <c r="AA165" i="15" s="1"/>
  <c r="AA166" i="10"/>
  <c r="Z166" i="10" s="1"/>
  <c r="W165" i="15" s="1"/>
  <c r="AP166" i="10"/>
  <c r="AO166" i="10" s="1"/>
  <c r="AI165" i="15" s="1"/>
  <c r="AT166" i="10"/>
  <c r="C164" i="11"/>
  <c r="H164" i="11"/>
  <c r="A164" i="11"/>
  <c r="F164" i="11"/>
  <c r="R165" i="10"/>
  <c r="Q165" i="10"/>
  <c r="S165" i="10" s="1"/>
  <c r="I164" i="11"/>
  <c r="D164" i="11"/>
  <c r="A167" i="10"/>
  <c r="A172" i="4"/>
  <c r="D167" i="15" s="1"/>
  <c r="AB167" i="15" l="1"/>
  <c r="X167" i="15"/>
  <c r="AF167" i="15"/>
  <c r="AJ167" i="15"/>
  <c r="T167" i="15"/>
  <c r="K164" i="11"/>
  <c r="O164" i="11"/>
  <c r="N164" i="11"/>
  <c r="M164" i="11"/>
  <c r="L164" i="11"/>
  <c r="A168" i="10"/>
  <c r="A173" i="4"/>
  <c r="D168" i="15" s="1"/>
  <c r="J165" i="11"/>
  <c r="E165" i="11"/>
  <c r="P167" i="10"/>
  <c r="V167" i="10"/>
  <c r="U167" i="10" s="1"/>
  <c r="S166" i="15" s="1"/>
  <c r="AF167" i="10"/>
  <c r="AE167" i="10" s="1"/>
  <c r="AA166" i="15" s="1"/>
  <c r="AK167" i="10"/>
  <c r="AJ167" i="10" s="1"/>
  <c r="AE166" i="15" s="1"/>
  <c r="AP167" i="10"/>
  <c r="AO167" i="10" s="1"/>
  <c r="AI166" i="15" s="1"/>
  <c r="AT167" i="10"/>
  <c r="AA167" i="10"/>
  <c r="Z167" i="10" s="1"/>
  <c r="W166" i="15" s="1"/>
  <c r="G165" i="11"/>
  <c r="B165" i="11"/>
  <c r="A165" i="11"/>
  <c r="F165" i="11"/>
  <c r="D165" i="11"/>
  <c r="I165" i="11"/>
  <c r="C165" i="11"/>
  <c r="H165" i="11"/>
  <c r="R166" i="10"/>
  <c r="Q166" i="10"/>
  <c r="S166" i="10" s="1"/>
  <c r="X168" i="15" l="1"/>
  <c r="AJ168" i="15"/>
  <c r="AF168" i="15"/>
  <c r="AB168" i="15"/>
  <c r="T168" i="15"/>
  <c r="N165" i="11"/>
  <c r="O165" i="11"/>
  <c r="K165" i="11"/>
  <c r="M165" i="11"/>
  <c r="L165" i="11"/>
  <c r="R167" i="10"/>
  <c r="Q167" i="10"/>
  <c r="S167" i="10" s="1"/>
  <c r="G166" i="11"/>
  <c r="B166" i="11"/>
  <c r="E166" i="11"/>
  <c r="J166" i="11"/>
  <c r="I166" i="11"/>
  <c r="D166" i="11"/>
  <c r="A169" i="10"/>
  <c r="A174" i="4"/>
  <c r="D169" i="15" s="1"/>
  <c r="H166" i="11"/>
  <c r="C166" i="11"/>
  <c r="A166" i="11"/>
  <c r="F166" i="11"/>
  <c r="P168" i="10"/>
  <c r="AP168" i="10"/>
  <c r="AO168" i="10" s="1"/>
  <c r="AI167" i="15" s="1"/>
  <c r="AF168" i="10"/>
  <c r="AE168" i="10" s="1"/>
  <c r="AA167" i="15" s="1"/>
  <c r="V168" i="10"/>
  <c r="U168" i="10" s="1"/>
  <c r="S167" i="15" s="1"/>
  <c r="AK168" i="10"/>
  <c r="AJ168" i="10" s="1"/>
  <c r="AE167" i="15" s="1"/>
  <c r="AT168" i="10"/>
  <c r="AA168" i="10"/>
  <c r="Z168" i="10" s="1"/>
  <c r="W167" i="15" s="1"/>
  <c r="T169" i="15" l="1"/>
  <c r="AJ169" i="15"/>
  <c r="AB169" i="15"/>
  <c r="AF169" i="15"/>
  <c r="X169" i="15"/>
  <c r="M166" i="11"/>
  <c r="L166" i="11"/>
  <c r="O166" i="11"/>
  <c r="N166" i="11"/>
  <c r="K166" i="11"/>
  <c r="I167" i="11"/>
  <c r="D167" i="11"/>
  <c r="R168" i="10"/>
  <c r="Q168" i="10"/>
  <c r="S168" i="10" s="1"/>
  <c r="G167" i="11"/>
  <c r="B167" i="11"/>
  <c r="C167" i="11"/>
  <c r="H167" i="11"/>
  <c r="P169" i="10"/>
  <c r="AF169" i="10"/>
  <c r="AE169" i="10" s="1"/>
  <c r="AA168" i="15" s="1"/>
  <c r="V169" i="10"/>
  <c r="U169" i="10" s="1"/>
  <c r="S168" i="15" s="1"/>
  <c r="AK169" i="10"/>
  <c r="AJ169" i="10" s="1"/>
  <c r="AE168" i="15" s="1"/>
  <c r="AP169" i="10"/>
  <c r="AO169" i="10" s="1"/>
  <c r="AI168" i="15" s="1"/>
  <c r="AT169" i="10"/>
  <c r="AA169" i="10"/>
  <c r="Z169" i="10" s="1"/>
  <c r="W168" i="15" s="1"/>
  <c r="A167" i="11"/>
  <c r="F167" i="11"/>
  <c r="J167" i="11"/>
  <c r="E167" i="11"/>
  <c r="A170" i="10"/>
  <c r="A175" i="4"/>
  <c r="D170" i="15" s="1"/>
  <c r="T170" i="15" l="1"/>
  <c r="AF170" i="15"/>
  <c r="AB170" i="15"/>
  <c r="AJ170" i="15"/>
  <c r="X170" i="15"/>
  <c r="M167" i="11"/>
  <c r="K167" i="11"/>
  <c r="L167" i="11"/>
  <c r="N167" i="11"/>
  <c r="O167" i="11"/>
  <c r="A171" i="10"/>
  <c r="A176" i="4"/>
  <c r="D171" i="15" s="1"/>
  <c r="H168" i="11"/>
  <c r="C168" i="11"/>
  <c r="P170" i="10"/>
  <c r="AP170" i="10"/>
  <c r="AO170" i="10" s="1"/>
  <c r="AI169" i="15" s="1"/>
  <c r="V170" i="10"/>
  <c r="U170" i="10" s="1"/>
  <c r="S169" i="15" s="1"/>
  <c r="AT170" i="10"/>
  <c r="AA170" i="10"/>
  <c r="Z170" i="10" s="1"/>
  <c r="W169" i="15" s="1"/>
  <c r="AK170" i="10"/>
  <c r="AJ170" i="10" s="1"/>
  <c r="AE169" i="15" s="1"/>
  <c r="AF170" i="10"/>
  <c r="AE170" i="10" s="1"/>
  <c r="AA169" i="15" s="1"/>
  <c r="B168" i="11"/>
  <c r="G168" i="11"/>
  <c r="R169" i="10"/>
  <c r="Q169" i="10"/>
  <c r="S169" i="10" s="1"/>
  <c r="E168" i="11"/>
  <c r="J168" i="11"/>
  <c r="D168" i="11"/>
  <c r="I168" i="11"/>
  <c r="F168" i="11"/>
  <c r="A168" i="11"/>
  <c r="T171" i="15" l="1"/>
  <c r="AF171" i="15"/>
  <c r="X171" i="15"/>
  <c r="AB171" i="15"/>
  <c r="AJ171" i="15"/>
  <c r="L168" i="11"/>
  <c r="N168" i="11"/>
  <c r="K168" i="11"/>
  <c r="O168" i="11"/>
  <c r="M168" i="11"/>
  <c r="Q170" i="10"/>
  <c r="S170" i="10" s="1"/>
  <c r="R170" i="10"/>
  <c r="C169" i="11"/>
  <c r="H169" i="11"/>
  <c r="I169" i="11"/>
  <c r="D169" i="11"/>
  <c r="B169" i="11"/>
  <c r="G169" i="11"/>
  <c r="A172" i="10"/>
  <c r="A177" i="4"/>
  <c r="D172" i="15" s="1"/>
  <c r="F169" i="11"/>
  <c r="A169" i="11"/>
  <c r="P171" i="10"/>
  <c r="V171" i="10"/>
  <c r="U171" i="10" s="1"/>
  <c r="S170" i="15" s="1"/>
  <c r="AT171" i="10"/>
  <c r="AA171" i="10"/>
  <c r="Z171" i="10" s="1"/>
  <c r="W170" i="15" s="1"/>
  <c r="AP171" i="10"/>
  <c r="AO171" i="10" s="1"/>
  <c r="AI170" i="15" s="1"/>
  <c r="AF171" i="10"/>
  <c r="AE171" i="10" s="1"/>
  <c r="AA170" i="15" s="1"/>
  <c r="AK171" i="10"/>
  <c r="AJ171" i="10" s="1"/>
  <c r="AE170" i="15" s="1"/>
  <c r="E169" i="11"/>
  <c r="J169" i="11"/>
  <c r="AB172" i="15" l="1"/>
  <c r="T172" i="15"/>
  <c r="AJ172" i="15"/>
  <c r="X172" i="15"/>
  <c r="AF172" i="15"/>
  <c r="K169" i="11"/>
  <c r="O169" i="11"/>
  <c r="N169" i="11"/>
  <c r="L169" i="11"/>
  <c r="M169" i="11"/>
  <c r="A170" i="11"/>
  <c r="F170" i="11"/>
  <c r="P172" i="10"/>
  <c r="V172" i="10"/>
  <c r="U172" i="10" s="1"/>
  <c r="S171" i="15" s="1"/>
  <c r="AA172" i="10"/>
  <c r="Z172" i="10" s="1"/>
  <c r="W171" i="15" s="1"/>
  <c r="AF172" i="10"/>
  <c r="AE172" i="10" s="1"/>
  <c r="AA171" i="15" s="1"/>
  <c r="AT172" i="10"/>
  <c r="AK172" i="10"/>
  <c r="AJ172" i="10" s="1"/>
  <c r="AE171" i="15" s="1"/>
  <c r="AP172" i="10"/>
  <c r="AO172" i="10" s="1"/>
  <c r="AI171" i="15" s="1"/>
  <c r="R171" i="10"/>
  <c r="Q171" i="10"/>
  <c r="S171" i="10" s="1"/>
  <c r="D170" i="11"/>
  <c r="I170" i="11"/>
  <c r="H170" i="11"/>
  <c r="C170" i="11"/>
  <c r="E170" i="11"/>
  <c r="J170" i="11"/>
  <c r="B170" i="11"/>
  <c r="G170" i="11"/>
  <c r="A173" i="10"/>
  <c r="A178" i="4"/>
  <c r="D173" i="15" s="1"/>
  <c r="AF173" i="15" l="1"/>
  <c r="X173" i="15"/>
  <c r="T173" i="15"/>
  <c r="AJ173" i="15"/>
  <c r="AB173" i="15"/>
  <c r="K170" i="11"/>
  <c r="O170" i="11"/>
  <c r="N170" i="11"/>
  <c r="L170" i="11"/>
  <c r="M170" i="11"/>
  <c r="C171" i="11"/>
  <c r="H171" i="11"/>
  <c r="F171" i="11"/>
  <c r="A171" i="11"/>
  <c r="B171" i="11"/>
  <c r="G171" i="11"/>
  <c r="P173" i="10"/>
  <c r="AF173" i="10"/>
  <c r="AE173" i="10" s="1"/>
  <c r="AA172" i="15" s="1"/>
  <c r="AA173" i="10"/>
  <c r="Z173" i="10" s="1"/>
  <c r="W172" i="15" s="1"/>
  <c r="AP173" i="10"/>
  <c r="AO173" i="10" s="1"/>
  <c r="AI172" i="15" s="1"/>
  <c r="V173" i="10"/>
  <c r="U173" i="10" s="1"/>
  <c r="S172" i="15" s="1"/>
  <c r="AK173" i="10"/>
  <c r="AJ173" i="10" s="1"/>
  <c r="AE172" i="15" s="1"/>
  <c r="AT173" i="10"/>
  <c r="Q172" i="10"/>
  <c r="S172" i="10" s="1"/>
  <c r="R172" i="10"/>
  <c r="E171" i="11"/>
  <c r="J171" i="11"/>
  <c r="I171" i="11"/>
  <c r="D171" i="11"/>
  <c r="A174" i="10"/>
  <c r="A179" i="4"/>
  <c r="D174" i="15" s="1"/>
  <c r="AB174" i="15" l="1"/>
  <c r="T174" i="15"/>
  <c r="X174" i="15"/>
  <c r="AJ174" i="15"/>
  <c r="AF174" i="15"/>
  <c r="K171" i="11"/>
  <c r="O171" i="11"/>
  <c r="M171" i="11"/>
  <c r="N171" i="11"/>
  <c r="L171" i="11"/>
  <c r="A175" i="10"/>
  <c r="A180" i="4"/>
  <c r="D175" i="15" s="1"/>
  <c r="J172" i="11"/>
  <c r="E172" i="11"/>
  <c r="C172" i="11"/>
  <c r="H172" i="11"/>
  <c r="R173" i="10"/>
  <c r="Q173" i="10"/>
  <c r="S173" i="10" s="1"/>
  <c r="B172" i="11"/>
  <c r="G172" i="11"/>
  <c r="P174" i="10"/>
  <c r="AK174" i="10"/>
  <c r="AJ174" i="10" s="1"/>
  <c r="AE173" i="15" s="1"/>
  <c r="AT174" i="10"/>
  <c r="V174" i="10"/>
  <c r="U174" i="10" s="1"/>
  <c r="S173" i="15" s="1"/>
  <c r="AA174" i="10"/>
  <c r="Z174" i="10" s="1"/>
  <c r="W173" i="15" s="1"/>
  <c r="AP174" i="10"/>
  <c r="AO174" i="10" s="1"/>
  <c r="AI173" i="15" s="1"/>
  <c r="AF174" i="10"/>
  <c r="AE174" i="10" s="1"/>
  <c r="AA173" i="15" s="1"/>
  <c r="D172" i="11"/>
  <c r="I172" i="11"/>
  <c r="A172" i="11"/>
  <c r="F172" i="11"/>
  <c r="AJ175" i="15" l="1"/>
  <c r="T175" i="15"/>
  <c r="AB175" i="15"/>
  <c r="X175" i="15"/>
  <c r="AF175" i="15"/>
  <c r="N172" i="11"/>
  <c r="L172" i="11"/>
  <c r="K172" i="11"/>
  <c r="O172" i="11"/>
  <c r="M172" i="11"/>
  <c r="C173" i="11"/>
  <c r="H173" i="11"/>
  <c r="B173" i="11"/>
  <c r="G173" i="11"/>
  <c r="J173" i="11"/>
  <c r="E173" i="11"/>
  <c r="F173" i="11"/>
  <c r="A173" i="11"/>
  <c r="A176" i="10"/>
  <c r="A181" i="4"/>
  <c r="D176" i="15" s="1"/>
  <c r="D173" i="11"/>
  <c r="I173" i="11"/>
  <c r="Q174" i="10"/>
  <c r="S174" i="10" s="1"/>
  <c r="R174" i="10"/>
  <c r="P175" i="10"/>
  <c r="AP175" i="10"/>
  <c r="AO175" i="10" s="1"/>
  <c r="AI174" i="15" s="1"/>
  <c r="AA175" i="10"/>
  <c r="Z175" i="10" s="1"/>
  <c r="W174" i="15" s="1"/>
  <c r="AK175" i="10"/>
  <c r="AJ175" i="10" s="1"/>
  <c r="AE174" i="15" s="1"/>
  <c r="AT175" i="10"/>
  <c r="V175" i="10"/>
  <c r="U175" i="10" s="1"/>
  <c r="S174" i="15" s="1"/>
  <c r="AF175" i="10"/>
  <c r="AE175" i="10" s="1"/>
  <c r="AA174" i="15" s="1"/>
  <c r="AF176" i="15" l="1"/>
  <c r="AB176" i="15"/>
  <c r="T176" i="15"/>
  <c r="AJ176" i="15"/>
  <c r="X176" i="15"/>
  <c r="N173" i="11"/>
  <c r="K173" i="11"/>
  <c r="L173" i="11"/>
  <c r="M173" i="11"/>
  <c r="O173" i="11"/>
  <c r="C174" i="11"/>
  <c r="H174" i="11"/>
  <c r="B174" i="11"/>
  <c r="G174" i="11"/>
  <c r="A174" i="11"/>
  <c r="F174" i="11"/>
  <c r="A177" i="10"/>
  <c r="A182" i="4"/>
  <c r="D177" i="15" s="1"/>
  <c r="J174" i="11"/>
  <c r="E174" i="11"/>
  <c r="D174" i="11"/>
  <c r="I174" i="11"/>
  <c r="Q175" i="10"/>
  <c r="S175" i="10" s="1"/>
  <c r="R175" i="10"/>
  <c r="P176" i="10"/>
  <c r="AP176" i="10"/>
  <c r="AO176" i="10" s="1"/>
  <c r="AI175" i="15" s="1"/>
  <c r="V176" i="10"/>
  <c r="U176" i="10" s="1"/>
  <c r="S175" i="15" s="1"/>
  <c r="AK176" i="10"/>
  <c r="AJ176" i="10" s="1"/>
  <c r="AE175" i="15" s="1"/>
  <c r="AF176" i="10"/>
  <c r="AE176" i="10" s="1"/>
  <c r="AA175" i="15" s="1"/>
  <c r="AA176" i="10"/>
  <c r="Z176" i="10" s="1"/>
  <c r="W175" i="15" s="1"/>
  <c r="AT176" i="10"/>
  <c r="AB177" i="15" l="1"/>
  <c r="AF177" i="15"/>
  <c r="X177" i="15"/>
  <c r="AJ177" i="15"/>
  <c r="T177" i="15"/>
  <c r="K174" i="11"/>
  <c r="N174" i="11"/>
  <c r="O174" i="11"/>
  <c r="L174" i="11"/>
  <c r="M174" i="11"/>
  <c r="B175" i="11"/>
  <c r="G175" i="11"/>
  <c r="A178" i="10"/>
  <c r="A183" i="4"/>
  <c r="D178" i="15" s="1"/>
  <c r="C175" i="11"/>
  <c r="H175" i="11"/>
  <c r="I175" i="11"/>
  <c r="D175" i="11"/>
  <c r="P177" i="10"/>
  <c r="AF177" i="10"/>
  <c r="AE177" i="10" s="1"/>
  <c r="AA176" i="15" s="1"/>
  <c r="AA177" i="10"/>
  <c r="Z177" i="10" s="1"/>
  <c r="W176" i="15" s="1"/>
  <c r="V177" i="10"/>
  <c r="U177" i="10" s="1"/>
  <c r="S176" i="15" s="1"/>
  <c r="AT177" i="10"/>
  <c r="AP177" i="10"/>
  <c r="AO177" i="10" s="1"/>
  <c r="AI176" i="15" s="1"/>
  <c r="AK177" i="10"/>
  <c r="AJ177" i="10" s="1"/>
  <c r="AE176" i="15" s="1"/>
  <c r="A175" i="11"/>
  <c r="F175" i="11"/>
  <c r="J175" i="11"/>
  <c r="E175" i="11"/>
  <c r="R176" i="10"/>
  <c r="Q176" i="10"/>
  <c r="S176" i="10" s="1"/>
  <c r="AF178" i="15" l="1"/>
  <c r="X178" i="15"/>
  <c r="T178" i="15"/>
  <c r="AB178" i="15"/>
  <c r="AJ178" i="15"/>
  <c r="L175" i="11"/>
  <c r="N175" i="11"/>
  <c r="O175" i="11"/>
  <c r="K175" i="11"/>
  <c r="M175" i="11"/>
  <c r="Q177" i="10"/>
  <c r="S177" i="10" s="1"/>
  <c r="R177" i="10"/>
  <c r="I176" i="11"/>
  <c r="D176" i="11"/>
  <c r="J176" i="11"/>
  <c r="E176" i="11"/>
  <c r="P178" i="10"/>
  <c r="AP178" i="10"/>
  <c r="AO178" i="10" s="1"/>
  <c r="AI177" i="15" s="1"/>
  <c r="AT178" i="10"/>
  <c r="AA178" i="10"/>
  <c r="Z178" i="10" s="1"/>
  <c r="W177" i="15" s="1"/>
  <c r="AF178" i="10"/>
  <c r="AE178" i="10" s="1"/>
  <c r="AA177" i="15" s="1"/>
  <c r="V178" i="10"/>
  <c r="U178" i="10" s="1"/>
  <c r="S177" i="15" s="1"/>
  <c r="AK178" i="10"/>
  <c r="AJ178" i="10" s="1"/>
  <c r="AE177" i="15" s="1"/>
  <c r="A179" i="10"/>
  <c r="A184" i="4"/>
  <c r="D179" i="15" s="1"/>
  <c r="F176" i="11"/>
  <c r="A176" i="11"/>
  <c r="B176" i="11"/>
  <c r="G176" i="11"/>
  <c r="C176" i="11"/>
  <c r="H176" i="11"/>
  <c r="AF179" i="15" l="1"/>
  <c r="AB179" i="15"/>
  <c r="T179" i="15"/>
  <c r="X179" i="15"/>
  <c r="AJ179" i="15"/>
  <c r="M176" i="11"/>
  <c r="N176" i="11"/>
  <c r="L176" i="11"/>
  <c r="K176" i="11"/>
  <c r="O176" i="11"/>
  <c r="F177" i="11"/>
  <c r="A177" i="11"/>
  <c r="H177" i="11"/>
  <c r="C177" i="11"/>
  <c r="J177" i="11"/>
  <c r="E177" i="11"/>
  <c r="B177" i="11"/>
  <c r="G177" i="11"/>
  <c r="A180" i="10"/>
  <c r="A185" i="4"/>
  <c r="D180" i="15" s="1"/>
  <c r="Q178" i="10"/>
  <c r="S178" i="10" s="1"/>
  <c r="R178" i="10"/>
  <c r="P179" i="10"/>
  <c r="AT179" i="10"/>
  <c r="V179" i="10"/>
  <c r="U179" i="10" s="1"/>
  <c r="S178" i="15" s="1"/>
  <c r="AF179" i="10"/>
  <c r="AE179" i="10" s="1"/>
  <c r="AA178" i="15" s="1"/>
  <c r="AP179" i="10"/>
  <c r="AO179" i="10" s="1"/>
  <c r="AI178" i="15" s="1"/>
  <c r="AK179" i="10"/>
  <c r="AJ179" i="10" s="1"/>
  <c r="AE178" i="15" s="1"/>
  <c r="AA179" i="10"/>
  <c r="Z179" i="10" s="1"/>
  <c r="W178" i="15" s="1"/>
  <c r="D177" i="11"/>
  <c r="I177" i="11"/>
  <c r="X180" i="15" l="1"/>
  <c r="AJ180" i="15"/>
  <c r="AB180" i="15"/>
  <c r="T180" i="15"/>
  <c r="AF180" i="15"/>
  <c r="M177" i="11"/>
  <c r="N177" i="11"/>
  <c r="O177" i="11"/>
  <c r="K177" i="11"/>
  <c r="L177" i="11"/>
  <c r="F178" i="11"/>
  <c r="A178" i="11"/>
  <c r="Q179" i="10"/>
  <c r="S179" i="10" s="1"/>
  <c r="R179" i="10"/>
  <c r="I178" i="11"/>
  <c r="D178" i="11"/>
  <c r="A181" i="10"/>
  <c r="A186" i="4"/>
  <c r="D181" i="15" s="1"/>
  <c r="G178" i="11"/>
  <c r="B178" i="11"/>
  <c r="E178" i="11"/>
  <c r="J178" i="11"/>
  <c r="P180" i="10"/>
  <c r="AK180" i="10"/>
  <c r="AJ180" i="10" s="1"/>
  <c r="AE179" i="15" s="1"/>
  <c r="V180" i="10"/>
  <c r="U180" i="10" s="1"/>
  <c r="S179" i="15" s="1"/>
  <c r="AP180" i="10"/>
  <c r="AO180" i="10" s="1"/>
  <c r="AI179" i="15" s="1"/>
  <c r="AF180" i="10"/>
  <c r="AE180" i="10" s="1"/>
  <c r="AA179" i="15" s="1"/>
  <c r="AA180" i="10"/>
  <c r="Z180" i="10" s="1"/>
  <c r="W179" i="15" s="1"/>
  <c r="AT180" i="10"/>
  <c r="C178" i="11"/>
  <c r="H178" i="11"/>
  <c r="T181" i="15" l="1"/>
  <c r="X181" i="15"/>
  <c r="AJ181" i="15"/>
  <c r="AB181" i="15"/>
  <c r="AF181" i="15"/>
  <c r="M178" i="11"/>
  <c r="N178" i="11"/>
  <c r="K178" i="11"/>
  <c r="L178" i="11"/>
  <c r="O178" i="11"/>
  <c r="A179" i="11"/>
  <c r="F179" i="11"/>
  <c r="Q180" i="10"/>
  <c r="S180" i="10" s="1"/>
  <c r="R180" i="10"/>
  <c r="A182" i="10"/>
  <c r="A187" i="4"/>
  <c r="D182" i="15" s="1"/>
  <c r="D179" i="11"/>
  <c r="I179" i="11"/>
  <c r="N179" i="11" s="1"/>
  <c r="G179" i="11"/>
  <c r="B179" i="11"/>
  <c r="P181" i="10"/>
  <c r="AA181" i="10"/>
  <c r="Z181" i="10" s="1"/>
  <c r="W180" i="15" s="1"/>
  <c r="AP181" i="10"/>
  <c r="AO181" i="10" s="1"/>
  <c r="AI180" i="15" s="1"/>
  <c r="AT181" i="10"/>
  <c r="AF181" i="10"/>
  <c r="AE181" i="10" s="1"/>
  <c r="AA180" i="15" s="1"/>
  <c r="V181" i="10"/>
  <c r="U181" i="10" s="1"/>
  <c r="S180" i="15" s="1"/>
  <c r="AK181" i="10"/>
  <c r="AJ181" i="10" s="1"/>
  <c r="AE180" i="15" s="1"/>
  <c r="H179" i="11"/>
  <c r="C179" i="11"/>
  <c r="J179" i="11"/>
  <c r="E179" i="11"/>
  <c r="X182" i="15" l="1"/>
  <c r="AJ182" i="15"/>
  <c r="AB182" i="15"/>
  <c r="T182" i="15"/>
  <c r="AF182" i="15"/>
  <c r="M179" i="11"/>
  <c r="O179" i="11"/>
  <c r="L179" i="11"/>
  <c r="K179" i="11"/>
  <c r="D180" i="11"/>
  <c r="I180" i="11"/>
  <c r="P182" i="10"/>
  <c r="AK182" i="10"/>
  <c r="AJ182" i="10" s="1"/>
  <c r="AE181" i="15" s="1"/>
  <c r="AA182" i="10"/>
  <c r="Z182" i="10" s="1"/>
  <c r="W181" i="15" s="1"/>
  <c r="AT182" i="10"/>
  <c r="AP182" i="10"/>
  <c r="AO182" i="10" s="1"/>
  <c r="AI181" i="15" s="1"/>
  <c r="AF182" i="10"/>
  <c r="AE182" i="10" s="1"/>
  <c r="AA181" i="15" s="1"/>
  <c r="V182" i="10"/>
  <c r="U182" i="10" s="1"/>
  <c r="S181" i="15" s="1"/>
  <c r="H180" i="11"/>
  <c r="C180" i="11"/>
  <c r="J180" i="11"/>
  <c r="E180" i="11"/>
  <c r="F180" i="11"/>
  <c r="A180" i="11"/>
  <c r="G180" i="11"/>
  <c r="B180" i="11"/>
  <c r="Q181" i="10"/>
  <c r="S181" i="10" s="1"/>
  <c r="R181" i="10"/>
  <c r="A183" i="10"/>
  <c r="A188" i="4"/>
  <c r="D183" i="15" s="1"/>
  <c r="AJ183" i="15" l="1"/>
  <c r="AB183" i="15"/>
  <c r="X183" i="15"/>
  <c r="AF183" i="15"/>
  <c r="T183" i="15"/>
  <c r="O180" i="11"/>
  <c r="K180" i="11"/>
  <c r="M180" i="11"/>
  <c r="L180" i="11"/>
  <c r="N180" i="11"/>
  <c r="A184" i="10"/>
  <c r="A189" i="4"/>
  <c r="D184" i="15" s="1"/>
  <c r="I181" i="11"/>
  <c r="D181" i="11"/>
  <c r="R182" i="10"/>
  <c r="Q182" i="10"/>
  <c r="S182" i="10" s="1"/>
  <c r="G181" i="11"/>
  <c r="B181" i="11"/>
  <c r="F181" i="11"/>
  <c r="A181" i="11"/>
  <c r="P183" i="10"/>
  <c r="AP183" i="10"/>
  <c r="AO183" i="10" s="1"/>
  <c r="AI182" i="15" s="1"/>
  <c r="AF183" i="10"/>
  <c r="AE183" i="10" s="1"/>
  <c r="AA182" i="15" s="1"/>
  <c r="AK183" i="10"/>
  <c r="AJ183" i="10" s="1"/>
  <c r="AE182" i="15" s="1"/>
  <c r="V183" i="10"/>
  <c r="U183" i="10" s="1"/>
  <c r="S182" i="15" s="1"/>
  <c r="AT183" i="10"/>
  <c r="AA183" i="10"/>
  <c r="Z183" i="10" s="1"/>
  <c r="W182" i="15" s="1"/>
  <c r="H181" i="11"/>
  <c r="C181" i="11"/>
  <c r="J181" i="11"/>
  <c r="E181" i="11"/>
  <c r="AJ184" i="15" l="1"/>
  <c r="AB184" i="15"/>
  <c r="X184" i="15"/>
  <c r="T184" i="15"/>
  <c r="AF184" i="15"/>
  <c r="M181" i="11"/>
  <c r="N181" i="11"/>
  <c r="K181" i="11"/>
  <c r="O181" i="11"/>
  <c r="L181" i="11"/>
  <c r="G182" i="11"/>
  <c r="B182" i="11"/>
  <c r="F182" i="11"/>
  <c r="A182" i="11"/>
  <c r="D182" i="11"/>
  <c r="I182" i="11"/>
  <c r="H182" i="11"/>
  <c r="C182" i="11"/>
  <c r="A185" i="10"/>
  <c r="A190" i="4"/>
  <c r="D185" i="15" s="1"/>
  <c r="J182" i="11"/>
  <c r="E182" i="11"/>
  <c r="Q183" i="10"/>
  <c r="S183" i="10" s="1"/>
  <c r="R183" i="10"/>
  <c r="P184" i="10"/>
  <c r="V184" i="10"/>
  <c r="U184" i="10" s="1"/>
  <c r="S183" i="15" s="1"/>
  <c r="AA184" i="10"/>
  <c r="Z184" i="10" s="1"/>
  <c r="W183" i="15" s="1"/>
  <c r="AP184" i="10"/>
  <c r="AO184" i="10" s="1"/>
  <c r="AI183" i="15" s="1"/>
  <c r="AK184" i="10"/>
  <c r="AJ184" i="10" s="1"/>
  <c r="AE183" i="15" s="1"/>
  <c r="AT184" i="10"/>
  <c r="AF184" i="10"/>
  <c r="AE184" i="10" s="1"/>
  <c r="AA183" i="15" s="1"/>
  <c r="X185" i="15" l="1"/>
  <c r="AB185" i="15"/>
  <c r="T185" i="15"/>
  <c r="AJ185" i="15"/>
  <c r="AF185" i="15"/>
  <c r="N182" i="11"/>
  <c r="L182" i="11"/>
  <c r="K182" i="11"/>
  <c r="M182" i="11"/>
  <c r="O182" i="11"/>
  <c r="H183" i="11"/>
  <c r="C183" i="11"/>
  <c r="D183" i="11"/>
  <c r="I183" i="11"/>
  <c r="J183" i="11"/>
  <c r="E183" i="11"/>
  <c r="B183" i="11"/>
  <c r="G183" i="11"/>
  <c r="A186" i="10"/>
  <c r="A191" i="4"/>
  <c r="D186" i="15" s="1"/>
  <c r="P185" i="10"/>
  <c r="AF185" i="10"/>
  <c r="AE185" i="10" s="1"/>
  <c r="AA184" i="15" s="1"/>
  <c r="AT185" i="10"/>
  <c r="AK185" i="10"/>
  <c r="AJ185" i="10" s="1"/>
  <c r="AE184" i="15" s="1"/>
  <c r="V185" i="10"/>
  <c r="U185" i="10" s="1"/>
  <c r="S184" i="15" s="1"/>
  <c r="AP185" i="10"/>
  <c r="AO185" i="10" s="1"/>
  <c r="AI184" i="15" s="1"/>
  <c r="AA185" i="10"/>
  <c r="Z185" i="10" s="1"/>
  <c r="W184" i="15" s="1"/>
  <c r="A183" i="11"/>
  <c r="F183" i="11"/>
  <c r="Q184" i="10"/>
  <c r="S184" i="10" s="1"/>
  <c r="R184" i="10"/>
  <c r="AJ186" i="15" l="1"/>
  <c r="AB186" i="15"/>
  <c r="T186" i="15"/>
  <c r="AF186" i="15"/>
  <c r="X186" i="15"/>
  <c r="K183" i="11"/>
  <c r="N183" i="11"/>
  <c r="M183" i="11"/>
  <c r="L183" i="11"/>
  <c r="O183" i="11"/>
  <c r="F184" i="11"/>
  <c r="A184" i="11"/>
  <c r="I184" i="11"/>
  <c r="D184" i="11"/>
  <c r="C184" i="11"/>
  <c r="H184" i="11"/>
  <c r="A187" i="10"/>
  <c r="A192" i="4"/>
  <c r="D187" i="15" s="1"/>
  <c r="Q185" i="10"/>
  <c r="S185" i="10" s="1"/>
  <c r="R185" i="10"/>
  <c r="G184" i="11"/>
  <c r="B184" i="11"/>
  <c r="J184" i="11"/>
  <c r="E184" i="11"/>
  <c r="P186" i="10"/>
  <c r="AK186" i="10"/>
  <c r="AJ186" i="10" s="1"/>
  <c r="AE185" i="15" s="1"/>
  <c r="AA186" i="10"/>
  <c r="Z186" i="10" s="1"/>
  <c r="W185" i="15" s="1"/>
  <c r="AF186" i="10"/>
  <c r="AE186" i="10" s="1"/>
  <c r="AA185" i="15" s="1"/>
  <c r="V186" i="10"/>
  <c r="U186" i="10" s="1"/>
  <c r="S185" i="15" s="1"/>
  <c r="AT186" i="10"/>
  <c r="AP186" i="10"/>
  <c r="AO186" i="10" s="1"/>
  <c r="AI185" i="15" s="1"/>
  <c r="X187" i="15" l="1"/>
  <c r="T187" i="15"/>
  <c r="AF187" i="15"/>
  <c r="AB187" i="15"/>
  <c r="AJ187" i="15"/>
  <c r="M184" i="11"/>
  <c r="O184" i="11"/>
  <c r="L184" i="11"/>
  <c r="N184" i="11"/>
  <c r="K184" i="11"/>
  <c r="A188" i="10"/>
  <c r="A193" i="4"/>
  <c r="D188" i="15" s="1"/>
  <c r="J185" i="11"/>
  <c r="E185" i="11"/>
  <c r="F185" i="11"/>
  <c r="A185" i="11"/>
  <c r="P187" i="10"/>
  <c r="V187" i="10"/>
  <c r="U187" i="10" s="1"/>
  <c r="S186" i="15" s="1"/>
  <c r="AK187" i="10"/>
  <c r="AJ187" i="10" s="1"/>
  <c r="AE186" i="15" s="1"/>
  <c r="AF187" i="10"/>
  <c r="AE187" i="10" s="1"/>
  <c r="AA186" i="15" s="1"/>
  <c r="AA187" i="10"/>
  <c r="Z187" i="10" s="1"/>
  <c r="W186" i="15" s="1"/>
  <c r="AT187" i="10"/>
  <c r="AP187" i="10"/>
  <c r="AO187" i="10" s="1"/>
  <c r="AI186" i="15" s="1"/>
  <c r="H185" i="11"/>
  <c r="C185" i="11"/>
  <c r="B185" i="11"/>
  <c r="G185" i="11"/>
  <c r="D185" i="11"/>
  <c r="I185" i="11"/>
  <c r="R186" i="10"/>
  <c r="Q186" i="10"/>
  <c r="S186" i="10" s="1"/>
  <c r="AF188" i="15" l="1"/>
  <c r="AJ188" i="15"/>
  <c r="T188" i="15"/>
  <c r="X188" i="15"/>
  <c r="AB188" i="15"/>
  <c r="M185" i="11"/>
  <c r="K185" i="11"/>
  <c r="L185" i="11"/>
  <c r="O185" i="11"/>
  <c r="N185" i="11"/>
  <c r="G186" i="11"/>
  <c r="B186" i="11"/>
  <c r="H186" i="11"/>
  <c r="C186" i="11"/>
  <c r="D186" i="11"/>
  <c r="I186" i="11"/>
  <c r="F186" i="11"/>
  <c r="A186" i="11"/>
  <c r="Q187" i="10"/>
  <c r="S187" i="10" s="1"/>
  <c r="R187" i="10"/>
  <c r="A189" i="10"/>
  <c r="A194" i="4"/>
  <c r="D189" i="15" s="1"/>
  <c r="E186" i="11"/>
  <c r="J186" i="11"/>
  <c r="P188" i="10"/>
  <c r="AF188" i="10"/>
  <c r="AE188" i="10" s="1"/>
  <c r="AA187" i="15" s="1"/>
  <c r="AK188" i="10"/>
  <c r="AJ188" i="10" s="1"/>
  <c r="AE187" i="15" s="1"/>
  <c r="AA188" i="10"/>
  <c r="Z188" i="10" s="1"/>
  <c r="W187" i="15" s="1"/>
  <c r="AT188" i="10"/>
  <c r="V188" i="10"/>
  <c r="U188" i="10" s="1"/>
  <c r="S187" i="15" s="1"/>
  <c r="AP188" i="10"/>
  <c r="AO188" i="10" s="1"/>
  <c r="AI187" i="15" s="1"/>
  <c r="AB189" i="15" l="1"/>
  <c r="X189" i="15"/>
  <c r="AF189" i="15"/>
  <c r="AJ189" i="15"/>
  <c r="T189" i="15"/>
  <c r="L186" i="11"/>
  <c r="N186" i="11"/>
  <c r="M186" i="11"/>
  <c r="K186" i="11"/>
  <c r="O186" i="11"/>
  <c r="E187" i="11"/>
  <c r="J187" i="11"/>
  <c r="B187" i="11"/>
  <c r="G187" i="11"/>
  <c r="A190" i="10"/>
  <c r="A195" i="4"/>
  <c r="D190" i="15" s="1"/>
  <c r="P189" i="10"/>
  <c r="AF189" i="10"/>
  <c r="AE189" i="10" s="1"/>
  <c r="AA188" i="15" s="1"/>
  <c r="V189" i="10"/>
  <c r="U189" i="10" s="1"/>
  <c r="S188" i="15" s="1"/>
  <c r="AK189" i="10"/>
  <c r="AJ189" i="10" s="1"/>
  <c r="AE188" i="15" s="1"/>
  <c r="AP189" i="10"/>
  <c r="AO189" i="10" s="1"/>
  <c r="AI188" i="15" s="1"/>
  <c r="AA189" i="10"/>
  <c r="Z189" i="10" s="1"/>
  <c r="W188" i="15" s="1"/>
  <c r="AT189" i="10"/>
  <c r="I187" i="11"/>
  <c r="D187" i="11"/>
  <c r="R188" i="10"/>
  <c r="Q188" i="10"/>
  <c r="S188" i="10" s="1"/>
  <c r="A187" i="11"/>
  <c r="F187" i="11"/>
  <c r="C187" i="11"/>
  <c r="H187" i="11"/>
  <c r="AB190" i="15" l="1"/>
  <c r="AJ190" i="15"/>
  <c r="T190" i="15"/>
  <c r="AF190" i="15"/>
  <c r="X190" i="15"/>
  <c r="M187" i="11"/>
  <c r="O187" i="11"/>
  <c r="L187" i="11"/>
  <c r="N187" i="11"/>
  <c r="K187" i="11"/>
  <c r="J188" i="11"/>
  <c r="E188" i="11"/>
  <c r="A188" i="11"/>
  <c r="F188" i="11"/>
  <c r="D188" i="11"/>
  <c r="I188" i="11"/>
  <c r="C188" i="11"/>
  <c r="H188" i="11"/>
  <c r="R189" i="10"/>
  <c r="Q189" i="10"/>
  <c r="S189" i="10" s="1"/>
  <c r="A191" i="10"/>
  <c r="A196" i="4"/>
  <c r="D191" i="15" s="1"/>
  <c r="P190" i="10"/>
  <c r="V190" i="10"/>
  <c r="U190" i="10" s="1"/>
  <c r="S189" i="15" s="1"/>
  <c r="AA190" i="10"/>
  <c r="Z190" i="10" s="1"/>
  <c r="W189" i="15" s="1"/>
  <c r="AP190" i="10"/>
  <c r="AO190" i="10" s="1"/>
  <c r="AI189" i="15" s="1"/>
  <c r="AF190" i="10"/>
  <c r="AE190" i="10" s="1"/>
  <c r="AA189" i="15" s="1"/>
  <c r="AT190" i="10"/>
  <c r="AK190" i="10"/>
  <c r="AJ190" i="10" s="1"/>
  <c r="AE189" i="15" s="1"/>
  <c r="B188" i="11"/>
  <c r="G188" i="11"/>
  <c r="AB191" i="15" l="1"/>
  <c r="T191" i="15"/>
  <c r="AJ191" i="15"/>
  <c r="AF191" i="15"/>
  <c r="X191" i="15"/>
  <c r="O188" i="11"/>
  <c r="N188" i="11"/>
  <c r="L188" i="11"/>
  <c r="M188" i="11"/>
  <c r="K188" i="11"/>
  <c r="G189" i="11"/>
  <c r="B189" i="11"/>
  <c r="A189" i="11"/>
  <c r="F189" i="11"/>
  <c r="Q190" i="10"/>
  <c r="S190" i="10" s="1"/>
  <c r="R190" i="10"/>
  <c r="A192" i="10"/>
  <c r="A197" i="4"/>
  <c r="D192" i="15" s="1"/>
  <c r="D189" i="11"/>
  <c r="I189" i="11"/>
  <c r="P191" i="10"/>
  <c r="AF191" i="10"/>
  <c r="AE191" i="10" s="1"/>
  <c r="AA190" i="15" s="1"/>
  <c r="AT191" i="10"/>
  <c r="AK191" i="10"/>
  <c r="AJ191" i="10" s="1"/>
  <c r="AE190" i="15" s="1"/>
  <c r="AA191" i="10"/>
  <c r="Z191" i="10" s="1"/>
  <c r="W190" i="15" s="1"/>
  <c r="V191" i="10"/>
  <c r="U191" i="10" s="1"/>
  <c r="S190" i="15" s="1"/>
  <c r="AP191" i="10"/>
  <c r="AO191" i="10" s="1"/>
  <c r="AI190" i="15" s="1"/>
  <c r="C189" i="11"/>
  <c r="H189" i="11"/>
  <c r="J189" i="11"/>
  <c r="E189" i="11"/>
  <c r="X192" i="15" l="1"/>
  <c r="T192" i="15"/>
  <c r="AB192" i="15"/>
  <c r="AJ192" i="15"/>
  <c r="AF192" i="15"/>
  <c r="O189" i="11"/>
  <c r="M189" i="11"/>
  <c r="N189" i="11"/>
  <c r="K189" i="11"/>
  <c r="L189" i="11"/>
  <c r="E190" i="11"/>
  <c r="J190" i="11"/>
  <c r="G190" i="11"/>
  <c r="B190" i="11"/>
  <c r="A193" i="10"/>
  <c r="A198" i="4"/>
  <c r="D193" i="15" s="1"/>
  <c r="F190" i="11"/>
  <c r="A190" i="11"/>
  <c r="H190" i="11"/>
  <c r="C190" i="11"/>
  <c r="P192" i="10"/>
  <c r="AF192" i="10"/>
  <c r="AE192" i="10" s="1"/>
  <c r="AA191" i="15" s="1"/>
  <c r="AA192" i="10"/>
  <c r="Z192" i="10" s="1"/>
  <c r="W191" i="15" s="1"/>
  <c r="AT192" i="10"/>
  <c r="V192" i="10"/>
  <c r="U192" i="10" s="1"/>
  <c r="S191" i="15" s="1"/>
  <c r="AK192" i="10"/>
  <c r="AJ192" i="10" s="1"/>
  <c r="AE191" i="15" s="1"/>
  <c r="AP192" i="10"/>
  <c r="AO192" i="10" s="1"/>
  <c r="AI191" i="15" s="1"/>
  <c r="Q191" i="10"/>
  <c r="S191" i="10" s="1"/>
  <c r="R191" i="10"/>
  <c r="I190" i="11"/>
  <c r="D190" i="11"/>
  <c r="AJ193" i="15" l="1"/>
  <c r="AB193" i="15"/>
  <c r="T193" i="15"/>
  <c r="AF193" i="15"/>
  <c r="X193" i="15"/>
  <c r="O190" i="11"/>
  <c r="K190" i="11"/>
  <c r="N190" i="11"/>
  <c r="M190" i="11"/>
  <c r="L190" i="11"/>
  <c r="A191" i="11"/>
  <c r="F191" i="11"/>
  <c r="C191" i="11"/>
  <c r="H191" i="11"/>
  <c r="G191" i="11"/>
  <c r="B191" i="11"/>
  <c r="R192" i="10"/>
  <c r="Q192" i="10"/>
  <c r="S192" i="10" s="1"/>
  <c r="A194" i="10"/>
  <c r="A199" i="4"/>
  <c r="D194" i="15" s="1"/>
  <c r="E191" i="11"/>
  <c r="J191" i="11"/>
  <c r="P193" i="10"/>
  <c r="AF193" i="10"/>
  <c r="AE193" i="10" s="1"/>
  <c r="AA192" i="15" s="1"/>
  <c r="AP193" i="10"/>
  <c r="AO193" i="10" s="1"/>
  <c r="AI192" i="15" s="1"/>
  <c r="V193" i="10"/>
  <c r="U193" i="10" s="1"/>
  <c r="S192" i="15" s="1"/>
  <c r="AA193" i="10"/>
  <c r="Z193" i="10" s="1"/>
  <c r="W192" i="15" s="1"/>
  <c r="AT193" i="10"/>
  <c r="AK193" i="10"/>
  <c r="AJ193" i="10" s="1"/>
  <c r="AE192" i="15" s="1"/>
  <c r="D191" i="11"/>
  <c r="I191" i="11"/>
  <c r="AF194" i="15" l="1"/>
  <c r="T194" i="15"/>
  <c r="X194" i="15"/>
  <c r="AB194" i="15"/>
  <c r="AJ194" i="15"/>
  <c r="N191" i="11"/>
  <c r="M191" i="11"/>
  <c r="L191" i="11"/>
  <c r="O191" i="11"/>
  <c r="K191" i="11"/>
  <c r="J192" i="11"/>
  <c r="E192" i="11"/>
  <c r="C192" i="11"/>
  <c r="H192" i="11"/>
  <c r="P194" i="10"/>
  <c r="V194" i="10"/>
  <c r="U194" i="10" s="1"/>
  <c r="S193" i="15" s="1"/>
  <c r="AP194" i="10"/>
  <c r="AO194" i="10" s="1"/>
  <c r="AI193" i="15" s="1"/>
  <c r="AT194" i="10"/>
  <c r="AF194" i="10"/>
  <c r="AE194" i="10" s="1"/>
  <c r="AA193" i="15" s="1"/>
  <c r="AK194" i="10"/>
  <c r="AJ194" i="10" s="1"/>
  <c r="AE193" i="15" s="1"/>
  <c r="AA194" i="10"/>
  <c r="Z194" i="10" s="1"/>
  <c r="W193" i="15" s="1"/>
  <c r="R193" i="10"/>
  <c r="Q193" i="10"/>
  <c r="S193" i="10" s="1"/>
  <c r="I192" i="11"/>
  <c r="D192" i="11"/>
  <c r="B192" i="11"/>
  <c r="G192" i="11"/>
  <c r="F192" i="11"/>
  <c r="A192" i="11"/>
  <c r="A195" i="10"/>
  <c r="A200" i="4"/>
  <c r="D195" i="15" s="1"/>
  <c r="AF195" i="15" l="1"/>
  <c r="X195" i="15"/>
  <c r="AJ195" i="15"/>
  <c r="AB195" i="15"/>
  <c r="T195" i="15"/>
  <c r="N192" i="11"/>
  <c r="K192" i="11"/>
  <c r="O192" i="11"/>
  <c r="L192" i="11"/>
  <c r="M192" i="11"/>
  <c r="A196" i="10"/>
  <c r="A201" i="4"/>
  <c r="D196" i="15" s="1"/>
  <c r="D193" i="11"/>
  <c r="I193" i="11"/>
  <c r="G193" i="11"/>
  <c r="B193" i="11"/>
  <c r="P195" i="10"/>
  <c r="AP195" i="10"/>
  <c r="AO195" i="10" s="1"/>
  <c r="AI194" i="15" s="1"/>
  <c r="AK195" i="10"/>
  <c r="AJ195" i="10" s="1"/>
  <c r="AE194" i="15" s="1"/>
  <c r="V195" i="10"/>
  <c r="U195" i="10" s="1"/>
  <c r="S194" i="15" s="1"/>
  <c r="AF195" i="10"/>
  <c r="AE195" i="10" s="1"/>
  <c r="AA194" i="15" s="1"/>
  <c r="AA195" i="10"/>
  <c r="Z195" i="10" s="1"/>
  <c r="W194" i="15" s="1"/>
  <c r="AT195" i="10"/>
  <c r="C193" i="11"/>
  <c r="H193" i="11"/>
  <c r="E193" i="11"/>
  <c r="J193" i="11"/>
  <c r="F193" i="11"/>
  <c r="A193" i="11"/>
  <c r="Q194" i="10"/>
  <c r="S194" i="10" s="1"/>
  <c r="R194" i="10"/>
  <c r="X196" i="15" l="1"/>
  <c r="AB196" i="15"/>
  <c r="AJ196" i="15"/>
  <c r="T196" i="15"/>
  <c r="AF196" i="15"/>
  <c r="L193" i="11"/>
  <c r="K193" i="11"/>
  <c r="O193" i="11"/>
  <c r="N193" i="11"/>
  <c r="M193" i="11"/>
  <c r="C194" i="11"/>
  <c r="H194" i="11"/>
  <c r="I194" i="11"/>
  <c r="D194" i="11"/>
  <c r="A194" i="11"/>
  <c r="F194" i="11"/>
  <c r="E194" i="11"/>
  <c r="J194" i="11"/>
  <c r="R195" i="10"/>
  <c r="Q195" i="10"/>
  <c r="S195" i="10" s="1"/>
  <c r="A197" i="10"/>
  <c r="A202" i="4"/>
  <c r="D197" i="15" s="1"/>
  <c r="G194" i="11"/>
  <c r="B194" i="11"/>
  <c r="P196" i="10"/>
  <c r="AK196" i="10"/>
  <c r="AJ196" i="10" s="1"/>
  <c r="AE195" i="15" s="1"/>
  <c r="V196" i="10"/>
  <c r="U196" i="10" s="1"/>
  <c r="S195" i="15" s="1"/>
  <c r="AP196" i="10"/>
  <c r="AO196" i="10" s="1"/>
  <c r="AI195" i="15" s="1"/>
  <c r="AF196" i="10"/>
  <c r="AE196" i="10" s="1"/>
  <c r="AA195" i="15" s="1"/>
  <c r="AA196" i="10"/>
  <c r="Z196" i="10" s="1"/>
  <c r="W195" i="15" s="1"/>
  <c r="AT196" i="10"/>
  <c r="AF197" i="15" l="1"/>
  <c r="AB197" i="15"/>
  <c r="X197" i="15"/>
  <c r="AJ197" i="15"/>
  <c r="T197" i="15"/>
  <c r="M194" i="11"/>
  <c r="L194" i="11"/>
  <c r="K194" i="11"/>
  <c r="N194" i="11"/>
  <c r="O194" i="11"/>
  <c r="C195" i="11"/>
  <c r="H195" i="11"/>
  <c r="B195" i="11"/>
  <c r="G195" i="11"/>
  <c r="A198" i="10"/>
  <c r="A203" i="4"/>
  <c r="D198" i="15" s="1"/>
  <c r="F195" i="11"/>
  <c r="A195" i="11"/>
  <c r="I195" i="11"/>
  <c r="D195" i="11"/>
  <c r="P197" i="10"/>
  <c r="AT197" i="10"/>
  <c r="AK197" i="10"/>
  <c r="AJ197" i="10" s="1"/>
  <c r="AE196" i="15" s="1"/>
  <c r="V197" i="10"/>
  <c r="U197" i="10" s="1"/>
  <c r="S196" i="15" s="1"/>
  <c r="AP197" i="10"/>
  <c r="AO197" i="10" s="1"/>
  <c r="AI196" i="15" s="1"/>
  <c r="AF197" i="10"/>
  <c r="AE197" i="10" s="1"/>
  <c r="AA196" i="15" s="1"/>
  <c r="AA197" i="10"/>
  <c r="Z197" i="10" s="1"/>
  <c r="W196" i="15" s="1"/>
  <c r="J195" i="11"/>
  <c r="E195" i="11"/>
  <c r="Q196" i="10"/>
  <c r="S196" i="10" s="1"/>
  <c r="R196" i="10"/>
  <c r="T198" i="15" l="1"/>
  <c r="X198" i="15"/>
  <c r="AJ198" i="15"/>
  <c r="AB198" i="15"/>
  <c r="AF198" i="15"/>
  <c r="N195" i="11"/>
  <c r="K195" i="11"/>
  <c r="L195" i="11"/>
  <c r="M195" i="11"/>
  <c r="O195" i="11"/>
  <c r="F196" i="11"/>
  <c r="A196" i="11"/>
  <c r="E196" i="11"/>
  <c r="J196" i="11"/>
  <c r="D196" i="11"/>
  <c r="I196" i="11"/>
  <c r="R197" i="10"/>
  <c r="Q197" i="10"/>
  <c r="S197" i="10" s="1"/>
  <c r="A199" i="10"/>
  <c r="A204" i="4"/>
  <c r="D199" i="15" s="1"/>
  <c r="G196" i="11"/>
  <c r="B196" i="11"/>
  <c r="H196" i="11"/>
  <c r="C196" i="11"/>
  <c r="P198" i="10"/>
  <c r="AK198" i="10"/>
  <c r="AJ198" i="10" s="1"/>
  <c r="AE197" i="15" s="1"/>
  <c r="AF198" i="10"/>
  <c r="AE198" i="10" s="1"/>
  <c r="AA197" i="15" s="1"/>
  <c r="AP198" i="10"/>
  <c r="AO198" i="10" s="1"/>
  <c r="AI197" i="15" s="1"/>
  <c r="V198" i="10"/>
  <c r="U198" i="10" s="1"/>
  <c r="S197" i="15" s="1"/>
  <c r="AA198" i="10"/>
  <c r="Z198" i="10" s="1"/>
  <c r="W197" i="15" s="1"/>
  <c r="AT198" i="10"/>
  <c r="AF199" i="15" l="1"/>
  <c r="X199" i="15"/>
  <c r="AJ199" i="15"/>
  <c r="AB199" i="15"/>
  <c r="T199" i="15"/>
  <c r="M196" i="11"/>
  <c r="L196" i="11"/>
  <c r="K196" i="11"/>
  <c r="N196" i="11"/>
  <c r="O196" i="11"/>
  <c r="G197" i="11"/>
  <c r="B197" i="11"/>
  <c r="H197" i="11"/>
  <c r="C197" i="11"/>
  <c r="P199" i="10"/>
  <c r="AK199" i="10"/>
  <c r="AJ199" i="10" s="1"/>
  <c r="AE198" i="15" s="1"/>
  <c r="V199" i="10"/>
  <c r="U199" i="10" s="1"/>
  <c r="S198" i="15" s="1"/>
  <c r="AA199" i="10"/>
  <c r="Z199" i="10" s="1"/>
  <c r="W198" i="15" s="1"/>
  <c r="AT199" i="10"/>
  <c r="AP199" i="10"/>
  <c r="AO199" i="10" s="1"/>
  <c r="AI198" i="15" s="1"/>
  <c r="AF199" i="10"/>
  <c r="AE199" i="10" s="1"/>
  <c r="AA198" i="15" s="1"/>
  <c r="F197" i="11"/>
  <c r="A197" i="11"/>
  <c r="D197" i="11"/>
  <c r="I197" i="11"/>
  <c r="Q198" i="10"/>
  <c r="S198" i="10" s="1"/>
  <c r="R198" i="10"/>
  <c r="E197" i="11"/>
  <c r="J197" i="11"/>
  <c r="A200" i="10"/>
  <c r="A205" i="4"/>
  <c r="D200" i="15" s="1"/>
  <c r="N197" i="11" l="1"/>
  <c r="T200" i="15"/>
  <c r="X200" i="15"/>
  <c r="AB200" i="15"/>
  <c r="AF200" i="15"/>
  <c r="AJ200" i="15"/>
  <c r="L197" i="11"/>
  <c r="O197" i="11"/>
  <c r="K197" i="11"/>
  <c r="M197" i="11"/>
  <c r="G198" i="11"/>
  <c r="B198" i="11"/>
  <c r="A201" i="10"/>
  <c r="A206" i="4"/>
  <c r="C198" i="11"/>
  <c r="H198" i="11"/>
  <c r="E198" i="11"/>
  <c r="J198" i="11"/>
  <c r="P200" i="10"/>
  <c r="AK200" i="10"/>
  <c r="AJ200" i="10" s="1"/>
  <c r="AE199" i="15" s="1"/>
  <c r="AP200" i="10"/>
  <c r="AO200" i="10" s="1"/>
  <c r="AI199" i="15" s="1"/>
  <c r="AT200" i="10"/>
  <c r="AA200" i="10"/>
  <c r="Z200" i="10" s="1"/>
  <c r="W199" i="15" s="1"/>
  <c r="AF200" i="10"/>
  <c r="AE200" i="10" s="1"/>
  <c r="AA199" i="15" s="1"/>
  <c r="V200" i="10"/>
  <c r="U200" i="10" s="1"/>
  <c r="S199" i="15" s="1"/>
  <c r="F198" i="11"/>
  <c r="A198" i="11"/>
  <c r="I198" i="11"/>
  <c r="D198" i="11"/>
  <c r="R199" i="10"/>
  <c r="Q199" i="10"/>
  <c r="S199" i="10" s="1"/>
  <c r="D201" i="15" l="1"/>
  <c r="H30" i="7"/>
  <c r="H36" i="7"/>
  <c r="H19" i="7"/>
  <c r="H41" i="7"/>
  <c r="H38" i="7"/>
  <c r="H37" i="7"/>
  <c r="H20" i="7"/>
  <c r="H29" i="7"/>
  <c r="H34" i="7"/>
  <c r="H26" i="7"/>
  <c r="H48" i="7"/>
  <c r="H18" i="7"/>
  <c r="H44" i="7"/>
  <c r="H43" i="7"/>
  <c r="H32" i="7"/>
  <c r="H39" i="7"/>
  <c r="H22" i="7"/>
  <c r="H49" i="7"/>
  <c r="H23" i="7"/>
  <c r="H47" i="7"/>
  <c r="H27" i="7"/>
  <c r="H42" i="7"/>
  <c r="H24" i="7"/>
  <c r="H17" i="7"/>
  <c r="H35" i="7"/>
  <c r="H46" i="7"/>
  <c r="H40" i="7"/>
  <c r="H28" i="7"/>
  <c r="H33" i="7"/>
  <c r="H51" i="7"/>
  <c r="H21" i="7"/>
  <c r="H25" i="7"/>
  <c r="H45" i="7"/>
  <c r="H50" i="7"/>
  <c r="H52" i="7"/>
  <c r="H53" i="7"/>
  <c r="H31" i="7"/>
  <c r="H54" i="7"/>
  <c r="H55" i="7"/>
  <c r="H57" i="7"/>
  <c r="H56" i="7"/>
  <c r="H58" i="7"/>
  <c r="H60" i="7"/>
  <c r="H59" i="7"/>
  <c r="H61" i="7"/>
  <c r="H62" i="7"/>
  <c r="H66" i="7"/>
  <c r="H64" i="7"/>
  <c r="H65" i="7"/>
  <c r="H68" i="7"/>
  <c r="H63" i="7"/>
  <c r="H67" i="7"/>
  <c r="K198" i="11"/>
  <c r="AF201" i="15"/>
  <c r="AB201" i="15"/>
  <c r="X201" i="15"/>
  <c r="AJ201" i="15"/>
  <c r="T201" i="15"/>
  <c r="M198" i="11"/>
  <c r="N198" i="11"/>
  <c r="O198" i="11"/>
  <c r="L198" i="11"/>
  <c r="Q200" i="10"/>
  <c r="S200" i="10" s="1"/>
  <c r="R200" i="10"/>
  <c r="F199" i="11"/>
  <c r="A199" i="11"/>
  <c r="P201" i="10"/>
  <c r="AF201" i="10"/>
  <c r="AE201" i="10" s="1"/>
  <c r="AA200" i="15" s="1"/>
  <c r="AT201" i="10"/>
  <c r="V201" i="10"/>
  <c r="U201" i="10" s="1"/>
  <c r="S200" i="15" s="1"/>
  <c r="AA201" i="10"/>
  <c r="Z201" i="10" s="1"/>
  <c r="W200" i="15" s="1"/>
  <c r="AP201" i="10"/>
  <c r="AO201" i="10" s="1"/>
  <c r="AI200" i="15" s="1"/>
  <c r="AK201" i="10"/>
  <c r="AJ201" i="10" s="1"/>
  <c r="AE200" i="15" s="1"/>
  <c r="C199" i="11"/>
  <c r="H199" i="11"/>
  <c r="H166" i="7"/>
  <c r="H165" i="7"/>
  <c r="A202" i="10"/>
  <c r="H90" i="7"/>
  <c r="H96" i="7"/>
  <c r="H98" i="7"/>
  <c r="H114" i="7"/>
  <c r="H92" i="7"/>
  <c r="H106" i="7"/>
  <c r="H113" i="7"/>
  <c r="H108" i="7"/>
  <c r="H83" i="7"/>
  <c r="H86" i="7"/>
  <c r="H74" i="7"/>
  <c r="H77" i="7"/>
  <c r="H84" i="7"/>
  <c r="H111" i="7"/>
  <c r="H91" i="7"/>
  <c r="H78" i="7"/>
  <c r="H103" i="7"/>
  <c r="H87" i="7"/>
  <c r="H100" i="7"/>
  <c r="H71" i="7"/>
  <c r="H80" i="7"/>
  <c r="H88" i="7"/>
  <c r="H105" i="7"/>
  <c r="H72" i="7"/>
  <c r="H69" i="7"/>
  <c r="H85" i="7"/>
  <c r="H94" i="7"/>
  <c r="H109" i="7"/>
  <c r="H76" i="7"/>
  <c r="H73" i="7"/>
  <c r="H104" i="7"/>
  <c r="H89" i="7"/>
  <c r="H75" i="7"/>
  <c r="H97" i="7"/>
  <c r="H93" i="7"/>
  <c r="H116" i="7"/>
  <c r="H206" i="7"/>
  <c r="H82" i="7"/>
  <c r="H141" i="7"/>
  <c r="H110" i="7"/>
  <c r="H95" i="7"/>
  <c r="H70" i="7"/>
  <c r="H207" i="7"/>
  <c r="H81" i="7"/>
  <c r="H112" i="7"/>
  <c r="H101" i="7"/>
  <c r="H79" i="7"/>
  <c r="H159" i="7"/>
  <c r="H135" i="7"/>
  <c r="H115" i="7"/>
  <c r="H99" i="7"/>
  <c r="H102" i="7"/>
  <c r="H107" i="7"/>
  <c r="H205" i="7"/>
  <c r="H210" i="7"/>
  <c r="H136" i="7"/>
  <c r="H202" i="7"/>
  <c r="H143" i="7"/>
  <c r="H182" i="7"/>
  <c r="H212" i="7"/>
  <c r="H146" i="7"/>
  <c r="H128" i="7"/>
  <c r="H117" i="7"/>
  <c r="H175" i="7"/>
  <c r="H178" i="7"/>
  <c r="H163" i="7"/>
  <c r="H134" i="7"/>
  <c r="H172" i="7"/>
  <c r="H191" i="7"/>
  <c r="H189" i="7"/>
  <c r="H120" i="7"/>
  <c r="H147" i="7"/>
  <c r="H150" i="7"/>
  <c r="H179" i="7"/>
  <c r="H170" i="7"/>
  <c r="H183" i="7"/>
  <c r="H133" i="7"/>
  <c r="H155" i="7"/>
  <c r="H140" i="7"/>
  <c r="H196" i="7"/>
  <c r="H138" i="7"/>
  <c r="H208" i="7"/>
  <c r="H153" i="7"/>
  <c r="H209" i="7"/>
  <c r="H151" i="7"/>
  <c r="H199" i="7"/>
  <c r="H154" i="7"/>
  <c r="H127" i="7"/>
  <c r="H213" i="7"/>
  <c r="H130" i="7"/>
  <c r="H194" i="7"/>
  <c r="H201" i="7"/>
  <c r="H162" i="7"/>
  <c r="H122" i="7"/>
  <c r="H125" i="7"/>
  <c r="H173" i="7"/>
  <c r="H157" i="7"/>
  <c r="H158" i="7"/>
  <c r="H198" i="7"/>
  <c r="H184" i="7"/>
  <c r="H121" i="7"/>
  <c r="H180" i="7"/>
  <c r="H204" i="7"/>
  <c r="H131" i="7"/>
  <c r="H168" i="7"/>
  <c r="H156" i="7"/>
  <c r="H129" i="7"/>
  <c r="H215" i="7"/>
  <c r="H118" i="7"/>
  <c r="H139" i="7"/>
  <c r="H169" i="7"/>
  <c r="H123" i="7"/>
  <c r="H132" i="7"/>
  <c r="H214" i="7"/>
  <c r="H119" i="7"/>
  <c r="H145" i="7"/>
  <c r="H152" i="7"/>
  <c r="H187" i="7"/>
  <c r="H167" i="7"/>
  <c r="H200" i="7"/>
  <c r="H174" i="7"/>
  <c r="H164" i="7"/>
  <c r="H190" i="7"/>
  <c r="H144" i="7"/>
  <c r="H177" i="7"/>
  <c r="H186" i="7"/>
  <c r="H148" i="7"/>
  <c r="H124" i="7"/>
  <c r="H161" i="7"/>
  <c r="H188" i="7"/>
  <c r="H181" i="7"/>
  <c r="H216" i="7"/>
  <c r="H192" i="7"/>
  <c r="H142" i="7"/>
  <c r="H195" i="7"/>
  <c r="H193" i="7"/>
  <c r="H149" i="7"/>
  <c r="H171" i="7"/>
  <c r="H126" i="7"/>
  <c r="H160" i="7"/>
  <c r="H176" i="7"/>
  <c r="H185" i="7"/>
  <c r="H211" i="7"/>
  <c r="H137" i="7"/>
  <c r="H197" i="7"/>
  <c r="H203" i="7"/>
  <c r="B199" i="11"/>
  <c r="G199" i="11"/>
  <c r="E199" i="11"/>
  <c r="J199" i="11"/>
  <c r="D199" i="11"/>
  <c r="I199" i="11"/>
  <c r="L199" i="11" l="1"/>
  <c r="M199" i="11"/>
  <c r="N199" i="11"/>
  <c r="K199" i="11"/>
  <c r="O199" i="11"/>
  <c r="C200" i="11"/>
  <c r="H200" i="11"/>
  <c r="R201" i="10"/>
  <c r="Q201" i="10"/>
  <c r="S201" i="10" s="1"/>
  <c r="D200" i="11"/>
  <c r="I200" i="11"/>
  <c r="P202" i="10"/>
  <c r="AP202" i="10"/>
  <c r="AO202" i="10" s="1"/>
  <c r="AI201" i="15" s="1"/>
  <c r="AK202" i="10"/>
  <c r="AJ202" i="10" s="1"/>
  <c r="AE201" i="15" s="1"/>
  <c r="AF202" i="10"/>
  <c r="AE202" i="10" s="1"/>
  <c r="AA201" i="15" s="1"/>
  <c r="V202" i="10"/>
  <c r="U202" i="10" s="1"/>
  <c r="S201" i="15" s="1"/>
  <c r="AT202" i="10"/>
  <c r="AA202" i="10"/>
  <c r="Z202" i="10" s="1"/>
  <c r="W201" i="15" s="1"/>
  <c r="E200" i="11"/>
  <c r="J200" i="11"/>
  <c r="B200" i="11"/>
  <c r="G200" i="11"/>
  <c r="F200" i="11"/>
  <c r="A200" i="11"/>
  <c r="P31" i="7" l="1"/>
  <c r="I26" i="7"/>
  <c r="N22" i="7"/>
  <c r="D32" i="7"/>
  <c r="R26" i="7"/>
  <c r="N27" i="7"/>
  <c r="J25" i="7"/>
  <c r="C38" i="7"/>
  <c r="D40" i="7"/>
  <c r="C31" i="7"/>
  <c r="N40" i="7"/>
  <c r="J19" i="7"/>
  <c r="C46" i="7"/>
  <c r="G32" i="7"/>
  <c r="C36" i="7"/>
  <c r="G33" i="7"/>
  <c r="P22" i="7"/>
  <c r="G35" i="7"/>
  <c r="P23" i="7"/>
  <c r="D24" i="7"/>
  <c r="N17" i="7"/>
  <c r="P42" i="7"/>
  <c r="C19" i="7"/>
  <c r="L17" i="7"/>
  <c r="G39" i="7"/>
  <c r="N48" i="7"/>
  <c r="C20" i="7"/>
  <c r="G18" i="7"/>
  <c r="C27" i="7"/>
  <c r="N43" i="7"/>
  <c r="G30" i="7"/>
  <c r="L43" i="7"/>
  <c r="C42" i="7"/>
  <c r="L49" i="7"/>
  <c r="P24" i="7"/>
  <c r="D39" i="7"/>
  <c r="R20" i="7"/>
  <c r="N24" i="7"/>
  <c r="I33" i="7"/>
  <c r="C21" i="7"/>
  <c r="J50" i="7"/>
  <c r="N37" i="7"/>
  <c r="D23" i="7"/>
  <c r="C28" i="7"/>
  <c r="I43" i="7"/>
  <c r="R33" i="7"/>
  <c r="L46" i="7"/>
  <c r="J49" i="7"/>
  <c r="J17" i="7"/>
  <c r="P39" i="7"/>
  <c r="G41" i="7"/>
  <c r="D43" i="7"/>
  <c r="J40" i="7"/>
  <c r="I47" i="7"/>
  <c r="L32" i="7"/>
  <c r="L19" i="7"/>
  <c r="N39" i="7"/>
  <c r="R46" i="7"/>
  <c r="J30" i="7"/>
  <c r="C29" i="7"/>
  <c r="R36" i="7"/>
  <c r="R43" i="7"/>
  <c r="R41" i="7"/>
  <c r="L27" i="7"/>
  <c r="J32" i="7"/>
  <c r="N45" i="7"/>
  <c r="C32" i="7"/>
  <c r="N41" i="7"/>
  <c r="I21" i="7"/>
  <c r="G19" i="7"/>
  <c r="P30" i="7"/>
  <c r="D28" i="7"/>
  <c r="J34" i="7"/>
  <c r="L30" i="7"/>
  <c r="N32" i="7"/>
  <c r="I17" i="7"/>
  <c r="P21" i="7"/>
  <c r="J47" i="7"/>
  <c r="P48" i="7"/>
  <c r="N49" i="7"/>
  <c r="R19" i="7"/>
  <c r="N35" i="7"/>
  <c r="G21" i="7"/>
  <c r="C24" i="7"/>
  <c r="G34" i="7"/>
  <c r="G31" i="7"/>
  <c r="D45" i="7"/>
  <c r="C34" i="7"/>
  <c r="G28" i="7"/>
  <c r="P38" i="7"/>
  <c r="R48" i="7"/>
  <c r="D17" i="7"/>
  <c r="L21" i="7"/>
  <c r="J43" i="7"/>
  <c r="D38" i="7"/>
  <c r="R38" i="7"/>
  <c r="P28" i="7"/>
  <c r="L22" i="7"/>
  <c r="N44" i="7"/>
  <c r="C40" i="7"/>
  <c r="J45" i="7"/>
  <c r="J22" i="7"/>
  <c r="G27" i="7"/>
  <c r="R25" i="7"/>
  <c r="R47" i="7"/>
  <c r="L39" i="7"/>
  <c r="J27" i="7"/>
  <c r="R40" i="7"/>
  <c r="D19" i="7"/>
  <c r="I37" i="7"/>
  <c r="P36" i="7"/>
  <c r="C41" i="7"/>
  <c r="L28" i="7"/>
  <c r="N36" i="7"/>
  <c r="J31" i="7"/>
  <c r="C33" i="7"/>
  <c r="D46" i="7"/>
  <c r="P44" i="7"/>
  <c r="L29" i="7"/>
  <c r="R35" i="7"/>
  <c r="D50" i="7"/>
  <c r="D27" i="7"/>
  <c r="L23" i="7"/>
  <c r="D26" i="7"/>
  <c r="I51" i="7"/>
  <c r="I49" i="7"/>
  <c r="P20" i="7"/>
  <c r="C26" i="7"/>
  <c r="P26" i="7"/>
  <c r="J46" i="7"/>
  <c r="R17" i="7"/>
  <c r="R44" i="7"/>
  <c r="C44" i="7"/>
  <c r="C45" i="7"/>
  <c r="J28" i="7"/>
  <c r="G25" i="7"/>
  <c r="P33" i="7"/>
  <c r="N42" i="7"/>
  <c r="P19" i="7"/>
  <c r="D35" i="7"/>
  <c r="J29" i="7"/>
  <c r="I42" i="7"/>
  <c r="N50" i="7"/>
  <c r="I31" i="7"/>
  <c r="R28" i="7"/>
  <c r="R30" i="7"/>
  <c r="D25" i="7"/>
  <c r="J21" i="7"/>
  <c r="I24" i="7"/>
  <c r="D29" i="7"/>
  <c r="D33" i="7"/>
  <c r="N38" i="7"/>
  <c r="N23" i="7"/>
  <c r="G49" i="7"/>
  <c r="I25" i="7"/>
  <c r="L35" i="7"/>
  <c r="L37" i="7"/>
  <c r="G29" i="7"/>
  <c r="N19" i="7"/>
  <c r="R29" i="7"/>
  <c r="I30" i="7"/>
  <c r="G37" i="7"/>
  <c r="D34" i="7"/>
  <c r="R50" i="7"/>
  <c r="P49" i="7"/>
  <c r="I45" i="7"/>
  <c r="G44" i="7"/>
  <c r="P17" i="7"/>
  <c r="D36" i="7"/>
  <c r="P50" i="7"/>
  <c r="I20" i="7"/>
  <c r="N30" i="7"/>
  <c r="L40" i="7"/>
  <c r="P41" i="7"/>
  <c r="R27" i="7"/>
  <c r="I23" i="7"/>
  <c r="G45" i="7"/>
  <c r="J35" i="7"/>
  <c r="C25" i="7"/>
  <c r="G23" i="7"/>
  <c r="N33" i="7"/>
  <c r="L44" i="7"/>
  <c r="P43" i="7"/>
  <c r="L47" i="7"/>
  <c r="G26" i="7"/>
  <c r="P27" i="7"/>
  <c r="J39" i="7"/>
  <c r="C51" i="7"/>
  <c r="N25" i="7"/>
  <c r="D37" i="7"/>
  <c r="L38" i="7"/>
  <c r="C37" i="7"/>
  <c r="G47" i="7"/>
  <c r="R23" i="7"/>
  <c r="L31" i="7"/>
  <c r="D18" i="7"/>
  <c r="R18" i="7"/>
  <c r="D42" i="7"/>
  <c r="D48" i="7"/>
  <c r="G38" i="7"/>
  <c r="P40" i="7"/>
  <c r="L24" i="7"/>
  <c r="N26" i="7"/>
  <c r="P29" i="7"/>
  <c r="N28" i="7"/>
  <c r="I40" i="7"/>
  <c r="D47" i="7"/>
  <c r="J37" i="7"/>
  <c r="C18" i="7"/>
  <c r="L33" i="7"/>
  <c r="P35" i="7"/>
  <c r="R24" i="7"/>
  <c r="G48" i="7"/>
  <c r="G46" i="7"/>
  <c r="L41" i="7"/>
  <c r="N20" i="7"/>
  <c r="L25" i="7"/>
  <c r="R31" i="7"/>
  <c r="L18" i="7"/>
  <c r="J24" i="7"/>
  <c r="D41" i="7"/>
  <c r="R32" i="7"/>
  <c r="C17" i="7"/>
  <c r="I27" i="7"/>
  <c r="I38" i="7"/>
  <c r="J48" i="7"/>
  <c r="P18" i="7"/>
  <c r="G40" i="7"/>
  <c r="C23" i="7"/>
  <c r="I48" i="7"/>
  <c r="P25" i="7"/>
  <c r="L48" i="7"/>
  <c r="D44" i="7"/>
  <c r="C49" i="7"/>
  <c r="C50" i="7"/>
  <c r="J20" i="7"/>
  <c r="G22" i="7"/>
  <c r="R39" i="7"/>
  <c r="I50" i="7"/>
  <c r="J36" i="7"/>
  <c r="G24" i="7"/>
  <c r="D21" i="7"/>
  <c r="I46" i="7"/>
  <c r="L20" i="7"/>
  <c r="J33" i="7"/>
  <c r="J38" i="7"/>
  <c r="P32" i="7"/>
  <c r="D22" i="7"/>
  <c r="I44" i="7"/>
  <c r="L45" i="7"/>
  <c r="I18" i="7"/>
  <c r="I22" i="7"/>
  <c r="P47" i="7"/>
  <c r="J26" i="7"/>
  <c r="I41" i="7"/>
  <c r="G43" i="7"/>
  <c r="C22" i="7"/>
  <c r="G51" i="7"/>
  <c r="C39" i="7"/>
  <c r="P45" i="7"/>
  <c r="G20" i="7"/>
  <c r="J42" i="7"/>
  <c r="N21" i="7"/>
  <c r="L42" i="7"/>
  <c r="G17" i="7"/>
  <c r="N29" i="7"/>
  <c r="C47" i="7"/>
  <c r="P46" i="7"/>
  <c r="G50" i="7"/>
  <c r="P37" i="7"/>
  <c r="C48" i="7"/>
  <c r="L36" i="7"/>
  <c r="N46" i="7"/>
  <c r="L26" i="7"/>
  <c r="C30" i="7"/>
  <c r="J53" i="7"/>
  <c r="R21" i="7"/>
  <c r="R22" i="7"/>
  <c r="I36" i="7"/>
  <c r="R37" i="7"/>
  <c r="L34" i="7"/>
  <c r="J51" i="7"/>
  <c r="N18" i="7"/>
  <c r="D51" i="7"/>
  <c r="D49" i="7"/>
  <c r="L53" i="7"/>
  <c r="N52" i="7"/>
  <c r="N47" i="7"/>
  <c r="I28" i="7"/>
  <c r="J23" i="7"/>
  <c r="R34" i="7"/>
  <c r="P34" i="7"/>
  <c r="N31" i="7"/>
  <c r="J41" i="7"/>
  <c r="D31" i="7"/>
  <c r="G36" i="7"/>
  <c r="D30" i="7"/>
  <c r="R45" i="7"/>
  <c r="I29" i="7"/>
  <c r="C35" i="7"/>
  <c r="R42" i="7"/>
  <c r="R52" i="7"/>
  <c r="P51" i="7"/>
  <c r="G42" i="7"/>
  <c r="G52" i="7"/>
  <c r="J18" i="7"/>
  <c r="I35" i="7"/>
  <c r="I55" i="7"/>
  <c r="P53" i="7"/>
  <c r="N34" i="7"/>
  <c r="I39" i="7"/>
  <c r="C43" i="7"/>
  <c r="J44" i="7"/>
  <c r="R49" i="7"/>
  <c r="D20" i="7"/>
  <c r="C52" i="7"/>
  <c r="I34" i="7"/>
  <c r="P52" i="7"/>
  <c r="L50" i="7"/>
  <c r="I19" i="7"/>
  <c r="I52" i="7"/>
  <c r="C53" i="7"/>
  <c r="D53" i="7"/>
  <c r="L52" i="7"/>
  <c r="I53" i="7"/>
  <c r="I32" i="7"/>
  <c r="R51" i="7"/>
  <c r="N53" i="7"/>
  <c r="N51" i="7"/>
  <c r="L54" i="7"/>
  <c r="L51" i="7"/>
  <c r="D54" i="7"/>
  <c r="D52" i="7"/>
  <c r="I54" i="7"/>
  <c r="R53" i="7"/>
  <c r="C55" i="7"/>
  <c r="N54" i="7"/>
  <c r="G53" i="7"/>
  <c r="N55" i="7"/>
  <c r="G54" i="7"/>
  <c r="C54" i="7"/>
  <c r="G55" i="7"/>
  <c r="D55" i="7"/>
  <c r="P54" i="7"/>
  <c r="J52" i="7"/>
  <c r="G58" i="7"/>
  <c r="J54" i="7"/>
  <c r="R56" i="7"/>
  <c r="P55" i="7"/>
  <c r="P58" i="7"/>
  <c r="R54" i="7"/>
  <c r="L55" i="7"/>
  <c r="I57" i="7"/>
  <c r="N56" i="7"/>
  <c r="R55" i="7"/>
  <c r="G56" i="7"/>
  <c r="D56" i="7"/>
  <c r="C56" i="7"/>
  <c r="I56" i="7"/>
  <c r="L56" i="7"/>
  <c r="J57" i="7"/>
  <c r="J55" i="7"/>
  <c r="D57" i="7"/>
  <c r="C58" i="7"/>
  <c r="C57" i="7"/>
  <c r="I59" i="7"/>
  <c r="P57" i="7"/>
  <c r="D59" i="7"/>
  <c r="P56" i="7"/>
  <c r="D60" i="7"/>
  <c r="I60" i="7"/>
  <c r="R57" i="7"/>
  <c r="L58" i="7"/>
  <c r="J56" i="7"/>
  <c r="R58" i="7"/>
  <c r="G59" i="7"/>
  <c r="C60" i="7"/>
  <c r="I58" i="7"/>
  <c r="G57" i="7"/>
  <c r="L57" i="7"/>
  <c r="G61" i="7"/>
  <c r="N59" i="7"/>
  <c r="P60" i="7"/>
  <c r="J59" i="7"/>
  <c r="L60" i="7"/>
  <c r="C62" i="7"/>
  <c r="D61" i="7"/>
  <c r="J58" i="7"/>
  <c r="G60" i="7"/>
  <c r="D58" i="7"/>
  <c r="P59" i="7"/>
  <c r="N60" i="7"/>
  <c r="C63" i="7"/>
  <c r="I63" i="7"/>
  <c r="C61" i="7"/>
  <c r="L59" i="7"/>
  <c r="C59" i="7"/>
  <c r="D62" i="7"/>
  <c r="J60" i="7"/>
  <c r="N61" i="7"/>
  <c r="I61" i="7"/>
  <c r="N57" i="7"/>
  <c r="D63" i="7"/>
  <c r="L61" i="7"/>
  <c r="N58" i="7"/>
  <c r="R60" i="7"/>
  <c r="G62" i="7"/>
  <c r="R62" i="7"/>
  <c r="P61" i="7"/>
  <c r="G63" i="7"/>
  <c r="J61" i="7"/>
  <c r="P63" i="7"/>
  <c r="R59" i="7"/>
  <c r="J62" i="7"/>
  <c r="R61" i="7"/>
  <c r="P62" i="7"/>
  <c r="J63" i="7"/>
  <c r="D64" i="7"/>
  <c r="I62" i="7"/>
  <c r="I64" i="7"/>
  <c r="D65" i="7"/>
  <c r="N62" i="7"/>
  <c r="G65" i="7"/>
  <c r="L64" i="7"/>
  <c r="D66" i="7"/>
  <c r="C64" i="7"/>
  <c r="L62" i="7"/>
  <c r="J64" i="7"/>
  <c r="P64" i="7"/>
  <c r="C65" i="7"/>
  <c r="J66" i="7"/>
  <c r="L63" i="7"/>
  <c r="G64" i="7"/>
  <c r="R64" i="7"/>
  <c r="N63" i="7"/>
  <c r="G66" i="7"/>
  <c r="R63" i="7"/>
  <c r="N66" i="7"/>
  <c r="N64" i="7"/>
  <c r="I65" i="7"/>
  <c r="P65" i="7"/>
  <c r="C67" i="7"/>
  <c r="I66" i="7"/>
  <c r="N65" i="7"/>
  <c r="J65" i="7"/>
  <c r="J67" i="7"/>
  <c r="R65" i="7"/>
  <c r="N67" i="7"/>
  <c r="L65" i="7"/>
  <c r="R68" i="7"/>
  <c r="R67" i="7"/>
  <c r="I67" i="7"/>
  <c r="G68" i="7"/>
  <c r="L66" i="7"/>
  <c r="C66" i="7"/>
  <c r="D67" i="7"/>
  <c r="G67" i="7"/>
  <c r="R66" i="7"/>
  <c r="J68" i="7"/>
  <c r="I68" i="7"/>
  <c r="G69" i="7"/>
  <c r="J69" i="7"/>
  <c r="R69" i="7"/>
  <c r="R144" i="7"/>
  <c r="D166" i="7"/>
  <c r="O200" i="11"/>
  <c r="AR10" i="4"/>
  <c r="AR46" i="4"/>
  <c r="AR16" i="4"/>
  <c r="AR20" i="4"/>
  <c r="AR30" i="4"/>
  <c r="AR22" i="4"/>
  <c r="AR33" i="4"/>
  <c r="AR36" i="4"/>
  <c r="AR14" i="4"/>
  <c r="AR54" i="4"/>
  <c r="AR56" i="4"/>
  <c r="AR11" i="4"/>
  <c r="AR49" i="4"/>
  <c r="AR65" i="4"/>
  <c r="AR25" i="4"/>
  <c r="AR21" i="4"/>
  <c r="AR55" i="4"/>
  <c r="AR28" i="4"/>
  <c r="AR41" i="4"/>
  <c r="AR47" i="4"/>
  <c r="AR37" i="4"/>
  <c r="AR50" i="4"/>
  <c r="AR42" i="4"/>
  <c r="AR12" i="4"/>
  <c r="AR51" i="4"/>
  <c r="AR38" i="4"/>
  <c r="AR31" i="4"/>
  <c r="AR15" i="4"/>
  <c r="AR32" i="4"/>
  <c r="AR45" i="4"/>
  <c r="AR57" i="4"/>
  <c r="AR17" i="4"/>
  <c r="AR27" i="4"/>
  <c r="AR29" i="4"/>
  <c r="AR26" i="4"/>
  <c r="AR39" i="4"/>
  <c r="AR61" i="4"/>
  <c r="AR43" i="4"/>
  <c r="AR18" i="4"/>
  <c r="AR64" i="4"/>
  <c r="AR44" i="4"/>
  <c r="AR48" i="4"/>
  <c r="AR19" i="4"/>
  <c r="AR60" i="4"/>
  <c r="AR9" i="4"/>
  <c r="AR8" i="4"/>
  <c r="AR40" i="4"/>
  <c r="AR58" i="4"/>
  <c r="AR13" i="4"/>
  <c r="AR59" i="4"/>
  <c r="AR24" i="4"/>
  <c r="AR62" i="4"/>
  <c r="AR35" i="4"/>
  <c r="AR23" i="4"/>
  <c r="AR52" i="4"/>
  <c r="AR53" i="4"/>
  <c r="AR34" i="4"/>
  <c r="AR63" i="4"/>
  <c r="AR7" i="4"/>
  <c r="N200" i="11"/>
  <c r="K200" i="11"/>
  <c r="M200" i="11"/>
  <c r="L200" i="11"/>
  <c r="B201" i="11"/>
  <c r="G201" i="11"/>
  <c r="D111" i="7"/>
  <c r="C96" i="7"/>
  <c r="R88" i="7"/>
  <c r="R91" i="7"/>
  <c r="R102" i="7"/>
  <c r="P95" i="7"/>
  <c r="D100" i="7"/>
  <c r="N108" i="7"/>
  <c r="D109" i="7"/>
  <c r="J105" i="7"/>
  <c r="J85" i="7"/>
  <c r="P106" i="7"/>
  <c r="C110" i="7"/>
  <c r="L104" i="7"/>
  <c r="C95" i="7"/>
  <c r="G88" i="7"/>
  <c r="I76" i="7"/>
  <c r="D78" i="7"/>
  <c r="R81" i="7"/>
  <c r="C97" i="7"/>
  <c r="I95" i="7"/>
  <c r="P70" i="7"/>
  <c r="P84" i="7"/>
  <c r="C90" i="7"/>
  <c r="D80" i="7"/>
  <c r="J80" i="7"/>
  <c r="P98" i="7"/>
  <c r="G103" i="7"/>
  <c r="D88" i="7"/>
  <c r="G106" i="7"/>
  <c r="L67" i="7"/>
  <c r="I103" i="7"/>
  <c r="G85" i="7"/>
  <c r="D92" i="7"/>
  <c r="P66" i="7"/>
  <c r="N79" i="7"/>
  <c r="G105" i="7"/>
  <c r="P78" i="7"/>
  <c r="N114" i="7"/>
  <c r="C86" i="7"/>
  <c r="I100" i="7"/>
  <c r="N87" i="7"/>
  <c r="L108" i="7"/>
  <c r="L111" i="7"/>
  <c r="R89" i="7"/>
  <c r="L98" i="7"/>
  <c r="C73" i="7"/>
  <c r="D95" i="7"/>
  <c r="D110" i="7"/>
  <c r="L90" i="7"/>
  <c r="R110" i="7"/>
  <c r="R111" i="7"/>
  <c r="G95" i="7"/>
  <c r="R70" i="7"/>
  <c r="P101" i="7"/>
  <c r="G72" i="7"/>
  <c r="D91" i="7"/>
  <c r="P91" i="7"/>
  <c r="N99" i="7"/>
  <c r="J106" i="7"/>
  <c r="I108" i="7"/>
  <c r="D107" i="7"/>
  <c r="L87" i="7"/>
  <c r="I85" i="7"/>
  <c r="L80" i="7"/>
  <c r="N100" i="7"/>
  <c r="G110" i="7"/>
  <c r="J98" i="7"/>
  <c r="R112" i="7"/>
  <c r="D98" i="7"/>
  <c r="P102" i="7"/>
  <c r="I75" i="7"/>
  <c r="I69" i="7"/>
  <c r="P88" i="7"/>
  <c r="L71" i="7"/>
  <c r="J83" i="7"/>
  <c r="R80" i="7"/>
  <c r="N94" i="7"/>
  <c r="I83" i="7"/>
  <c r="C99" i="7"/>
  <c r="I89" i="7"/>
  <c r="N113" i="7"/>
  <c r="J91" i="7"/>
  <c r="J101" i="7"/>
  <c r="I84" i="7"/>
  <c r="I115" i="7"/>
  <c r="D99" i="7"/>
  <c r="I78" i="7"/>
  <c r="L75" i="7"/>
  <c r="J102" i="7"/>
  <c r="D113" i="7"/>
  <c r="G77" i="7"/>
  <c r="D76" i="7"/>
  <c r="L81" i="7"/>
  <c r="R72" i="7"/>
  <c r="C93" i="7"/>
  <c r="N84" i="7"/>
  <c r="N111" i="7"/>
  <c r="G100" i="7"/>
  <c r="N92" i="7"/>
  <c r="J93" i="7"/>
  <c r="R84" i="7"/>
  <c r="N74" i="7"/>
  <c r="D116" i="7"/>
  <c r="P93" i="7"/>
  <c r="J90" i="7"/>
  <c r="D84" i="7"/>
  <c r="R108" i="7"/>
  <c r="I74" i="7"/>
  <c r="N112" i="7"/>
  <c r="C111" i="7"/>
  <c r="C75" i="7"/>
  <c r="I94" i="7"/>
  <c r="C108" i="7"/>
  <c r="N86" i="7"/>
  <c r="J112" i="7"/>
  <c r="D86" i="7"/>
  <c r="G82" i="7"/>
  <c r="L110" i="7"/>
  <c r="I99" i="7"/>
  <c r="C104" i="7"/>
  <c r="J107" i="7"/>
  <c r="L99" i="7"/>
  <c r="N82" i="7"/>
  <c r="J73" i="7"/>
  <c r="G115" i="7"/>
  <c r="L91" i="7"/>
  <c r="G81" i="7"/>
  <c r="J78" i="7"/>
  <c r="P68" i="7"/>
  <c r="I111" i="7"/>
  <c r="N115" i="7"/>
  <c r="N107" i="7"/>
  <c r="I98" i="7"/>
  <c r="J86" i="7"/>
  <c r="G98" i="7"/>
  <c r="I102" i="7"/>
  <c r="L78" i="7"/>
  <c r="R107" i="7"/>
  <c r="G116" i="7"/>
  <c r="G84" i="7"/>
  <c r="L113" i="7"/>
  <c r="G111" i="7"/>
  <c r="L69" i="7"/>
  <c r="J104" i="7"/>
  <c r="C114" i="7"/>
  <c r="C70" i="7"/>
  <c r="R116" i="7"/>
  <c r="R103" i="7"/>
  <c r="J99" i="7"/>
  <c r="J92" i="7"/>
  <c r="I113" i="7"/>
  <c r="I70" i="7"/>
  <c r="N83" i="7"/>
  <c r="L74" i="7"/>
  <c r="G80" i="7"/>
  <c r="R104" i="7"/>
  <c r="J79" i="7"/>
  <c r="P109" i="7"/>
  <c r="I107" i="7"/>
  <c r="R115" i="7"/>
  <c r="D74" i="7"/>
  <c r="G91" i="7"/>
  <c r="J97" i="7"/>
  <c r="J114" i="7"/>
  <c r="C91" i="7"/>
  <c r="P71" i="7"/>
  <c r="N68" i="7"/>
  <c r="P76" i="7"/>
  <c r="C112" i="7"/>
  <c r="G92" i="7"/>
  <c r="J108" i="7"/>
  <c r="L89" i="7"/>
  <c r="J96" i="7"/>
  <c r="P81" i="7"/>
  <c r="R71" i="7"/>
  <c r="R109" i="7"/>
  <c r="C89" i="7"/>
  <c r="G112" i="7"/>
  <c r="C94" i="7"/>
  <c r="G87" i="7"/>
  <c r="I79" i="7"/>
  <c r="J100" i="7"/>
  <c r="N75" i="7"/>
  <c r="D93" i="7"/>
  <c r="R79" i="7"/>
  <c r="P113" i="7"/>
  <c r="G74" i="7"/>
  <c r="L112" i="7"/>
  <c r="R87" i="7"/>
  <c r="C105" i="7"/>
  <c r="P96" i="7"/>
  <c r="C107" i="7"/>
  <c r="N78" i="7"/>
  <c r="N103" i="7"/>
  <c r="J75" i="7"/>
  <c r="N72" i="7"/>
  <c r="N101" i="7"/>
  <c r="R105" i="7"/>
  <c r="R90" i="7"/>
  <c r="J74" i="7"/>
  <c r="P105" i="7"/>
  <c r="I71" i="7"/>
  <c r="P103" i="7"/>
  <c r="N105" i="7"/>
  <c r="D104" i="7"/>
  <c r="J87" i="7"/>
  <c r="C87" i="7"/>
  <c r="N88" i="7"/>
  <c r="G96" i="7"/>
  <c r="I88" i="7"/>
  <c r="C77" i="7"/>
  <c r="P75" i="7"/>
  <c r="C69" i="7"/>
  <c r="G109" i="7"/>
  <c r="R93" i="7"/>
  <c r="J109" i="7"/>
  <c r="I106" i="7"/>
  <c r="C81" i="7"/>
  <c r="P92" i="7"/>
  <c r="P82" i="7"/>
  <c r="N71" i="7"/>
  <c r="L94" i="7"/>
  <c r="D101" i="7"/>
  <c r="R76" i="7"/>
  <c r="D77" i="7"/>
  <c r="C98" i="7"/>
  <c r="L100" i="7"/>
  <c r="N77" i="7"/>
  <c r="P114" i="7"/>
  <c r="P104" i="7"/>
  <c r="C68" i="7"/>
  <c r="L114" i="7"/>
  <c r="L101" i="7"/>
  <c r="N106" i="7"/>
  <c r="P85" i="7"/>
  <c r="G75" i="7"/>
  <c r="L76" i="7"/>
  <c r="I114" i="7"/>
  <c r="P107" i="7"/>
  <c r="N98" i="7"/>
  <c r="D112" i="7"/>
  <c r="N110" i="7"/>
  <c r="R99" i="7"/>
  <c r="D106" i="7"/>
  <c r="R86" i="7"/>
  <c r="J82" i="7"/>
  <c r="G114" i="7"/>
  <c r="J103" i="7"/>
  <c r="G102" i="7"/>
  <c r="R75" i="7"/>
  <c r="L116" i="7"/>
  <c r="P87" i="7"/>
  <c r="N97" i="7"/>
  <c r="I90" i="7"/>
  <c r="R77" i="7"/>
  <c r="C115" i="7"/>
  <c r="I86" i="7"/>
  <c r="L83" i="7"/>
  <c r="L93" i="7"/>
  <c r="J71" i="7"/>
  <c r="P73" i="7"/>
  <c r="I93" i="7"/>
  <c r="I116" i="7"/>
  <c r="P67" i="7"/>
  <c r="R100" i="7"/>
  <c r="L97" i="7"/>
  <c r="N85" i="7"/>
  <c r="R94" i="7"/>
  <c r="D81" i="7"/>
  <c r="N69" i="7"/>
  <c r="R113" i="7"/>
  <c r="D114" i="7"/>
  <c r="P97" i="7"/>
  <c r="L107" i="7"/>
  <c r="D102" i="7"/>
  <c r="I81" i="7"/>
  <c r="C102" i="7"/>
  <c r="D103" i="7"/>
  <c r="G94" i="7"/>
  <c r="D89" i="7"/>
  <c r="C74" i="7"/>
  <c r="R83" i="7"/>
  <c r="G107" i="7"/>
  <c r="C88" i="7"/>
  <c r="L105" i="7"/>
  <c r="D105" i="7"/>
  <c r="D96" i="7"/>
  <c r="L79" i="7"/>
  <c r="N109" i="7"/>
  <c r="N90" i="7"/>
  <c r="R101" i="7"/>
  <c r="J110" i="7"/>
  <c r="N70" i="7"/>
  <c r="I92" i="7"/>
  <c r="I91" i="7"/>
  <c r="I77" i="7"/>
  <c r="D71" i="7"/>
  <c r="D82" i="7"/>
  <c r="J113" i="7"/>
  <c r="C109" i="7"/>
  <c r="G93" i="7"/>
  <c r="D75" i="7"/>
  <c r="N95" i="7"/>
  <c r="P69" i="7"/>
  <c r="G99" i="7"/>
  <c r="P99" i="7"/>
  <c r="C85" i="7"/>
  <c r="R78" i="7"/>
  <c r="N104" i="7"/>
  <c r="L84" i="7"/>
  <c r="N96" i="7"/>
  <c r="P94" i="7"/>
  <c r="D115" i="7"/>
  <c r="D108" i="7"/>
  <c r="D94" i="7"/>
  <c r="C113" i="7"/>
  <c r="L95" i="7"/>
  <c r="I109" i="7"/>
  <c r="L115" i="7"/>
  <c r="R114" i="7"/>
  <c r="C92" i="7"/>
  <c r="D90" i="7"/>
  <c r="C71" i="7"/>
  <c r="R82" i="7"/>
  <c r="C84" i="7"/>
  <c r="J115" i="7"/>
  <c r="C76" i="7"/>
  <c r="G101" i="7"/>
  <c r="I101" i="7"/>
  <c r="P110" i="7"/>
  <c r="R97" i="7"/>
  <c r="D68" i="7"/>
  <c r="J89" i="7"/>
  <c r="L109" i="7"/>
  <c r="L73" i="7"/>
  <c r="J84" i="7"/>
  <c r="R106" i="7"/>
  <c r="L70" i="7"/>
  <c r="P108" i="7"/>
  <c r="D70" i="7"/>
  <c r="P77" i="7"/>
  <c r="D79" i="7"/>
  <c r="D72" i="7"/>
  <c r="I72" i="7"/>
  <c r="C106" i="7"/>
  <c r="J72" i="7"/>
  <c r="G151" i="7"/>
  <c r="G113" i="7"/>
  <c r="P111" i="7"/>
  <c r="P116" i="7"/>
  <c r="I105" i="7"/>
  <c r="D97" i="7"/>
  <c r="D165" i="7"/>
  <c r="I125" i="7"/>
  <c r="G89" i="7"/>
  <c r="R206" i="7"/>
  <c r="P112" i="7"/>
  <c r="G128" i="7"/>
  <c r="G70" i="7"/>
  <c r="C164" i="7"/>
  <c r="L85" i="7"/>
  <c r="G78" i="7"/>
  <c r="N146" i="7"/>
  <c r="J81" i="7"/>
  <c r="P86" i="7"/>
  <c r="I97" i="7"/>
  <c r="G90" i="7"/>
  <c r="D205" i="7"/>
  <c r="I110" i="7"/>
  <c r="G162" i="7"/>
  <c r="G108" i="7"/>
  <c r="D206" i="7"/>
  <c r="L198" i="7"/>
  <c r="C134" i="7"/>
  <c r="J77" i="7"/>
  <c r="R95" i="7"/>
  <c r="G76" i="7"/>
  <c r="R96" i="7"/>
  <c r="J70" i="7"/>
  <c r="L176" i="7"/>
  <c r="G207" i="7"/>
  <c r="L68" i="7"/>
  <c r="I87" i="7"/>
  <c r="C101" i="7"/>
  <c r="J204" i="7"/>
  <c r="N139" i="7"/>
  <c r="G104" i="7"/>
  <c r="P115" i="7"/>
  <c r="I183" i="7"/>
  <c r="I104" i="7"/>
  <c r="L86" i="7"/>
  <c r="J141" i="7"/>
  <c r="L205" i="7"/>
  <c r="C78" i="7"/>
  <c r="N80" i="7"/>
  <c r="J212" i="7"/>
  <c r="I165" i="7"/>
  <c r="G83" i="7"/>
  <c r="L77" i="7"/>
  <c r="G79" i="7"/>
  <c r="C129" i="7"/>
  <c r="C151" i="7"/>
  <c r="R92" i="7"/>
  <c r="L183" i="7"/>
  <c r="J94" i="7"/>
  <c r="P80" i="7"/>
  <c r="C210" i="7"/>
  <c r="C82" i="7"/>
  <c r="L103" i="7"/>
  <c r="J88" i="7"/>
  <c r="L92" i="7"/>
  <c r="J76" i="7"/>
  <c r="L82" i="7"/>
  <c r="N81" i="7"/>
  <c r="G73" i="7"/>
  <c r="P79" i="7"/>
  <c r="P74" i="7"/>
  <c r="D196" i="7"/>
  <c r="L173" i="7"/>
  <c r="I202" i="7"/>
  <c r="N172" i="7"/>
  <c r="G71" i="7"/>
  <c r="N116" i="7"/>
  <c r="I73" i="7"/>
  <c r="N76" i="7"/>
  <c r="C79" i="7"/>
  <c r="P100" i="7"/>
  <c r="L96" i="7"/>
  <c r="R98" i="7"/>
  <c r="N102" i="7"/>
  <c r="R85" i="7"/>
  <c r="G212" i="7"/>
  <c r="I80" i="7"/>
  <c r="P174" i="7"/>
  <c r="G97" i="7"/>
  <c r="R205" i="7"/>
  <c r="G119" i="7"/>
  <c r="C72" i="7"/>
  <c r="J155" i="7"/>
  <c r="D87" i="7"/>
  <c r="C116" i="7"/>
  <c r="L155" i="7"/>
  <c r="D73" i="7"/>
  <c r="G182" i="7"/>
  <c r="P90" i="7"/>
  <c r="L88" i="7"/>
  <c r="P214" i="7"/>
  <c r="G194" i="7"/>
  <c r="C117" i="7"/>
  <c r="J208" i="7"/>
  <c r="L140" i="7"/>
  <c r="N178" i="7"/>
  <c r="D85" i="7"/>
  <c r="N207" i="7"/>
  <c r="J95" i="7"/>
  <c r="R73" i="7"/>
  <c r="N183" i="7"/>
  <c r="J111" i="7"/>
  <c r="P169" i="7"/>
  <c r="I82" i="7"/>
  <c r="C103" i="7"/>
  <c r="R125" i="7"/>
  <c r="L72" i="7"/>
  <c r="D69" i="7"/>
  <c r="D83" i="7"/>
  <c r="P83" i="7"/>
  <c r="N215" i="7"/>
  <c r="J148" i="7"/>
  <c r="R74" i="7"/>
  <c r="L106" i="7"/>
  <c r="G140" i="7"/>
  <c r="J116" i="7"/>
  <c r="I130" i="7"/>
  <c r="I112" i="7"/>
  <c r="N89" i="7"/>
  <c r="C83" i="7"/>
  <c r="C80" i="7"/>
  <c r="N73" i="7"/>
  <c r="R159" i="7"/>
  <c r="J182" i="7"/>
  <c r="N128" i="7"/>
  <c r="P168" i="7"/>
  <c r="P176" i="7"/>
  <c r="J181" i="7"/>
  <c r="L202" i="7"/>
  <c r="J214" i="7"/>
  <c r="I207" i="7"/>
  <c r="I155" i="7"/>
  <c r="G190" i="7"/>
  <c r="R145" i="7"/>
  <c r="R173" i="7"/>
  <c r="L133" i="7"/>
  <c r="L163" i="7"/>
  <c r="D160" i="7"/>
  <c r="I210" i="7"/>
  <c r="P175" i="7"/>
  <c r="R168" i="7"/>
  <c r="I215" i="7"/>
  <c r="P163" i="7"/>
  <c r="L123" i="7"/>
  <c r="L130" i="7"/>
  <c r="C196" i="7"/>
  <c r="R157" i="7"/>
  <c r="J142" i="7"/>
  <c r="P149" i="7"/>
  <c r="N135" i="7"/>
  <c r="N136" i="7"/>
  <c r="G168" i="7"/>
  <c r="R133" i="7"/>
  <c r="P171" i="7"/>
  <c r="I174" i="7"/>
  <c r="D157" i="7"/>
  <c r="L139" i="7"/>
  <c r="G158" i="7"/>
  <c r="P200" i="7"/>
  <c r="N197" i="7"/>
  <c r="I190" i="7"/>
  <c r="L162" i="7"/>
  <c r="C126" i="7"/>
  <c r="P133" i="7"/>
  <c r="J152" i="7"/>
  <c r="L216" i="7"/>
  <c r="I131" i="7"/>
  <c r="G121" i="7"/>
  <c r="G204" i="7"/>
  <c r="G198" i="7"/>
  <c r="N93" i="7"/>
  <c r="I205" i="7"/>
  <c r="R158" i="7"/>
  <c r="R160" i="7"/>
  <c r="I152" i="7"/>
  <c r="D169" i="7"/>
  <c r="P156" i="7"/>
  <c r="N148" i="7"/>
  <c r="P138" i="7"/>
  <c r="N156" i="7"/>
  <c r="D117" i="7"/>
  <c r="L207" i="7"/>
  <c r="P207" i="7"/>
  <c r="N153" i="7"/>
  <c r="J183" i="7"/>
  <c r="G145" i="7"/>
  <c r="I128" i="7"/>
  <c r="J201" i="7"/>
  <c r="D213" i="7"/>
  <c r="C100" i="7"/>
  <c r="L203" i="7"/>
  <c r="N198" i="7"/>
  <c r="C162" i="7"/>
  <c r="R193" i="7"/>
  <c r="C139" i="7"/>
  <c r="C183" i="7"/>
  <c r="I194" i="7"/>
  <c r="C147" i="7"/>
  <c r="C211" i="7"/>
  <c r="D193" i="7"/>
  <c r="N145" i="7"/>
  <c r="L206" i="7"/>
  <c r="I214" i="7"/>
  <c r="I204" i="7"/>
  <c r="C174" i="7"/>
  <c r="N155" i="7"/>
  <c r="D163" i="7"/>
  <c r="G165" i="7"/>
  <c r="C193" i="7"/>
  <c r="R152" i="7"/>
  <c r="N211" i="7"/>
  <c r="N196" i="7"/>
  <c r="G176" i="7"/>
  <c r="P120" i="7"/>
  <c r="J150" i="7"/>
  <c r="L156" i="7"/>
  <c r="D120" i="7"/>
  <c r="C176" i="7"/>
  <c r="J180" i="7"/>
  <c r="N170" i="7"/>
  <c r="D201" i="7"/>
  <c r="G177" i="7"/>
  <c r="C145" i="7"/>
  <c r="P187" i="7"/>
  <c r="G141" i="7"/>
  <c r="G136" i="7"/>
  <c r="C133" i="7"/>
  <c r="L138" i="7"/>
  <c r="D142" i="7"/>
  <c r="P141" i="7"/>
  <c r="N91" i="7"/>
  <c r="R216" i="7"/>
  <c r="L126" i="7"/>
  <c r="N168" i="7"/>
  <c r="G125" i="7"/>
  <c r="I189" i="7"/>
  <c r="I154" i="7"/>
  <c r="L122" i="7"/>
  <c r="R148" i="7"/>
  <c r="R124" i="7"/>
  <c r="N143" i="7"/>
  <c r="P197" i="7"/>
  <c r="D179" i="7"/>
  <c r="P170" i="7"/>
  <c r="D152" i="7"/>
  <c r="C203" i="7"/>
  <c r="C157" i="7"/>
  <c r="C163" i="7"/>
  <c r="P89" i="7"/>
  <c r="P199" i="7"/>
  <c r="C137" i="7"/>
  <c r="R208" i="7"/>
  <c r="I153" i="7"/>
  <c r="G208" i="7"/>
  <c r="R136" i="7"/>
  <c r="J178" i="7"/>
  <c r="N164" i="7"/>
  <c r="D148" i="7"/>
  <c r="J167" i="7"/>
  <c r="L204" i="7"/>
  <c r="R165" i="7"/>
  <c r="G155" i="7"/>
  <c r="C207" i="7"/>
  <c r="L154" i="7"/>
  <c r="N189" i="7"/>
  <c r="L177" i="7"/>
  <c r="L118" i="7"/>
  <c r="C135" i="7"/>
  <c r="R137" i="7"/>
  <c r="D195" i="7"/>
  <c r="G138" i="7"/>
  <c r="C159" i="7"/>
  <c r="J174" i="7"/>
  <c r="R141" i="7"/>
  <c r="J168" i="7"/>
  <c r="G86" i="7"/>
  <c r="C170" i="7"/>
  <c r="C140" i="7"/>
  <c r="I203" i="7"/>
  <c r="P211" i="7"/>
  <c r="J195" i="7"/>
  <c r="J146" i="7"/>
  <c r="L128" i="7"/>
  <c r="L102" i="7"/>
  <c r="C208" i="7"/>
  <c r="R189" i="7"/>
  <c r="R210" i="7"/>
  <c r="L180" i="7"/>
  <c r="C184" i="7"/>
  <c r="R164" i="7"/>
  <c r="D154" i="7"/>
  <c r="N205" i="7"/>
  <c r="N209" i="7"/>
  <c r="L152" i="7"/>
  <c r="R207" i="7"/>
  <c r="D144" i="7"/>
  <c r="D146" i="7"/>
  <c r="I180" i="7"/>
  <c r="I146" i="7"/>
  <c r="J117" i="7"/>
  <c r="N179" i="7"/>
  <c r="J159" i="7"/>
  <c r="L143" i="7"/>
  <c r="G117" i="7"/>
  <c r="D172" i="7"/>
  <c r="R185" i="7"/>
  <c r="G193" i="7"/>
  <c r="R176" i="7"/>
  <c r="G159" i="7"/>
  <c r="I188" i="7"/>
  <c r="D140" i="7"/>
  <c r="C169" i="7"/>
  <c r="P205" i="7"/>
  <c r="L209" i="7"/>
  <c r="R132" i="7"/>
  <c r="C150" i="7"/>
  <c r="I158" i="7"/>
  <c r="P189" i="7"/>
  <c r="P209" i="7"/>
  <c r="C185" i="7"/>
  <c r="R128" i="7"/>
  <c r="N169" i="7"/>
  <c r="G210" i="7"/>
  <c r="R214" i="7"/>
  <c r="P134" i="7"/>
  <c r="C121" i="7"/>
  <c r="L184" i="7"/>
  <c r="L212" i="7"/>
  <c r="N120" i="7"/>
  <c r="C204" i="7"/>
  <c r="I129" i="7"/>
  <c r="L121" i="7"/>
  <c r="G161" i="7"/>
  <c r="N162" i="7"/>
  <c r="C181" i="7"/>
  <c r="G143" i="7"/>
  <c r="J200" i="7"/>
  <c r="G152" i="7"/>
  <c r="P167" i="7"/>
  <c r="L168" i="7"/>
  <c r="L129" i="7"/>
  <c r="J199" i="7"/>
  <c r="R181" i="7"/>
  <c r="P123" i="7"/>
  <c r="L145" i="7"/>
  <c r="P213" i="7"/>
  <c r="J198" i="7"/>
  <c r="N126" i="7"/>
  <c r="R127" i="7"/>
  <c r="R174" i="7"/>
  <c r="L185" i="7"/>
  <c r="G131" i="7"/>
  <c r="I182" i="7"/>
  <c r="N185" i="7"/>
  <c r="C148" i="7"/>
  <c r="N193" i="7"/>
  <c r="C161" i="7"/>
  <c r="R199" i="7"/>
  <c r="N133" i="7"/>
  <c r="R161" i="7"/>
  <c r="R139" i="7"/>
  <c r="J194" i="7"/>
  <c r="C127" i="7"/>
  <c r="R213" i="7"/>
  <c r="D198" i="7"/>
  <c r="I119" i="7"/>
  <c r="L192" i="7"/>
  <c r="R171" i="7"/>
  <c r="N200" i="7"/>
  <c r="L191" i="7"/>
  <c r="N167" i="7"/>
  <c r="G129" i="7"/>
  <c r="I160" i="7"/>
  <c r="J164" i="7"/>
  <c r="C156" i="7"/>
  <c r="I150" i="7"/>
  <c r="J173" i="7"/>
  <c r="D197" i="7"/>
  <c r="D132" i="7"/>
  <c r="P216" i="7"/>
  <c r="N212" i="7"/>
  <c r="R126" i="7"/>
  <c r="L201" i="7"/>
  <c r="J196" i="7"/>
  <c r="C158" i="7"/>
  <c r="J203" i="7"/>
  <c r="J189" i="7"/>
  <c r="D143" i="7"/>
  <c r="P132" i="7"/>
  <c r="R170" i="7"/>
  <c r="I96" i="7"/>
  <c r="D181" i="7"/>
  <c r="P194" i="7"/>
  <c r="D125" i="7"/>
  <c r="D175" i="7"/>
  <c r="G171" i="7"/>
  <c r="I117" i="7"/>
  <c r="G120" i="7"/>
  <c r="P192" i="7"/>
  <c r="L182" i="7"/>
  <c r="C197" i="7"/>
  <c r="N191" i="7"/>
  <c r="G178" i="7"/>
  <c r="P72" i="7"/>
  <c r="D215" i="7"/>
  <c r="P119" i="7"/>
  <c r="R120" i="7"/>
  <c r="L178" i="7"/>
  <c r="D138" i="7"/>
  <c r="G126" i="7"/>
  <c r="N117" i="7"/>
  <c r="J129" i="7"/>
  <c r="P151" i="7"/>
  <c r="N138" i="7"/>
  <c r="R179" i="7"/>
  <c r="J184" i="7"/>
  <c r="J151" i="7"/>
  <c r="I172" i="7"/>
  <c r="I126" i="7"/>
  <c r="L131" i="7"/>
  <c r="J163" i="7"/>
  <c r="L190" i="7"/>
  <c r="G172" i="7"/>
  <c r="R142" i="7"/>
  <c r="C191" i="7"/>
  <c r="G183" i="7"/>
  <c r="G144" i="7"/>
  <c r="R184" i="7"/>
  <c r="L158" i="7"/>
  <c r="L132" i="7"/>
  <c r="I191" i="7"/>
  <c r="L136" i="7"/>
  <c r="R197" i="7"/>
  <c r="I175" i="7"/>
  <c r="P184" i="7"/>
  <c r="P183" i="7"/>
  <c r="L124" i="7"/>
  <c r="G189" i="7"/>
  <c r="D208" i="7"/>
  <c r="P195" i="7"/>
  <c r="G188" i="7"/>
  <c r="L117" i="7"/>
  <c r="N152" i="7"/>
  <c r="D124" i="7"/>
  <c r="D178" i="7"/>
  <c r="D188" i="7"/>
  <c r="P186" i="7"/>
  <c r="R167" i="7"/>
  <c r="I168" i="7"/>
  <c r="G147" i="7"/>
  <c r="G163" i="7"/>
  <c r="I200" i="7"/>
  <c r="J193" i="7"/>
  <c r="P152" i="7"/>
  <c r="J139" i="7"/>
  <c r="J202" i="7"/>
  <c r="I148" i="7"/>
  <c r="C123" i="7"/>
  <c r="J160" i="7"/>
  <c r="C149" i="7"/>
  <c r="D192" i="7"/>
  <c r="C206" i="7"/>
  <c r="L144" i="7"/>
  <c r="N181" i="7"/>
  <c r="I196" i="7"/>
  <c r="L211" i="7"/>
  <c r="J153" i="7"/>
  <c r="C124" i="7"/>
  <c r="G203" i="7"/>
  <c r="P160" i="7"/>
  <c r="C141" i="7"/>
  <c r="J132" i="7"/>
  <c r="L119" i="7"/>
  <c r="J175" i="7"/>
  <c r="J127" i="7"/>
  <c r="N140" i="7"/>
  <c r="I198" i="7"/>
  <c r="P201" i="7"/>
  <c r="G146" i="7"/>
  <c r="R129" i="7"/>
  <c r="C173" i="7"/>
  <c r="L189" i="7"/>
  <c r="C180" i="7"/>
  <c r="N147" i="7"/>
  <c r="P173" i="7"/>
  <c r="J128" i="7"/>
  <c r="G170" i="7"/>
  <c r="N150" i="7"/>
  <c r="D176" i="7"/>
  <c r="J140" i="7"/>
  <c r="C166" i="7"/>
  <c r="J161" i="7"/>
  <c r="I143" i="7"/>
  <c r="N122" i="7"/>
  <c r="I197" i="7"/>
  <c r="N213" i="7"/>
  <c r="I147" i="7"/>
  <c r="C128" i="7"/>
  <c r="P159" i="7"/>
  <c r="N182" i="7"/>
  <c r="C205" i="7"/>
  <c r="P136" i="7"/>
  <c r="R212" i="7"/>
  <c r="N173" i="7"/>
  <c r="C186" i="7"/>
  <c r="J177" i="7"/>
  <c r="N180" i="7"/>
  <c r="L179" i="7"/>
  <c r="P147" i="7"/>
  <c r="J207" i="7"/>
  <c r="I199" i="7"/>
  <c r="C178" i="7"/>
  <c r="I139" i="7"/>
  <c r="L164" i="7"/>
  <c r="L157" i="7"/>
  <c r="L149" i="7"/>
  <c r="I176" i="7"/>
  <c r="I142" i="7"/>
  <c r="C179" i="7"/>
  <c r="G132" i="7"/>
  <c r="I133" i="7"/>
  <c r="N130" i="7"/>
  <c r="G187" i="7"/>
  <c r="C177" i="7"/>
  <c r="L195" i="7"/>
  <c r="I137" i="7"/>
  <c r="G179" i="7"/>
  <c r="J210" i="7"/>
  <c r="I159" i="7"/>
  <c r="G174" i="7"/>
  <c r="R188" i="7"/>
  <c r="P162" i="7"/>
  <c r="P142" i="7"/>
  <c r="N134" i="7"/>
  <c r="D167" i="7"/>
  <c r="J125" i="7"/>
  <c r="C138" i="7"/>
  <c r="D161" i="7"/>
  <c r="I166" i="7"/>
  <c r="C167" i="7"/>
  <c r="D131" i="7"/>
  <c r="C182" i="7"/>
  <c r="P148" i="7"/>
  <c r="L125" i="7"/>
  <c r="R194" i="7"/>
  <c r="G191" i="7"/>
  <c r="N131" i="7"/>
  <c r="I124" i="7"/>
  <c r="J205" i="7"/>
  <c r="C132" i="7"/>
  <c r="G202" i="7"/>
  <c r="C200" i="7"/>
  <c r="R177" i="7"/>
  <c r="D139" i="7"/>
  <c r="R215" i="7"/>
  <c r="L199" i="7"/>
  <c r="C187" i="7"/>
  <c r="L170" i="7"/>
  <c r="I134" i="7"/>
  <c r="G134" i="7"/>
  <c r="L160" i="7"/>
  <c r="D216" i="7"/>
  <c r="I121" i="7"/>
  <c r="J190" i="7"/>
  <c r="L197" i="7"/>
  <c r="G209" i="7"/>
  <c r="C202" i="7"/>
  <c r="C192" i="7"/>
  <c r="J158" i="7"/>
  <c r="C188" i="7"/>
  <c r="C168" i="7"/>
  <c r="I141" i="7"/>
  <c r="N177" i="7"/>
  <c r="C190" i="7"/>
  <c r="D135" i="7"/>
  <c r="D130" i="7"/>
  <c r="G180" i="7"/>
  <c r="C171" i="7"/>
  <c r="C142" i="7"/>
  <c r="R182" i="7"/>
  <c r="N154" i="7"/>
  <c r="G127" i="7"/>
  <c r="L167" i="7"/>
  <c r="I120" i="7"/>
  <c r="G173" i="7"/>
  <c r="J120" i="7"/>
  <c r="P212" i="7"/>
  <c r="I138" i="7"/>
  <c r="G216" i="7"/>
  <c r="J156" i="7"/>
  <c r="D212" i="7"/>
  <c r="I127" i="7"/>
  <c r="J135" i="7"/>
  <c r="J126" i="7"/>
  <c r="D122" i="7"/>
  <c r="R122" i="7"/>
  <c r="I186" i="7"/>
  <c r="D136" i="7"/>
  <c r="R138" i="7"/>
  <c r="C120" i="7"/>
  <c r="G154" i="7"/>
  <c r="I177" i="7"/>
  <c r="P179" i="7"/>
  <c r="D184" i="7"/>
  <c r="J185" i="7"/>
  <c r="I170" i="7"/>
  <c r="P125" i="7"/>
  <c r="J186" i="7"/>
  <c r="R202" i="7"/>
  <c r="J188" i="7"/>
  <c r="D156" i="7"/>
  <c r="C199" i="7"/>
  <c r="J206" i="7"/>
  <c r="I122" i="7"/>
  <c r="P128" i="7"/>
  <c r="I167" i="7"/>
  <c r="L214" i="7"/>
  <c r="L186" i="7"/>
  <c r="P178" i="7"/>
  <c r="L137" i="7"/>
  <c r="J172" i="7"/>
  <c r="R146" i="7"/>
  <c r="N125" i="7"/>
  <c r="N206" i="7"/>
  <c r="I216" i="7"/>
  <c r="D128" i="7"/>
  <c r="P193" i="7"/>
  <c r="L181" i="7"/>
  <c r="L188" i="7"/>
  <c r="I151" i="7"/>
  <c r="J209" i="7"/>
  <c r="R192" i="7"/>
  <c r="D147" i="7"/>
  <c r="N190" i="7"/>
  <c r="G206" i="7"/>
  <c r="C154" i="7"/>
  <c r="I161" i="7"/>
  <c r="P181" i="7"/>
  <c r="P146" i="7"/>
  <c r="P130" i="7"/>
  <c r="C189" i="7"/>
  <c r="P137" i="7"/>
  <c r="G167" i="7"/>
  <c r="J130" i="7"/>
  <c r="G149" i="7"/>
  <c r="J121" i="7"/>
  <c r="N174" i="7"/>
  <c r="G185" i="7"/>
  <c r="P157" i="7"/>
  <c r="J134" i="7"/>
  <c r="D151" i="7"/>
  <c r="C198" i="7"/>
  <c r="C172" i="7"/>
  <c r="N119" i="7"/>
  <c r="D149" i="7"/>
  <c r="P145" i="7"/>
  <c r="I185" i="7"/>
  <c r="C195" i="7"/>
  <c r="L172" i="7"/>
  <c r="J149" i="7"/>
  <c r="D133" i="7"/>
  <c r="D211" i="7"/>
  <c r="P206" i="7"/>
  <c r="I123" i="7"/>
  <c r="I192" i="7"/>
  <c r="N144" i="7"/>
  <c r="D191" i="7"/>
  <c r="N157" i="7"/>
  <c r="N195" i="7"/>
  <c r="G135" i="7"/>
  <c r="R163" i="7"/>
  <c r="D185" i="7"/>
  <c r="N129" i="7"/>
  <c r="P161" i="7"/>
  <c r="G122" i="7"/>
  <c r="N151" i="7"/>
  <c r="P118" i="7"/>
  <c r="N124" i="7"/>
  <c r="R201" i="7"/>
  <c r="J122" i="7"/>
  <c r="P121" i="7"/>
  <c r="G184" i="7"/>
  <c r="P154" i="7"/>
  <c r="P188" i="7"/>
  <c r="J213" i="7"/>
  <c r="D210" i="7"/>
  <c r="D180" i="7"/>
  <c r="G181" i="7"/>
  <c r="L146" i="7"/>
  <c r="G186" i="7"/>
  <c r="I132" i="7"/>
  <c r="P185" i="7"/>
  <c r="L171" i="7"/>
  <c r="J166" i="7"/>
  <c r="C212" i="7"/>
  <c r="L169" i="7"/>
  <c r="L194" i="7"/>
  <c r="G118" i="7"/>
  <c r="J215" i="7"/>
  <c r="D170" i="7"/>
  <c r="G148" i="7"/>
  <c r="R140" i="7"/>
  <c r="N137" i="7"/>
  <c r="P210" i="7"/>
  <c r="I213" i="7"/>
  <c r="D173" i="7"/>
  <c r="J131" i="7"/>
  <c r="G157" i="7"/>
  <c r="C122" i="7"/>
  <c r="J179" i="7"/>
  <c r="G175" i="7"/>
  <c r="D209" i="7"/>
  <c r="D119" i="7"/>
  <c r="G150" i="7"/>
  <c r="L175" i="7"/>
  <c r="P143" i="7"/>
  <c r="C153" i="7"/>
  <c r="C143" i="7"/>
  <c r="J170" i="7"/>
  <c r="D207" i="7"/>
  <c r="I209" i="7"/>
  <c r="L142" i="7"/>
  <c r="C119" i="7"/>
  <c r="R172" i="7"/>
  <c r="D159" i="7"/>
  <c r="I171" i="7"/>
  <c r="N204" i="7"/>
  <c r="R154" i="7"/>
  <c r="N216" i="7"/>
  <c r="J145" i="7"/>
  <c r="R147" i="7"/>
  <c r="D126" i="7"/>
  <c r="P190" i="7"/>
  <c r="P122" i="7"/>
  <c r="D123" i="7"/>
  <c r="I206" i="7"/>
  <c r="L200" i="7"/>
  <c r="J138" i="7"/>
  <c r="N194" i="7"/>
  <c r="L208" i="7"/>
  <c r="R117" i="7"/>
  <c r="P131" i="7"/>
  <c r="D150" i="7"/>
  <c r="R175" i="7"/>
  <c r="D183" i="7"/>
  <c r="R204" i="7"/>
  <c r="R196" i="7"/>
  <c r="I184" i="7"/>
  <c r="J133" i="7"/>
  <c r="R190" i="7"/>
  <c r="P204" i="7"/>
  <c r="C155" i="7"/>
  <c r="I144" i="7"/>
  <c r="C209" i="7"/>
  <c r="D214" i="7"/>
  <c r="J136" i="7"/>
  <c r="C130" i="7"/>
  <c r="L174" i="7"/>
  <c r="D137" i="7"/>
  <c r="N132" i="7"/>
  <c r="L215" i="7"/>
  <c r="G130" i="7"/>
  <c r="P155" i="7"/>
  <c r="N210" i="7"/>
  <c r="J192" i="7"/>
  <c r="R166" i="7"/>
  <c r="D168" i="7"/>
  <c r="G139" i="7"/>
  <c r="G200" i="7"/>
  <c r="N175" i="7"/>
  <c r="P208" i="7"/>
  <c r="L210" i="7"/>
  <c r="I149" i="7"/>
  <c r="D158" i="7"/>
  <c r="C160" i="7"/>
  <c r="R118" i="7"/>
  <c r="I195" i="7"/>
  <c r="R119" i="7"/>
  <c r="D182" i="7"/>
  <c r="J169" i="7"/>
  <c r="L150" i="7"/>
  <c r="I179" i="7"/>
  <c r="R123" i="7"/>
  <c r="D134" i="7"/>
  <c r="I157" i="7"/>
  <c r="P129" i="7"/>
  <c r="I173" i="7"/>
  <c r="D189" i="7"/>
  <c r="L151" i="7"/>
  <c r="P124" i="7"/>
  <c r="N163" i="7"/>
  <c r="C146" i="7"/>
  <c r="N161" i="7"/>
  <c r="L148" i="7"/>
  <c r="J165" i="7"/>
  <c r="C214" i="7"/>
  <c r="J144" i="7"/>
  <c r="D204" i="7"/>
  <c r="J147" i="7"/>
  <c r="P158" i="7"/>
  <c r="C144" i="7"/>
  <c r="L166" i="7"/>
  <c r="L153" i="7"/>
  <c r="P172" i="7"/>
  <c r="C194" i="7"/>
  <c r="I193" i="7"/>
  <c r="D199" i="7"/>
  <c r="G160" i="7"/>
  <c r="N118" i="7"/>
  <c r="N187" i="7"/>
  <c r="J197" i="7"/>
  <c r="D141" i="7"/>
  <c r="L187" i="7"/>
  <c r="G195" i="7"/>
  <c r="R200" i="7"/>
  <c r="N202" i="7"/>
  <c r="L193" i="7"/>
  <c r="G211" i="7"/>
  <c r="I178" i="7"/>
  <c r="J123" i="7"/>
  <c r="J191" i="7"/>
  <c r="I163" i="7"/>
  <c r="I145" i="7"/>
  <c r="N165" i="7"/>
  <c r="D200" i="7"/>
  <c r="G164" i="7"/>
  <c r="P140" i="7"/>
  <c r="R151" i="7"/>
  <c r="C118" i="7"/>
  <c r="N142" i="7"/>
  <c r="C175" i="7"/>
  <c r="C201" i="7"/>
  <c r="R180" i="7"/>
  <c r="I164" i="7"/>
  <c r="R186" i="7"/>
  <c r="G137" i="7"/>
  <c r="L159" i="7"/>
  <c r="R121" i="7"/>
  <c r="R191" i="7"/>
  <c r="D202" i="7"/>
  <c r="G133" i="7"/>
  <c r="D121" i="7"/>
  <c r="N188" i="7"/>
  <c r="J176" i="7"/>
  <c r="N171" i="7"/>
  <c r="G156" i="7"/>
  <c r="L196" i="7"/>
  <c r="G166" i="7"/>
  <c r="J187" i="7"/>
  <c r="L127" i="7"/>
  <c r="D164" i="7"/>
  <c r="P166" i="7"/>
  <c r="P139" i="7"/>
  <c r="P202" i="7"/>
  <c r="J119" i="7"/>
  <c r="R135" i="7"/>
  <c r="N158" i="7"/>
  <c r="L134" i="7"/>
  <c r="P144" i="7"/>
  <c r="I136" i="7"/>
  <c r="C152" i="7"/>
  <c r="D118" i="7"/>
  <c r="L213" i="7"/>
  <c r="L161" i="7"/>
  <c r="I169" i="7"/>
  <c r="P117" i="7"/>
  <c r="C136" i="7"/>
  <c r="P191" i="7"/>
  <c r="P215" i="7"/>
  <c r="G123" i="7"/>
  <c r="N184" i="7"/>
  <c r="N214" i="7"/>
  <c r="P126" i="7"/>
  <c r="D174" i="7"/>
  <c r="N123" i="7"/>
  <c r="I181" i="7"/>
  <c r="G169" i="7"/>
  <c r="C213" i="7"/>
  <c r="N203" i="7"/>
  <c r="D127" i="7"/>
  <c r="R169" i="7"/>
  <c r="R211" i="7"/>
  <c r="I208" i="7"/>
  <c r="J143" i="7"/>
  <c r="G214" i="7"/>
  <c r="D187" i="7"/>
  <c r="L147" i="7"/>
  <c r="P150" i="7"/>
  <c r="J137" i="7"/>
  <c r="D129" i="7"/>
  <c r="C131" i="7"/>
  <c r="C165" i="7"/>
  <c r="D162" i="7"/>
  <c r="R187" i="7"/>
  <c r="L120" i="7"/>
  <c r="G205" i="7"/>
  <c r="I187" i="7"/>
  <c r="R143" i="7"/>
  <c r="P164" i="7"/>
  <c r="N176" i="7"/>
  <c r="N166" i="7"/>
  <c r="D171" i="7"/>
  <c r="P198" i="7"/>
  <c r="D194" i="7"/>
  <c r="C125" i="7"/>
  <c r="P127" i="7"/>
  <c r="I118" i="7"/>
  <c r="J216" i="7"/>
  <c r="R209" i="7"/>
  <c r="N159" i="7"/>
  <c r="J171" i="7"/>
  <c r="R153" i="7"/>
  <c r="D203" i="7"/>
  <c r="R131" i="7"/>
  <c r="P182" i="7"/>
  <c r="N160" i="7"/>
  <c r="J124" i="7"/>
  <c r="G153" i="7"/>
  <c r="I156" i="7"/>
  <c r="R162" i="7"/>
  <c r="R134" i="7"/>
  <c r="P135" i="7"/>
  <c r="N127" i="7"/>
  <c r="G215" i="7"/>
  <c r="P177" i="7"/>
  <c r="C216" i="7"/>
  <c r="J211" i="7"/>
  <c r="D153" i="7"/>
  <c r="N201" i="7"/>
  <c r="J157" i="7"/>
  <c r="P203" i="7"/>
  <c r="R130" i="7"/>
  <c r="I140" i="7"/>
  <c r="G142" i="7"/>
  <c r="N149" i="7"/>
  <c r="D190" i="7"/>
  <c r="J162" i="7"/>
  <c r="J154" i="7"/>
  <c r="N192" i="7"/>
  <c r="P196" i="7"/>
  <c r="I162" i="7"/>
  <c r="R155" i="7"/>
  <c r="G201" i="7"/>
  <c r="P180" i="7"/>
  <c r="N199" i="7"/>
  <c r="I201" i="7"/>
  <c r="G192" i="7"/>
  <c r="I211" i="7"/>
  <c r="R195" i="7"/>
  <c r="P165" i="7"/>
  <c r="D155" i="7"/>
  <c r="N208" i="7"/>
  <c r="G199" i="7"/>
  <c r="G196" i="7"/>
  <c r="D145" i="7"/>
  <c r="G213" i="7"/>
  <c r="L141" i="7"/>
  <c r="C215" i="7"/>
  <c r="G197" i="7"/>
  <c r="L165" i="7"/>
  <c r="R156" i="7"/>
  <c r="I212" i="7"/>
  <c r="R178" i="7"/>
  <c r="R203" i="7"/>
  <c r="D177" i="7"/>
  <c r="R183" i="7"/>
  <c r="D186" i="7"/>
  <c r="N141" i="7"/>
  <c r="R149" i="7"/>
  <c r="L135" i="7"/>
  <c r="G124" i="7"/>
  <c r="N121" i="7"/>
  <c r="R198" i="7"/>
  <c r="P153" i="7"/>
  <c r="I135" i="7"/>
  <c r="J118" i="7"/>
  <c r="N186" i="7"/>
  <c r="R150" i="7"/>
  <c r="F201" i="11"/>
  <c r="A201" i="11"/>
  <c r="H201" i="11"/>
  <c r="C201" i="11"/>
  <c r="I201" i="11"/>
  <c r="D201" i="11"/>
  <c r="E201" i="11"/>
  <c r="J201" i="11"/>
  <c r="Q202" i="10"/>
  <c r="S202" i="10" s="1"/>
  <c r="R202" i="10"/>
  <c r="O201" i="11" l="1"/>
  <c r="N201" i="11"/>
  <c r="M201" i="11"/>
  <c r="K201" i="11"/>
  <c r="L201" i="11"/>
  <c r="I41" i="13"/>
  <c r="L70" i="13"/>
  <c r="F109" i="13"/>
  <c r="M59" i="13"/>
  <c r="M108" i="13"/>
  <c r="I77" i="13"/>
  <c r="F82" i="13"/>
  <c r="I70" i="13"/>
  <c r="H57" i="13"/>
  <c r="F56" i="13"/>
  <c r="H106" i="13"/>
  <c r="H84" i="13"/>
  <c r="I61" i="13"/>
  <c r="G83" i="13"/>
  <c r="H82" i="13"/>
  <c r="L118" i="13"/>
  <c r="H110" i="13"/>
  <c r="L60" i="13"/>
  <c r="O102" i="13"/>
  <c r="N98" i="13"/>
  <c r="G58" i="13"/>
  <c r="I66" i="13"/>
  <c r="O98" i="13"/>
  <c r="M107" i="13"/>
  <c r="O78" i="13"/>
  <c r="L67" i="13"/>
  <c r="E34" i="13"/>
  <c r="I118" i="13"/>
  <c r="I90" i="13"/>
  <c r="K101" i="13"/>
  <c r="M95" i="13"/>
  <c r="E57" i="13"/>
  <c r="N39" i="13"/>
  <c r="E41" i="13"/>
  <c r="H79" i="13"/>
  <c r="G114" i="13"/>
  <c r="N28" i="13"/>
  <c r="K91" i="13"/>
  <c r="F55" i="13"/>
  <c r="I97" i="13"/>
  <c r="H47" i="13"/>
  <c r="K92" i="13"/>
  <c r="M25" i="13"/>
  <c r="F58" i="13"/>
  <c r="K30" i="13"/>
  <c r="F65" i="13"/>
  <c r="O27" i="13"/>
  <c r="K28" i="13"/>
  <c r="H91" i="13"/>
  <c r="L38" i="13"/>
  <c r="L43" i="13"/>
  <c r="F96" i="13"/>
  <c r="H111" i="13"/>
  <c r="O95" i="13"/>
  <c r="O83" i="13"/>
  <c r="H61" i="13"/>
  <c r="K32" i="13"/>
  <c r="I39" i="13"/>
  <c r="K47" i="13"/>
  <c r="H104" i="13"/>
  <c r="N57" i="13"/>
  <c r="G79" i="13"/>
  <c r="M75" i="13"/>
  <c r="G50" i="13"/>
  <c r="K39" i="13"/>
  <c r="O58" i="13"/>
  <c r="I50" i="13"/>
  <c r="O30" i="13"/>
  <c r="F73" i="13"/>
  <c r="H108" i="13"/>
  <c r="N119" i="13"/>
  <c r="G56" i="13"/>
  <c r="L87" i="13"/>
  <c r="M35" i="13"/>
  <c r="L114" i="13"/>
  <c r="N70" i="13"/>
  <c r="L29" i="13"/>
  <c r="E74" i="13"/>
  <c r="E119" i="13"/>
  <c r="L31" i="13"/>
  <c r="L107" i="13"/>
  <c r="F74" i="13"/>
  <c r="E99" i="13"/>
  <c r="G60" i="13"/>
  <c r="E80" i="13"/>
  <c r="F38" i="13"/>
  <c r="M44" i="13"/>
  <c r="L28" i="13"/>
  <c r="H55" i="13"/>
  <c r="N72" i="13"/>
  <c r="M117" i="13"/>
  <c r="M101" i="13"/>
  <c r="K86" i="13"/>
  <c r="I96" i="13"/>
  <c r="I109" i="13"/>
  <c r="L71" i="13"/>
  <c r="K72" i="13"/>
  <c r="I53" i="13"/>
  <c r="M106" i="13"/>
  <c r="N83" i="13"/>
  <c r="N105" i="13"/>
  <c r="E25" i="13"/>
  <c r="F44" i="13"/>
  <c r="F59" i="13"/>
  <c r="H27" i="13"/>
  <c r="F85" i="13"/>
  <c r="H51" i="13"/>
  <c r="F64" i="13"/>
  <c r="N32" i="13"/>
  <c r="L101" i="13"/>
  <c r="F119" i="13"/>
  <c r="G65" i="13"/>
  <c r="G55" i="13"/>
  <c r="K42" i="13"/>
  <c r="F100" i="13"/>
  <c r="M78" i="13"/>
  <c r="N68" i="13"/>
  <c r="O25" i="13"/>
  <c r="E75" i="13"/>
  <c r="G73" i="13"/>
  <c r="I119" i="13"/>
  <c r="M76" i="13"/>
  <c r="N95" i="13"/>
  <c r="I108" i="13"/>
  <c r="H115" i="13"/>
  <c r="N33" i="13"/>
  <c r="H63" i="13"/>
  <c r="O76" i="13"/>
  <c r="K96" i="13"/>
  <c r="O105" i="13"/>
  <c r="M84" i="13"/>
  <c r="O111" i="13"/>
  <c r="K64" i="13"/>
  <c r="M32" i="13"/>
  <c r="F46" i="13"/>
  <c r="K45" i="13"/>
  <c r="N29" i="13"/>
  <c r="F104" i="13"/>
  <c r="F95" i="13"/>
  <c r="G97" i="13"/>
  <c r="F25" i="13"/>
  <c r="K103" i="13"/>
  <c r="N94" i="13"/>
  <c r="O114" i="13"/>
  <c r="L63" i="13"/>
  <c r="N80" i="13"/>
  <c r="O51" i="13"/>
  <c r="N89" i="13"/>
  <c r="O52" i="13"/>
  <c r="M53" i="13"/>
  <c r="N44" i="13"/>
  <c r="L37" i="13"/>
  <c r="F45" i="13"/>
  <c r="M100" i="13"/>
  <c r="F76" i="13"/>
  <c r="H45" i="13"/>
  <c r="O66" i="13"/>
  <c r="F35" i="13"/>
  <c r="K119" i="13"/>
  <c r="N42" i="13"/>
  <c r="G29" i="13"/>
  <c r="I79" i="13"/>
  <c r="H81" i="13"/>
  <c r="O61" i="13"/>
  <c r="E116" i="13"/>
  <c r="M93" i="13"/>
  <c r="N107" i="13"/>
  <c r="I30" i="13"/>
  <c r="N35" i="13"/>
  <c r="K80" i="13"/>
  <c r="I34" i="13"/>
  <c r="K100" i="13"/>
  <c r="E52" i="13"/>
  <c r="F43" i="13"/>
  <c r="F80" i="13"/>
  <c r="H73" i="13"/>
  <c r="F81" i="13"/>
  <c r="F108" i="13"/>
  <c r="H101" i="13"/>
  <c r="N108" i="13"/>
  <c r="E81" i="13"/>
  <c r="H100" i="13"/>
  <c r="I84" i="13"/>
  <c r="F27" i="13"/>
  <c r="E38" i="13"/>
  <c r="L40" i="13"/>
  <c r="O108" i="13"/>
  <c r="G92" i="13"/>
  <c r="E63" i="13"/>
  <c r="I73" i="13"/>
  <c r="H77" i="13"/>
  <c r="E42" i="13"/>
  <c r="F77" i="13"/>
  <c r="H31" i="13"/>
  <c r="F92" i="13"/>
  <c r="N75" i="13"/>
  <c r="N55" i="13"/>
  <c r="E92" i="13"/>
  <c r="O91" i="13"/>
  <c r="F57" i="13"/>
  <c r="E64" i="13"/>
  <c r="G84" i="13"/>
  <c r="N69" i="13"/>
  <c r="H102" i="13"/>
  <c r="E107" i="13"/>
  <c r="G36" i="13"/>
  <c r="E104" i="13"/>
  <c r="I99" i="13"/>
  <c r="F89" i="13"/>
  <c r="N67" i="13"/>
  <c r="I82" i="13"/>
  <c r="I28" i="13"/>
  <c r="F106" i="13"/>
  <c r="G54" i="13"/>
  <c r="N99" i="13"/>
  <c r="G47" i="13"/>
  <c r="K106" i="13"/>
  <c r="O28" i="13"/>
  <c r="K44" i="13"/>
  <c r="N30" i="13"/>
  <c r="M97" i="13"/>
  <c r="I103" i="13"/>
  <c r="M51" i="13"/>
  <c r="I89" i="13"/>
  <c r="M88" i="13"/>
  <c r="M66" i="13"/>
  <c r="M30" i="13"/>
  <c r="O42" i="13"/>
  <c r="L72" i="13"/>
  <c r="G75" i="13"/>
  <c r="M70" i="13"/>
  <c r="M46" i="13"/>
  <c r="E60" i="13"/>
  <c r="O81" i="13"/>
  <c r="L88" i="13"/>
  <c r="O62" i="13"/>
  <c r="K90" i="13"/>
  <c r="M109" i="13"/>
  <c r="I65" i="13"/>
  <c r="M83" i="13"/>
  <c r="K67" i="13"/>
  <c r="K116" i="13"/>
  <c r="K55" i="13"/>
  <c r="O54" i="13"/>
  <c r="N41" i="13"/>
  <c r="K33" i="13"/>
  <c r="M103" i="13"/>
  <c r="O90" i="13"/>
  <c r="I49" i="13"/>
  <c r="L116" i="13"/>
  <c r="M111" i="13"/>
  <c r="G98" i="13"/>
  <c r="F37" i="13"/>
  <c r="O104" i="13"/>
  <c r="O71" i="13"/>
  <c r="E108" i="13"/>
  <c r="M43" i="13"/>
  <c r="L77" i="13"/>
  <c r="L44" i="13"/>
  <c r="H32" i="13"/>
  <c r="K31" i="13"/>
  <c r="E73" i="13"/>
  <c r="L45" i="13"/>
  <c r="G110" i="13"/>
  <c r="H70" i="13"/>
  <c r="H86" i="13"/>
  <c r="E94" i="13"/>
  <c r="F99" i="13"/>
  <c r="E27" i="13"/>
  <c r="N96" i="13"/>
  <c r="O65" i="13"/>
  <c r="F110" i="13"/>
  <c r="F67" i="13"/>
  <c r="I54" i="13"/>
  <c r="L55" i="13"/>
  <c r="H78" i="13"/>
  <c r="N101" i="13"/>
  <c r="L92" i="13"/>
  <c r="G69" i="13"/>
  <c r="L82" i="13"/>
  <c r="K78" i="13"/>
  <c r="G35" i="13"/>
  <c r="N77" i="13"/>
  <c r="M74" i="13"/>
  <c r="E88" i="13"/>
  <c r="H72" i="13"/>
  <c r="G104" i="13"/>
  <c r="I27" i="13"/>
  <c r="O73" i="13"/>
  <c r="M82" i="13"/>
  <c r="F87" i="13"/>
  <c r="I85" i="13"/>
  <c r="E98" i="13"/>
  <c r="M57" i="13"/>
  <c r="G102" i="13"/>
  <c r="N104" i="13"/>
  <c r="H34" i="13"/>
  <c r="G59" i="13"/>
  <c r="F94" i="13"/>
  <c r="H75" i="13"/>
  <c r="E77" i="13"/>
  <c r="M60" i="13"/>
  <c r="L39" i="13"/>
  <c r="I92" i="13"/>
  <c r="K115" i="13"/>
  <c r="O115" i="13"/>
  <c r="O101" i="13"/>
  <c r="E69" i="13"/>
  <c r="L49" i="13"/>
  <c r="M71" i="13"/>
  <c r="O75" i="13"/>
  <c r="K58" i="13"/>
  <c r="I114" i="13"/>
  <c r="O96" i="13"/>
  <c r="O26" i="13"/>
  <c r="G25" i="13"/>
  <c r="L73" i="13"/>
  <c r="G41" i="13"/>
  <c r="F72" i="13"/>
  <c r="K97" i="13"/>
  <c r="N38" i="13"/>
  <c r="M28" i="13"/>
  <c r="F105" i="13"/>
  <c r="I112" i="13"/>
  <c r="H38" i="13"/>
  <c r="O117" i="13"/>
  <c r="M73" i="13"/>
  <c r="K81" i="13"/>
  <c r="H114" i="13"/>
  <c r="O53" i="13"/>
  <c r="I33" i="13"/>
  <c r="L64" i="13"/>
  <c r="I36" i="13"/>
  <c r="G81" i="13"/>
  <c r="L58" i="13"/>
  <c r="K62" i="13"/>
  <c r="G96" i="13"/>
  <c r="H112" i="13"/>
  <c r="F29" i="13"/>
  <c r="F53" i="13"/>
  <c r="O109" i="13"/>
  <c r="G68" i="13"/>
  <c r="N91" i="13"/>
  <c r="N48" i="13"/>
  <c r="F97" i="13"/>
  <c r="E101" i="13"/>
  <c r="E91" i="13"/>
  <c r="O44" i="13"/>
  <c r="I42" i="13"/>
  <c r="E50" i="13"/>
  <c r="G52" i="13"/>
  <c r="G101" i="13"/>
  <c r="F91" i="13"/>
  <c r="H90" i="13"/>
  <c r="O99" i="13"/>
  <c r="I69" i="13"/>
  <c r="L80" i="13"/>
  <c r="G93" i="13"/>
  <c r="E56" i="13"/>
  <c r="K61" i="13"/>
  <c r="K77" i="13"/>
  <c r="H35" i="13"/>
  <c r="K74" i="13"/>
  <c r="E53" i="13"/>
  <c r="I58" i="13"/>
  <c r="H30" i="13"/>
  <c r="O87" i="13"/>
  <c r="O33" i="13"/>
  <c r="O113" i="13"/>
  <c r="F69" i="13"/>
  <c r="H49" i="13"/>
  <c r="I44" i="13"/>
  <c r="M116" i="13"/>
  <c r="G70" i="13"/>
  <c r="L104" i="13"/>
  <c r="K43" i="13"/>
  <c r="E58" i="13"/>
  <c r="I60" i="13"/>
  <c r="L89" i="13"/>
  <c r="M92" i="13"/>
  <c r="I48" i="13"/>
  <c r="M49" i="13"/>
  <c r="G27" i="13"/>
  <c r="E109" i="13"/>
  <c r="N88" i="13"/>
  <c r="L78" i="13"/>
  <c r="M118" i="13"/>
  <c r="H107" i="13"/>
  <c r="H25" i="13"/>
  <c r="N73" i="13"/>
  <c r="N37" i="13"/>
  <c r="O47" i="13"/>
  <c r="L42" i="13"/>
  <c r="H96" i="13"/>
  <c r="N62" i="13"/>
  <c r="L95" i="13"/>
  <c r="M79" i="13"/>
  <c r="H43" i="13"/>
  <c r="N60" i="13"/>
  <c r="E54" i="13"/>
  <c r="K68" i="13"/>
  <c r="M114" i="13"/>
  <c r="H26" i="13"/>
  <c r="E26" i="13"/>
  <c r="N34" i="13"/>
  <c r="O55" i="13"/>
  <c r="M91" i="13"/>
  <c r="E51" i="13"/>
  <c r="K73" i="13"/>
  <c r="H103" i="13"/>
  <c r="N66" i="13"/>
  <c r="I106" i="13"/>
  <c r="N53" i="13"/>
  <c r="G99" i="13"/>
  <c r="L105" i="13"/>
  <c r="F68" i="13"/>
  <c r="N79" i="13"/>
  <c r="G80" i="13"/>
  <c r="O118" i="13"/>
  <c r="N81" i="13"/>
  <c r="E100" i="13"/>
  <c r="L100" i="13"/>
  <c r="N97" i="13"/>
  <c r="O29" i="13"/>
  <c r="O93" i="13"/>
  <c r="H66" i="13"/>
  <c r="G90" i="13"/>
  <c r="E87" i="13"/>
  <c r="K76" i="13"/>
  <c r="G116" i="13"/>
  <c r="I117" i="13"/>
  <c r="N47" i="13"/>
  <c r="G71" i="13"/>
  <c r="K63" i="13"/>
  <c r="I101" i="13"/>
  <c r="G108" i="13"/>
  <c r="K53" i="13"/>
  <c r="N106" i="13"/>
  <c r="O69" i="13"/>
  <c r="N102" i="13"/>
  <c r="H56" i="13"/>
  <c r="F28" i="13"/>
  <c r="H99" i="13"/>
  <c r="K109" i="13"/>
  <c r="L96" i="13"/>
  <c r="O119" i="13"/>
  <c r="K34" i="13"/>
  <c r="I116" i="13"/>
  <c r="M45" i="13"/>
  <c r="H54" i="13"/>
  <c r="K50" i="13"/>
  <c r="M104" i="13"/>
  <c r="M102" i="13"/>
  <c r="K60" i="13"/>
  <c r="F34" i="13"/>
  <c r="L35" i="13"/>
  <c r="N45" i="13"/>
  <c r="E117" i="13"/>
  <c r="E30" i="13"/>
  <c r="G49" i="13"/>
  <c r="K29" i="13"/>
  <c r="F79" i="13"/>
  <c r="O72" i="13"/>
  <c r="E44" i="13"/>
  <c r="K37" i="13"/>
  <c r="N74" i="13"/>
  <c r="G32" i="13"/>
  <c r="H80" i="13"/>
  <c r="M42" i="13"/>
  <c r="I102" i="13"/>
  <c r="N50" i="13"/>
  <c r="N92" i="13"/>
  <c r="M58" i="13"/>
  <c r="E46" i="13"/>
  <c r="M47" i="13"/>
  <c r="I76" i="13"/>
  <c r="L56" i="13"/>
  <c r="E106" i="13"/>
  <c r="F70" i="13"/>
  <c r="H117" i="13"/>
  <c r="O45" i="13"/>
  <c r="I81" i="13"/>
  <c r="K98" i="13"/>
  <c r="G76" i="13"/>
  <c r="N109" i="13"/>
  <c r="N25" i="13"/>
  <c r="M38" i="13"/>
  <c r="G64" i="13"/>
  <c r="O68" i="13"/>
  <c r="E48" i="13"/>
  <c r="E105" i="13"/>
  <c r="H41" i="13"/>
  <c r="M98" i="13"/>
  <c r="I115" i="13"/>
  <c r="K56" i="13"/>
  <c r="F117" i="13"/>
  <c r="H33" i="13"/>
  <c r="I64" i="13"/>
  <c r="M33" i="13"/>
  <c r="N58" i="13"/>
  <c r="E78" i="13"/>
  <c r="L85" i="13"/>
  <c r="H116" i="13"/>
  <c r="E35" i="13"/>
  <c r="I40" i="13"/>
  <c r="E65" i="13"/>
  <c r="H65" i="13"/>
  <c r="G86" i="13"/>
  <c r="I25" i="13"/>
  <c r="K88" i="13"/>
  <c r="M94" i="13"/>
  <c r="O31" i="13"/>
  <c r="K118" i="13"/>
  <c r="N86" i="13"/>
  <c r="G77" i="13"/>
  <c r="K75" i="13"/>
  <c r="L90" i="13"/>
  <c r="E59" i="13"/>
  <c r="L33" i="13"/>
  <c r="N100" i="13"/>
  <c r="I107" i="13"/>
  <c r="I57" i="13"/>
  <c r="N84" i="13"/>
  <c r="M85" i="13"/>
  <c r="M113" i="13"/>
  <c r="N59" i="13"/>
  <c r="K108" i="13"/>
  <c r="G89" i="13"/>
  <c r="M48" i="13"/>
  <c r="I83" i="13"/>
  <c r="H88" i="13"/>
  <c r="K36" i="13"/>
  <c r="G33" i="13"/>
  <c r="E66" i="13"/>
  <c r="H53" i="13"/>
  <c r="G94" i="13"/>
  <c r="G111" i="13"/>
  <c r="I80" i="13"/>
  <c r="H67" i="13"/>
  <c r="E70" i="13"/>
  <c r="L51" i="13"/>
  <c r="O97" i="13"/>
  <c r="M50" i="13"/>
  <c r="O107" i="13"/>
  <c r="H98" i="13"/>
  <c r="G95" i="13"/>
  <c r="H92" i="13"/>
  <c r="M80" i="13"/>
  <c r="K65" i="13"/>
  <c r="G31" i="13"/>
  <c r="F32" i="13"/>
  <c r="E115" i="13"/>
  <c r="G72" i="13"/>
  <c r="M40" i="13"/>
  <c r="O100" i="13"/>
  <c r="E28" i="13"/>
  <c r="H85" i="13"/>
  <c r="E29" i="13"/>
  <c r="G85" i="13"/>
  <c r="M68" i="13"/>
  <c r="I56" i="13"/>
  <c r="E110" i="13"/>
  <c r="F39" i="13"/>
  <c r="I67" i="13"/>
  <c r="I94" i="13"/>
  <c r="N36" i="13"/>
  <c r="O34" i="13"/>
  <c r="L76" i="13"/>
  <c r="I59" i="13"/>
  <c r="F54" i="13"/>
  <c r="G103" i="13"/>
  <c r="M65" i="13"/>
  <c r="I93" i="13"/>
  <c r="O116" i="13"/>
  <c r="F66" i="13"/>
  <c r="O84" i="13"/>
  <c r="K25" i="13"/>
  <c r="N46" i="13"/>
  <c r="G40" i="13"/>
  <c r="L46" i="13"/>
  <c r="L48" i="13"/>
  <c r="I91" i="13"/>
  <c r="O59" i="13"/>
  <c r="K69" i="13"/>
  <c r="E39" i="13"/>
  <c r="M52" i="13"/>
  <c r="F83" i="13"/>
  <c r="G51" i="13"/>
  <c r="L99" i="13"/>
  <c r="H50" i="13"/>
  <c r="N114" i="13"/>
  <c r="I87" i="13"/>
  <c r="E114" i="13"/>
  <c r="L68" i="13"/>
  <c r="H29" i="13"/>
  <c r="I113" i="13"/>
  <c r="F47" i="13"/>
  <c r="H37" i="13"/>
  <c r="G26" i="13"/>
  <c r="G87" i="13"/>
  <c r="I98" i="13"/>
  <c r="L66" i="13"/>
  <c r="E33" i="13"/>
  <c r="N64" i="13"/>
  <c r="K79" i="13"/>
  <c r="O94" i="13"/>
  <c r="L102" i="13"/>
  <c r="K51" i="13"/>
  <c r="L54" i="13"/>
  <c r="G67" i="13"/>
  <c r="G45" i="13"/>
  <c r="N61" i="13"/>
  <c r="H64" i="13"/>
  <c r="E76" i="13"/>
  <c r="M62" i="13"/>
  <c r="N27" i="13"/>
  <c r="N49" i="13"/>
  <c r="N93" i="13"/>
  <c r="L106" i="13"/>
  <c r="N118" i="13"/>
  <c r="N113" i="13"/>
  <c r="G117" i="13"/>
  <c r="I37" i="13"/>
  <c r="L53" i="13"/>
  <c r="H89" i="13"/>
  <c r="I72" i="13"/>
  <c r="H95" i="13"/>
  <c r="G57" i="13"/>
  <c r="M87" i="13"/>
  <c r="O46" i="13"/>
  <c r="G39" i="13"/>
  <c r="N26" i="13"/>
  <c r="E102" i="13"/>
  <c r="K93" i="13"/>
  <c r="F103" i="13"/>
  <c r="O41" i="13"/>
  <c r="O89" i="13"/>
  <c r="L93" i="13"/>
  <c r="F102" i="13"/>
  <c r="E97" i="13"/>
  <c r="N116" i="13"/>
  <c r="M119" i="13"/>
  <c r="G119" i="13"/>
  <c r="G106" i="13"/>
  <c r="M27" i="13"/>
  <c r="I55" i="13"/>
  <c r="I105" i="13"/>
  <c r="K26" i="13"/>
  <c r="M77" i="13"/>
  <c r="K84" i="13"/>
  <c r="E86" i="13"/>
  <c r="M26" i="13"/>
  <c r="G63" i="13"/>
  <c r="K54" i="13"/>
  <c r="G88" i="13"/>
  <c r="L65" i="13"/>
  <c r="L36" i="13"/>
  <c r="E40" i="13"/>
  <c r="G53" i="13"/>
  <c r="M72" i="13"/>
  <c r="F63" i="13"/>
  <c r="I32" i="13"/>
  <c r="M67" i="13"/>
  <c r="H105" i="13"/>
  <c r="O70" i="13"/>
  <c r="L30" i="13"/>
  <c r="I63" i="13"/>
  <c r="H48" i="13"/>
  <c r="F62" i="13"/>
  <c r="M31" i="13"/>
  <c r="L83" i="13"/>
  <c r="E31" i="13"/>
  <c r="K99" i="13"/>
  <c r="H46" i="13"/>
  <c r="N52" i="13"/>
  <c r="I51" i="13"/>
  <c r="I74" i="13"/>
  <c r="H40" i="13"/>
  <c r="L32" i="13"/>
  <c r="L26" i="13"/>
  <c r="E82" i="13"/>
  <c r="G30" i="13"/>
  <c r="O40" i="13"/>
  <c r="K59" i="13"/>
  <c r="L91" i="13"/>
  <c r="N31" i="13"/>
  <c r="E83" i="13"/>
  <c r="O39" i="13"/>
  <c r="E71" i="13"/>
  <c r="I62" i="13"/>
  <c r="L110" i="13"/>
  <c r="O37" i="13"/>
  <c r="G109" i="13"/>
  <c r="O103" i="13"/>
  <c r="I46" i="13"/>
  <c r="H93" i="13"/>
  <c r="L84" i="13"/>
  <c r="O86" i="13"/>
  <c r="E55" i="13"/>
  <c r="O82" i="13"/>
  <c r="G44" i="13"/>
  <c r="E118" i="13"/>
  <c r="N111" i="13"/>
  <c r="F114" i="13"/>
  <c r="G61" i="13"/>
  <c r="N40" i="13"/>
  <c r="E36" i="13"/>
  <c r="G74" i="13"/>
  <c r="F118" i="13"/>
  <c r="M112" i="13"/>
  <c r="N115" i="13"/>
  <c r="F41" i="13"/>
  <c r="H118" i="13"/>
  <c r="H83" i="13"/>
  <c r="F90" i="13"/>
  <c r="F49" i="13"/>
  <c r="K111" i="13"/>
  <c r="I38" i="13"/>
  <c r="K95" i="13"/>
  <c r="E96" i="13"/>
  <c r="K66" i="13"/>
  <c r="F107" i="13"/>
  <c r="K104" i="13"/>
  <c r="F115" i="13"/>
  <c r="O35" i="13"/>
  <c r="K70" i="13"/>
  <c r="L34" i="13"/>
  <c r="I31" i="13"/>
  <c r="G112" i="13"/>
  <c r="O60" i="13"/>
  <c r="H52" i="13"/>
  <c r="G43" i="13"/>
  <c r="F51" i="13"/>
  <c r="O77" i="13"/>
  <c r="H97" i="13"/>
  <c r="F50" i="13"/>
  <c r="L41" i="13"/>
  <c r="O110" i="13"/>
  <c r="O49" i="13"/>
  <c r="N63" i="13"/>
  <c r="K102" i="13"/>
  <c r="L74" i="13"/>
  <c r="F31" i="13"/>
  <c r="G82" i="13"/>
  <c r="N51" i="13"/>
  <c r="K85" i="13"/>
  <c r="E45" i="13"/>
  <c r="H76" i="13"/>
  <c r="M99" i="13"/>
  <c r="N71" i="13"/>
  <c r="I86" i="13"/>
  <c r="I45" i="13"/>
  <c r="K35" i="13"/>
  <c r="O88" i="13"/>
  <c r="M54" i="13"/>
  <c r="L61" i="13"/>
  <c r="L79" i="13"/>
  <c r="L86" i="13"/>
  <c r="L113" i="13"/>
  <c r="O38" i="13"/>
  <c r="L119" i="13"/>
  <c r="I78" i="13"/>
  <c r="N90" i="13"/>
  <c r="M110" i="13"/>
  <c r="N76" i="13"/>
  <c r="G42" i="13"/>
  <c r="E95" i="13"/>
  <c r="O85" i="13"/>
  <c r="I100" i="13"/>
  <c r="L75" i="13"/>
  <c r="F33" i="13"/>
  <c r="I35" i="13"/>
  <c r="F86" i="13"/>
  <c r="H113" i="13"/>
  <c r="L112" i="13"/>
  <c r="G66" i="13"/>
  <c r="F113" i="13"/>
  <c r="L57" i="13"/>
  <c r="I29" i="13"/>
  <c r="G28" i="13"/>
  <c r="F42" i="13"/>
  <c r="O32" i="13"/>
  <c r="O67" i="13"/>
  <c r="G38" i="13"/>
  <c r="N56" i="13"/>
  <c r="E111" i="13"/>
  <c r="M69" i="13"/>
  <c r="F36" i="13"/>
  <c r="N54" i="13"/>
  <c r="F101" i="13"/>
  <c r="G62" i="13"/>
  <c r="K114" i="13"/>
  <c r="I88" i="13"/>
  <c r="G37" i="13"/>
  <c r="O64" i="13"/>
  <c r="G113" i="13"/>
  <c r="K117" i="13"/>
  <c r="H94" i="13"/>
  <c r="H68" i="13"/>
  <c r="E113" i="13"/>
  <c r="I26" i="13"/>
  <c r="F116" i="13"/>
  <c r="I71" i="13"/>
  <c r="F75" i="13"/>
  <c r="L97" i="13"/>
  <c r="G107" i="13"/>
  <c r="F71" i="13"/>
  <c r="L47" i="13"/>
  <c r="F61" i="13"/>
  <c r="F112" i="13"/>
  <c r="E47" i="13"/>
  <c r="L108" i="13"/>
  <c r="I47" i="13"/>
  <c r="O56" i="13"/>
  <c r="K113" i="13"/>
  <c r="H42" i="13"/>
  <c r="L81" i="13"/>
  <c r="N65" i="13"/>
  <c r="E43" i="13"/>
  <c r="G46" i="13"/>
  <c r="I43" i="13"/>
  <c r="O79" i="13"/>
  <c r="H119" i="13"/>
  <c r="O106" i="13"/>
  <c r="M63" i="13"/>
  <c r="H58" i="13"/>
  <c r="F88" i="13"/>
  <c r="E90" i="13"/>
  <c r="K46" i="13"/>
  <c r="E103" i="13"/>
  <c r="L52" i="13"/>
  <c r="L25" i="13"/>
  <c r="F84" i="13"/>
  <c r="K57" i="13"/>
  <c r="M56" i="13"/>
  <c r="I68" i="13"/>
  <c r="I104" i="13"/>
  <c r="O48" i="13"/>
  <c r="K82" i="13"/>
  <c r="H71" i="13"/>
  <c r="F93" i="13"/>
  <c r="M39" i="13"/>
  <c r="I52" i="13"/>
  <c r="E93" i="13"/>
  <c r="M55" i="13"/>
  <c r="N78" i="13"/>
  <c r="M29" i="13"/>
  <c r="K49" i="13"/>
  <c r="K27" i="13"/>
  <c r="M96" i="13"/>
  <c r="K110" i="13"/>
  <c r="M36" i="13"/>
  <c r="M81" i="13"/>
  <c r="G115" i="13"/>
  <c r="N117" i="13"/>
  <c r="H44" i="13"/>
  <c r="N82" i="13"/>
  <c r="L115" i="13"/>
  <c r="L109" i="13"/>
  <c r="G78" i="13"/>
  <c r="E89" i="13"/>
  <c r="G118" i="13"/>
  <c r="E67" i="13"/>
  <c r="H28" i="13"/>
  <c r="E61" i="13"/>
  <c r="E49" i="13"/>
  <c r="E79" i="13"/>
  <c r="N87" i="13"/>
  <c r="M90" i="13"/>
  <c r="F78" i="13"/>
  <c r="G34" i="13"/>
  <c r="L103" i="13"/>
  <c r="I95" i="13"/>
  <c r="F98" i="13"/>
  <c r="K41" i="13"/>
  <c r="F30" i="13"/>
  <c r="E32" i="13"/>
  <c r="K52" i="13"/>
  <c r="O57" i="13"/>
  <c r="H62" i="13"/>
  <c r="F60" i="13"/>
  <c r="L27" i="13"/>
  <c r="K94" i="13"/>
  <c r="H109" i="13"/>
  <c r="F40" i="13"/>
  <c r="H60" i="13"/>
  <c r="K105" i="13"/>
  <c r="G100" i="13"/>
  <c r="N85" i="13"/>
  <c r="I110" i="13"/>
  <c r="M34" i="13"/>
  <c r="M105" i="13"/>
  <c r="N112" i="13"/>
  <c r="F52" i="13"/>
  <c r="E68" i="13"/>
  <c r="E85" i="13"/>
  <c r="K40" i="13"/>
  <c r="O50" i="13"/>
  <c r="F111" i="13"/>
  <c r="M89" i="13"/>
  <c r="O80" i="13"/>
  <c r="I111" i="13"/>
  <c r="K107" i="13"/>
  <c r="O43" i="13"/>
  <c r="L69" i="13"/>
  <c r="L117" i="13"/>
  <c r="M37" i="13"/>
  <c r="H39" i="13"/>
  <c r="E112" i="13"/>
  <c r="H36" i="13"/>
  <c r="O112" i="13"/>
  <c r="G91" i="13"/>
  <c r="E62" i="13"/>
  <c r="H74" i="13"/>
  <c r="M41" i="13"/>
  <c r="O74" i="13"/>
  <c r="N43" i="13"/>
  <c r="K71" i="13"/>
  <c r="L98" i="13"/>
  <c r="K112" i="13"/>
  <c r="F26" i="13"/>
  <c r="K87" i="13"/>
  <c r="K38" i="13"/>
  <c r="G105" i="13"/>
  <c r="K83" i="13"/>
  <c r="M115" i="13"/>
  <c r="K89" i="13"/>
  <c r="M64" i="13"/>
  <c r="L50" i="13"/>
  <c r="E84" i="13"/>
  <c r="K48" i="13"/>
  <c r="E37" i="13"/>
  <c r="F48" i="13"/>
  <c r="O92" i="13"/>
  <c r="M86" i="13"/>
  <c r="O63" i="13"/>
  <c r="G48" i="13"/>
  <c r="H69" i="13"/>
  <c r="H59" i="13"/>
  <c r="L59" i="13"/>
  <c r="L94" i="13"/>
  <c r="I75" i="13"/>
  <c r="N110" i="13"/>
  <c r="E72" i="13"/>
  <c r="H87" i="13"/>
  <c r="O36" i="13"/>
  <c r="M61" i="13"/>
  <c r="L62" i="13"/>
  <c r="L111" i="13"/>
  <c r="N103" i="13"/>
  <c r="L202" i="11"/>
  <c r="O202" i="11"/>
  <c r="M202" i="11"/>
  <c r="K202" i="11"/>
  <c r="N202" i="11"/>
  <c r="D103" i="13" l="1"/>
  <c r="D49" i="13"/>
  <c r="J89" i="13"/>
  <c r="J105" i="13"/>
  <c r="D67" i="13"/>
  <c r="D95" i="13"/>
  <c r="J95" i="13"/>
  <c r="D83" i="13"/>
  <c r="J108" i="13"/>
  <c r="J56" i="13"/>
  <c r="D73" i="13"/>
  <c r="D112" i="13"/>
  <c r="D68" i="13"/>
  <c r="D56" i="13"/>
  <c r="J82" i="13"/>
  <c r="J40" i="13"/>
  <c r="J107" i="13"/>
  <c r="J113" i="13"/>
  <c r="D93" i="13"/>
  <c r="D90" i="13"/>
  <c r="D79" i="13"/>
  <c r="D43" i="13"/>
  <c r="D47" i="13"/>
  <c r="D45" i="13"/>
  <c r="D55" i="13"/>
  <c r="J70" i="13"/>
  <c r="J46" i="13"/>
  <c r="J53" i="13"/>
  <c r="D84" i="13"/>
  <c r="J85" i="13"/>
  <c r="J84" i="13"/>
  <c r="J71" i="13"/>
  <c r="D89" i="13"/>
  <c r="D61" i="13"/>
  <c r="J66" i="13"/>
  <c r="D82" i="13"/>
  <c r="D114" i="13"/>
  <c r="J38" i="13"/>
  <c r="J27" i="13"/>
  <c r="J99" i="13"/>
  <c r="Y51" i="13"/>
  <c r="T31" i="13"/>
  <c r="T64" i="13"/>
  <c r="T99" i="13"/>
  <c r="T90" i="13"/>
  <c r="T56" i="13"/>
  <c r="T32" i="13"/>
  <c r="T57" i="13"/>
  <c r="T84" i="13"/>
  <c r="T52" i="13"/>
  <c r="T53" i="13"/>
  <c r="Y45" i="13"/>
  <c r="Y95" i="13"/>
  <c r="T95" i="13"/>
  <c r="Y109" i="13"/>
  <c r="Y111" i="13"/>
  <c r="Y55" i="13"/>
  <c r="Y89" i="13"/>
  <c r="Y100" i="13"/>
  <c r="Y43" i="13"/>
  <c r="Y92" i="13"/>
  <c r="T27" i="13"/>
  <c r="Y76" i="13"/>
  <c r="Y54" i="13"/>
  <c r="T117" i="13"/>
  <c r="Y119" i="13"/>
  <c r="Y74" i="13"/>
  <c r="T106" i="13"/>
  <c r="T113" i="13"/>
  <c r="T30" i="13"/>
  <c r="Y88" i="13"/>
  <c r="Y117" i="13"/>
  <c r="T73" i="13"/>
  <c r="T81" i="13"/>
  <c r="Y108" i="13"/>
  <c r="T97" i="13"/>
  <c r="T36" i="13"/>
  <c r="T68" i="13"/>
  <c r="Y105" i="13"/>
  <c r="Y28" i="13"/>
  <c r="T63" i="13"/>
  <c r="T79" i="13"/>
  <c r="T87" i="13"/>
  <c r="T34" i="13"/>
  <c r="Y27" i="13"/>
  <c r="T107" i="13"/>
  <c r="Y69" i="13"/>
  <c r="Y63" i="13"/>
  <c r="Y118" i="13"/>
  <c r="T76" i="13"/>
  <c r="T62" i="13"/>
  <c r="Y79" i="13"/>
  <c r="T119" i="13"/>
  <c r="Y85" i="13"/>
  <c r="T86" i="13"/>
  <c r="T49" i="13"/>
  <c r="Y97" i="13"/>
  <c r="Y47" i="13"/>
  <c r="Y103" i="13"/>
  <c r="Y58" i="13"/>
  <c r="T116" i="13"/>
  <c r="Y26" i="13"/>
  <c r="Y67" i="13"/>
  <c r="T74" i="13"/>
  <c r="Y114" i="13"/>
  <c r="Y87" i="13"/>
  <c r="T98" i="13"/>
  <c r="T25" i="13"/>
  <c r="T67" i="13"/>
  <c r="Y116" i="13"/>
  <c r="T41" i="13"/>
  <c r="Y36" i="13"/>
  <c r="T71" i="13"/>
  <c r="Y115" i="13"/>
  <c r="Y29" i="13"/>
  <c r="Y86" i="13"/>
  <c r="T104" i="13"/>
  <c r="T80" i="13"/>
  <c r="Y66" i="13"/>
  <c r="T26" i="13"/>
  <c r="Y110" i="13"/>
  <c r="T59" i="13"/>
  <c r="T54" i="13"/>
  <c r="Y37" i="13"/>
  <c r="Y73" i="13"/>
  <c r="Y71" i="13"/>
  <c r="Y106" i="13"/>
  <c r="Y25" i="13"/>
  <c r="T108" i="13"/>
  <c r="T65" i="13"/>
  <c r="Y93" i="13"/>
  <c r="T103" i="13"/>
  <c r="Y68" i="13"/>
  <c r="T89" i="13"/>
  <c r="T51" i="13"/>
  <c r="T58" i="13"/>
  <c r="Y48" i="13"/>
  <c r="Y52" i="13"/>
  <c r="T88" i="13"/>
  <c r="Y62" i="13"/>
  <c r="Y30" i="13"/>
  <c r="Y61" i="13"/>
  <c r="T93" i="13"/>
  <c r="Y112" i="13"/>
  <c r="T61" i="13"/>
  <c r="Y75" i="13"/>
  <c r="T101" i="13"/>
  <c r="T44" i="13"/>
  <c r="T29" i="13"/>
  <c r="T109" i="13"/>
  <c r="T50" i="13"/>
  <c r="Y46" i="13"/>
  <c r="T42" i="13"/>
  <c r="T46" i="13"/>
  <c r="T102" i="13"/>
  <c r="T47" i="13"/>
  <c r="T91" i="13"/>
  <c r="Y70" i="13"/>
  <c r="T100" i="13"/>
  <c r="T69" i="13"/>
  <c r="T78" i="13"/>
  <c r="T114" i="13"/>
  <c r="Y82" i="13"/>
  <c r="T55" i="13"/>
  <c r="T105" i="13"/>
  <c r="T37" i="13"/>
  <c r="Y39" i="13"/>
  <c r="Y57" i="13"/>
  <c r="T43" i="13"/>
  <c r="T85" i="13"/>
  <c r="T39" i="13"/>
  <c r="Y41" i="13"/>
  <c r="Y33" i="13"/>
  <c r="T92" i="13"/>
  <c r="T38" i="13"/>
  <c r="Y34" i="13"/>
  <c r="Y65" i="13"/>
  <c r="Y90" i="13"/>
  <c r="Y44" i="13"/>
  <c r="Y40" i="13"/>
  <c r="T118" i="13"/>
  <c r="Y81" i="13"/>
  <c r="Y32" i="13"/>
  <c r="T45" i="13"/>
  <c r="Y84" i="13"/>
  <c r="T115" i="13"/>
  <c r="T60" i="13"/>
  <c r="Y78" i="13"/>
  <c r="Y99" i="13"/>
  <c r="Y102" i="13"/>
  <c r="T83" i="13"/>
  <c r="T75" i="13"/>
  <c r="T70" i="13"/>
  <c r="Y50" i="13"/>
  <c r="Y42" i="13"/>
  <c r="Y113" i="13"/>
  <c r="Y80" i="13"/>
  <c r="Y77" i="13"/>
  <c r="T112" i="13"/>
  <c r="T96" i="13"/>
  <c r="Y60" i="13"/>
  <c r="Y96" i="13"/>
  <c r="Y101" i="13"/>
  <c r="T72" i="13"/>
  <c r="Y49" i="13"/>
  <c r="T94" i="13"/>
  <c r="T66" i="13"/>
  <c r="T48" i="13"/>
  <c r="Y31" i="13"/>
  <c r="Y107" i="13"/>
  <c r="Y53" i="13"/>
  <c r="Y83" i="13"/>
  <c r="T111" i="13"/>
  <c r="Y56" i="13"/>
  <c r="Y64" i="13"/>
  <c r="T110" i="13"/>
  <c r="Y98" i="13"/>
  <c r="Y104" i="13"/>
  <c r="T77" i="13"/>
  <c r="T40" i="13"/>
  <c r="Y59" i="13"/>
  <c r="T28" i="13"/>
  <c r="Y72" i="13"/>
  <c r="T35" i="13"/>
  <c r="T33" i="13"/>
  <c r="Y38" i="13"/>
  <c r="Y91" i="13"/>
  <c r="T82" i="13"/>
  <c r="Y35" i="13"/>
  <c r="Y94" i="13"/>
  <c r="D72" i="13"/>
  <c r="J112" i="13"/>
  <c r="D85" i="13"/>
  <c r="J49" i="13"/>
  <c r="C49" i="13" s="1"/>
  <c r="L24" i="13"/>
  <c r="C11" i="13" s="1"/>
  <c r="F11" i="13" s="1"/>
  <c r="D113" i="13"/>
  <c r="C113" i="13" s="1"/>
  <c r="J114" i="13"/>
  <c r="C114" i="13" s="1"/>
  <c r="D96" i="13"/>
  <c r="D31" i="13"/>
  <c r="J26" i="13"/>
  <c r="D97" i="13"/>
  <c r="J51" i="13"/>
  <c r="J69" i="13"/>
  <c r="D115" i="13"/>
  <c r="D35" i="13"/>
  <c r="D44" i="13"/>
  <c r="D51" i="13"/>
  <c r="D54" i="13"/>
  <c r="D109" i="13"/>
  <c r="J43" i="13"/>
  <c r="J61" i="13"/>
  <c r="C61" i="13" s="1"/>
  <c r="J62" i="13"/>
  <c r="J81" i="13"/>
  <c r="J97" i="13"/>
  <c r="J58" i="13"/>
  <c r="D108" i="13"/>
  <c r="D42" i="13"/>
  <c r="J45" i="13"/>
  <c r="J28" i="13"/>
  <c r="D57" i="13"/>
  <c r="J34" i="13"/>
  <c r="C56" i="13"/>
  <c r="D104" i="13"/>
  <c r="J119" i="13"/>
  <c r="D75" i="13"/>
  <c r="D119" i="13"/>
  <c r="J52" i="13"/>
  <c r="D118" i="13"/>
  <c r="J54" i="13"/>
  <c r="D76" i="13"/>
  <c r="D29" i="13"/>
  <c r="D66" i="13"/>
  <c r="D59" i="13"/>
  <c r="J88" i="13"/>
  <c r="N24" i="13"/>
  <c r="C15" i="13" s="1"/>
  <c r="F15" i="13" s="1"/>
  <c r="D106" i="13"/>
  <c r="J60" i="13"/>
  <c r="D50" i="13"/>
  <c r="J33" i="13"/>
  <c r="D92" i="13"/>
  <c r="J103" i="13"/>
  <c r="O24" i="13"/>
  <c r="C17" i="13" s="1"/>
  <c r="F17" i="13" s="1"/>
  <c r="E24" i="13"/>
  <c r="C8" i="13" s="1"/>
  <c r="F8" i="13" s="1"/>
  <c r="D25" i="13"/>
  <c r="D74" i="13"/>
  <c r="J91" i="13"/>
  <c r="J101" i="13"/>
  <c r="D32" i="13"/>
  <c r="J117" i="13"/>
  <c r="J102" i="13"/>
  <c r="J111" i="13"/>
  <c r="J79" i="13"/>
  <c r="J65" i="13"/>
  <c r="I24" i="13"/>
  <c r="C16" i="13" s="1"/>
  <c r="F16" i="13" s="1"/>
  <c r="D78" i="13"/>
  <c r="J29" i="13"/>
  <c r="J76" i="13"/>
  <c r="D100" i="13"/>
  <c r="H24" i="13"/>
  <c r="C14" i="13" s="1"/>
  <c r="F14" i="13" s="1"/>
  <c r="D77" i="13"/>
  <c r="D98" i="13"/>
  <c r="D88" i="13"/>
  <c r="D27" i="13"/>
  <c r="J31" i="13"/>
  <c r="J90" i="13"/>
  <c r="D107" i="13"/>
  <c r="D63" i="13"/>
  <c r="D81" i="13"/>
  <c r="D52" i="13"/>
  <c r="D116" i="13"/>
  <c r="F24" i="13"/>
  <c r="C10" i="13" s="1"/>
  <c r="F10" i="13" s="1"/>
  <c r="J64" i="13"/>
  <c r="J86" i="13"/>
  <c r="D80" i="13"/>
  <c r="J30" i="13"/>
  <c r="D37" i="13"/>
  <c r="J59" i="13"/>
  <c r="D28" i="13"/>
  <c r="D70" i="13"/>
  <c r="J36" i="13"/>
  <c r="J75" i="13"/>
  <c r="J109" i="13"/>
  <c r="D87" i="13"/>
  <c r="D26" i="13"/>
  <c r="D53" i="13"/>
  <c r="G24" i="13"/>
  <c r="C12" i="13" s="1"/>
  <c r="F12" i="13" s="1"/>
  <c r="D69" i="13"/>
  <c r="J100" i="13"/>
  <c r="J94" i="13"/>
  <c r="J110" i="13"/>
  <c r="J104" i="13"/>
  <c r="D36" i="13"/>
  <c r="D86" i="13"/>
  <c r="D33" i="13"/>
  <c r="D105" i="13"/>
  <c r="J98" i="13"/>
  <c r="D30" i="13"/>
  <c r="J50" i="13"/>
  <c r="J74" i="13"/>
  <c r="D91" i="13"/>
  <c r="D94" i="13"/>
  <c r="J55" i="13"/>
  <c r="J44" i="13"/>
  <c r="D99" i="13"/>
  <c r="J47" i="13"/>
  <c r="M24" i="13"/>
  <c r="C13" i="13" s="1"/>
  <c r="F13" i="13" s="1"/>
  <c r="D34" i="13"/>
  <c r="J83" i="13"/>
  <c r="J57" i="13"/>
  <c r="D111" i="13"/>
  <c r="D40" i="13"/>
  <c r="J93" i="13"/>
  <c r="D110" i="13"/>
  <c r="D65" i="13"/>
  <c r="D48" i="13"/>
  <c r="D46" i="13"/>
  <c r="D117" i="13"/>
  <c r="J63" i="13"/>
  <c r="D101" i="13"/>
  <c r="J116" i="13"/>
  <c r="J80" i="13"/>
  <c r="J42" i="13"/>
  <c r="J92" i="13"/>
  <c r="D41" i="13"/>
  <c r="J48" i="13"/>
  <c r="J41" i="13"/>
  <c r="J87" i="13"/>
  <c r="D62" i="13"/>
  <c r="J35" i="13"/>
  <c r="D71" i="13"/>
  <c r="D102" i="13"/>
  <c r="D39" i="13"/>
  <c r="K24" i="13"/>
  <c r="C9" i="13" s="1"/>
  <c r="F9" i="13" s="1"/>
  <c r="J25" i="13"/>
  <c r="J118" i="13"/>
  <c r="J37" i="13"/>
  <c r="J73" i="13"/>
  <c r="J68" i="13"/>
  <c r="D58" i="13"/>
  <c r="J77" i="13"/>
  <c r="J115" i="13"/>
  <c r="J78" i="13"/>
  <c r="J67" i="13"/>
  <c r="D60" i="13"/>
  <c r="J106" i="13"/>
  <c r="D64" i="13"/>
  <c r="D38" i="13"/>
  <c r="J96" i="13"/>
  <c r="J72" i="13"/>
  <c r="J39" i="13"/>
  <c r="J32" i="13"/>
  <c r="C70" i="13" l="1"/>
  <c r="C46" i="13"/>
  <c r="C103" i="13"/>
  <c r="C108" i="13"/>
  <c r="C79" i="13"/>
  <c r="C89" i="13"/>
  <c r="C73" i="13"/>
  <c r="C66" i="13"/>
  <c r="C93" i="13"/>
  <c r="C105" i="13"/>
  <c r="C112" i="13"/>
  <c r="C28" i="13"/>
  <c r="C53" i="13"/>
  <c r="C90" i="13"/>
  <c r="C68" i="13"/>
  <c r="C106" i="13"/>
  <c r="C67" i="13"/>
  <c r="C99" i="13"/>
  <c r="C82" i="13"/>
  <c r="C45" i="13"/>
  <c r="C60" i="13"/>
  <c r="C69" i="13"/>
  <c r="C102" i="13"/>
  <c r="C35" i="13"/>
  <c r="C55" i="13"/>
  <c r="C30" i="13"/>
  <c r="C95" i="13"/>
  <c r="C58" i="13"/>
  <c r="C83" i="13"/>
  <c r="C71" i="13"/>
  <c r="C40" i="13"/>
  <c r="C26" i="13"/>
  <c r="C44" i="13"/>
  <c r="C96" i="13"/>
  <c r="C107" i="13"/>
  <c r="C43" i="13"/>
  <c r="C33" i="13"/>
  <c r="C119" i="13"/>
  <c r="C94" i="13"/>
  <c r="C38" i="13"/>
  <c r="C36" i="13"/>
  <c r="C27" i="13"/>
  <c r="C57" i="13"/>
  <c r="C101" i="13"/>
  <c r="C111" i="13"/>
  <c r="C84" i="13"/>
  <c r="C47" i="13"/>
  <c r="C37" i="13"/>
  <c r="C75" i="13"/>
  <c r="C42" i="13"/>
  <c r="C85" i="13"/>
  <c r="J24" i="13"/>
  <c r="C32" i="13"/>
  <c r="C39" i="13"/>
  <c r="C117" i="13"/>
  <c r="C87" i="13"/>
  <c r="C52" i="13"/>
  <c r="C92" i="13"/>
  <c r="C86" i="13"/>
  <c r="C77" i="13"/>
  <c r="C29" i="13"/>
  <c r="C97" i="13"/>
  <c r="C65" i="13"/>
  <c r="C91" i="13"/>
  <c r="C63" i="13"/>
  <c r="C74" i="13"/>
  <c r="C50" i="13"/>
  <c r="C76" i="13"/>
  <c r="C54" i="13"/>
  <c r="Y24" i="13"/>
  <c r="S9" i="13" s="1"/>
  <c r="D18" i="13"/>
  <c r="D4" i="13" s="1"/>
  <c r="C118" i="13"/>
  <c r="C78" i="13"/>
  <c r="C115" i="13"/>
  <c r="C116" i="13"/>
  <c r="C88" i="13"/>
  <c r="C59" i="13"/>
  <c r="C41" i="13"/>
  <c r="C98" i="13"/>
  <c r="C64" i="13"/>
  <c r="C48" i="13"/>
  <c r="C81" i="13"/>
  <c r="C109" i="13"/>
  <c r="C62" i="13"/>
  <c r="C110" i="13"/>
  <c r="C34" i="13"/>
  <c r="C80" i="13"/>
  <c r="C100" i="13"/>
  <c r="C25" i="13"/>
  <c r="D24" i="13"/>
  <c r="C104" i="13"/>
  <c r="C51" i="13"/>
  <c r="C31" i="13"/>
  <c r="C72" i="13"/>
  <c r="T24" i="13"/>
  <c r="S8" i="13" s="1"/>
  <c r="C24" i="13" l="1"/>
</calcChain>
</file>

<file path=xl/comments1.xml><?xml version="1.0" encoding="utf-8"?>
<comments xmlns="http://schemas.openxmlformats.org/spreadsheetml/2006/main">
  <authors>
    <author>setup</author>
  </authors>
  <commentLis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数字の前に半角のアルファベットを入力する
ことができます。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競技会にエンｔリーしない選手は
姓名セルを空欄にして下さい。</t>
        </r>
      </text>
    </comment>
    <comment ref="J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未入力の場合、「一般」で集計されます。
</t>
        </r>
      </text>
    </comment>
    <comment ref="K18" authorId="0" shapeId="0">
      <text>
        <r>
          <rPr>
            <sz val="9"/>
            <color indexed="81"/>
            <rFont val="ＭＳ Ｐゴシック"/>
            <family val="3"/>
            <charset val="128"/>
          </rPr>
          <t>性別を入力しないと
競技が選択できません。</t>
        </r>
      </text>
    </comment>
    <comment ref="M18" authorId="0" shapeId="0">
      <text>
        <r>
          <rPr>
            <sz val="9"/>
            <color indexed="81"/>
            <rFont val="ＭＳ Ｐゴシック"/>
            <family val="3"/>
            <charset val="128"/>
          </rPr>
          <t>西暦(４桁)で入力して下さい。</t>
        </r>
      </text>
    </comment>
  </commentList>
</comments>
</file>

<file path=xl/comments2.xml><?xml version="1.0" encoding="utf-8"?>
<comments xmlns="http://schemas.openxmlformats.org/spreadsheetml/2006/main">
  <authors>
    <author>setup</author>
  </authors>
  <commentList>
    <comment ref="V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変更しないで下さい。
</t>
        </r>
      </text>
    </comment>
    <comment ref="AL2" authorId="0" shapeId="0">
      <text>
        <r>
          <rPr>
            <sz val="9"/>
            <color indexed="81"/>
            <rFont val="ＭＳ Ｐゴシック"/>
            <family val="3"/>
            <charset val="128"/>
          </rPr>
          <t>バージョン表記は
消さないで下さい。</t>
        </r>
      </text>
    </commen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数字の前に半角のアルファベットを入力する
ことができます。</t>
        </r>
      </text>
    </commen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競技会にエンｔリーしない選手は
姓名セルを空欄にして下さい。</t>
        </r>
      </text>
    </comment>
    <comment ref="G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未入力の場合、「一般」で集計されます。
</t>
        </r>
      </text>
    </comment>
    <comment ref="H3" authorId="0" shapeId="0">
      <text>
        <r>
          <rPr>
            <sz val="9"/>
            <color indexed="81"/>
            <rFont val="ＭＳ Ｐゴシック"/>
            <family val="3"/>
            <charset val="128"/>
          </rPr>
          <t>性別を入力しないと
競技が選択できません。</t>
        </r>
      </text>
    </comment>
    <comment ref="J3" authorId="0" shapeId="0">
      <text>
        <r>
          <rPr>
            <sz val="9"/>
            <color indexed="81"/>
            <rFont val="ＭＳ Ｐゴシック"/>
            <family val="3"/>
            <charset val="128"/>
          </rPr>
          <t>西暦(４桁)で入力して下さい。</t>
        </r>
      </text>
    </comment>
    <comment ref="N3" authorId="0" shapeId="0">
      <text>
        <r>
          <rPr>
            <sz val="9"/>
            <color indexed="81"/>
            <rFont val="ＭＳ Ｐゴシック"/>
            <family val="3"/>
            <charset val="128"/>
          </rPr>
          <t>性別を設定しないと
競技が選択できません。</t>
        </r>
      </text>
    </comment>
    <comment ref="Q3" authorId="0" shapeId="0">
      <text>
        <r>
          <rPr>
            <sz val="9"/>
            <color indexed="81"/>
            <rFont val="ＭＳ Ｐゴシック"/>
            <family val="3"/>
            <charset val="128"/>
          </rPr>
          <t>リレー種目のチームを設定します。1種目に複数のチームが
エントリーする場合に、A～Jのチームを割り振って下さい。
1チームしか出場しない場合は入力しないで下さい。
リレー以外の種目に設定しても無効となります。</t>
        </r>
      </text>
    </comment>
    <comment ref="R3" authorId="0" shapeId="0">
      <text>
        <r>
          <rPr>
            <sz val="9"/>
            <color indexed="81"/>
            <rFont val="ＭＳ Ｐゴシック"/>
            <family val="3"/>
            <charset val="128"/>
          </rPr>
          <t>オープン参加する場合は
◯を入力して下さい。</t>
        </r>
      </text>
    </comment>
    <comment ref="S3" authorId="0" shapeId="0">
      <text>
        <r>
          <rPr>
            <sz val="9"/>
            <color indexed="81"/>
            <rFont val="ＭＳ Ｐゴシック"/>
            <family val="3"/>
            <charset val="128"/>
          </rPr>
          <t>性別を設定しないと
競技が選択できません。</t>
        </r>
      </text>
    </comment>
    <comment ref="V3" authorId="0" shapeId="0">
      <text>
        <r>
          <rPr>
            <sz val="9"/>
            <color indexed="81"/>
            <rFont val="ＭＳ Ｐゴシック"/>
            <family val="3"/>
            <charset val="128"/>
          </rPr>
          <t>リレー種目のチームを設定します。1種目に複数のチームが
エントリーする場合に、A～Jのチームを割り振って下さい。
1チームしか出場しない場合は入力しないで下さい。
リレー以外の種目に設定しても無効となります。</t>
        </r>
      </text>
    </comment>
    <comment ref="W3" authorId="0" shapeId="0">
      <text>
        <r>
          <rPr>
            <sz val="9"/>
            <color indexed="81"/>
            <rFont val="ＭＳ Ｐゴシック"/>
            <family val="3"/>
            <charset val="128"/>
          </rPr>
          <t>オープン参加する場合は
◯を入力して下さい。</t>
        </r>
      </text>
    </comment>
    <comment ref="X3" authorId="0" shapeId="0">
      <text>
        <r>
          <rPr>
            <sz val="9"/>
            <color indexed="81"/>
            <rFont val="ＭＳ Ｐゴシック"/>
            <family val="3"/>
            <charset val="128"/>
          </rPr>
          <t>性別を設定しないと
競技が選択できません。</t>
        </r>
      </text>
    </comment>
    <comment ref="AA3" authorId="0" shapeId="0">
      <text>
        <r>
          <rPr>
            <sz val="9"/>
            <color indexed="81"/>
            <rFont val="ＭＳ Ｐゴシック"/>
            <family val="3"/>
            <charset val="128"/>
          </rPr>
          <t>リレー種目のチームを設定します。1種目に複数のチームが
エントリーする場合に、A～Jのチームを割り振って下さい。
1チームしか出場しない場合は入力しないで下さい。
リレー以外の種目に設定しても無効となります。</t>
        </r>
      </text>
    </comment>
    <comment ref="AB3" authorId="0" shapeId="0">
      <text>
        <r>
          <rPr>
            <sz val="9"/>
            <color indexed="81"/>
            <rFont val="ＭＳ Ｐゴシック"/>
            <family val="3"/>
            <charset val="128"/>
          </rPr>
          <t>オープン参加する場合は
◯を入力して下さい。</t>
        </r>
      </text>
    </comment>
    <comment ref="AC3" authorId="0" shapeId="0">
      <text>
        <r>
          <rPr>
            <sz val="9"/>
            <color indexed="81"/>
            <rFont val="ＭＳ Ｐゴシック"/>
            <family val="3"/>
            <charset val="128"/>
          </rPr>
          <t>性別を設定しないと
競技が選択できません。</t>
        </r>
      </text>
    </comment>
    <comment ref="AF3" authorId="0" shapeId="0">
      <text>
        <r>
          <rPr>
            <sz val="9"/>
            <color indexed="81"/>
            <rFont val="ＭＳ Ｐゴシック"/>
            <family val="3"/>
            <charset val="128"/>
          </rPr>
          <t>リレー種目のチームを設定します。1種目に複数のチームが
エントリーする場合に、A～Jのチームを割り振って下さい。
1チームしか出場しない場合は入力しないで下さい。
リレー以外の種目に設定しても無効となります。</t>
        </r>
      </text>
    </comment>
    <comment ref="AG3" authorId="0" shapeId="0">
      <text>
        <r>
          <rPr>
            <sz val="9"/>
            <color indexed="81"/>
            <rFont val="ＭＳ Ｐゴシック"/>
            <family val="3"/>
            <charset val="128"/>
          </rPr>
          <t>オープン参加する場合は
◯を入力して下さい。</t>
        </r>
      </text>
    </comment>
    <comment ref="AH3" authorId="0" shapeId="0">
      <text>
        <r>
          <rPr>
            <sz val="9"/>
            <color indexed="81"/>
            <rFont val="ＭＳ Ｐゴシック"/>
            <family val="3"/>
            <charset val="128"/>
          </rPr>
          <t>性別を設定しないと
競技が選択できません。</t>
        </r>
      </text>
    </comment>
    <comment ref="AK3" authorId="0" shapeId="0">
      <text>
        <r>
          <rPr>
            <sz val="9"/>
            <color indexed="81"/>
            <rFont val="ＭＳ Ｐゴシック"/>
            <family val="3"/>
            <charset val="128"/>
          </rPr>
          <t>リレー種目のチームを設定します。1種目に複数のチームが
エントリーする場合に、A～Jのチームを割り振って下さい。
1チームしか出場しない場合は入力しないで下さい。
リレー以外の種目に設定しても無効となります。</t>
        </r>
      </text>
    </comment>
    <comment ref="AL3" authorId="0" shapeId="0">
      <text>
        <r>
          <rPr>
            <sz val="9"/>
            <color indexed="81"/>
            <rFont val="ＭＳ Ｐゴシック"/>
            <family val="3"/>
            <charset val="128"/>
          </rPr>
          <t>オープン参加する場合は
◯を入力して下さい。</t>
        </r>
      </text>
    </comment>
  </commentList>
</comments>
</file>

<file path=xl/comments3.xml><?xml version="1.0" encoding="utf-8"?>
<comments xmlns="http://schemas.openxmlformats.org/spreadsheetml/2006/main">
  <authors>
    <author>JMⅤ</author>
  </authors>
  <commentList>
    <comment ref="L5" authorId="0" shapeId="0">
      <text>
        <r>
          <rPr>
            <b/>
            <sz val="10"/>
            <color indexed="39"/>
            <rFont val="ＭＳ Ｐ明朝"/>
            <family val="1"/>
            <charset val="128"/>
          </rPr>
          <t>プルダウンリストから
都道府県名を選択</t>
        </r>
      </text>
    </comment>
    <comment ref="P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プログラム表示用です。
４～７文字で入力
</t>
        </r>
      </text>
    </comment>
  </commentList>
</comments>
</file>

<file path=xl/sharedStrings.xml><?xml version="1.0" encoding="utf-8"?>
<sst xmlns="http://schemas.openxmlformats.org/spreadsheetml/2006/main" count="935" uniqueCount="592">
  <si>
    <t>学年</t>
  </si>
  <si>
    <t>ﾌﾘｶﾞﾅ</t>
    <phoneticPr fontId="6"/>
  </si>
  <si>
    <t>性別</t>
    <rPh sb="0" eb="2">
      <t>セイベツ</t>
    </rPh>
    <phoneticPr fontId="6"/>
  </si>
  <si>
    <t>OP</t>
    <phoneticPr fontId="6"/>
  </si>
  <si>
    <t>競技コード</t>
    <rPh sb="0" eb="2">
      <t>キョウギ</t>
    </rPh>
    <phoneticPr fontId="5"/>
  </si>
  <si>
    <t>競技名</t>
    <rPh sb="0" eb="2">
      <t>キョウギ</t>
    </rPh>
    <rPh sb="2" eb="3">
      <t>メイ</t>
    </rPh>
    <phoneticPr fontId="5"/>
  </si>
  <si>
    <t>生年</t>
    <rPh sb="0" eb="2">
      <t>セイネン</t>
    </rPh>
    <phoneticPr fontId="6"/>
  </si>
  <si>
    <t>月日</t>
    <rPh sb="0" eb="2">
      <t>ガッピ</t>
    </rPh>
    <phoneticPr fontId="6"/>
  </si>
  <si>
    <t>姓</t>
    <rPh sb="0" eb="1">
      <t>セイ</t>
    </rPh>
    <phoneticPr fontId="6"/>
  </si>
  <si>
    <t>名</t>
    <rPh sb="0" eb="1">
      <t>メイ</t>
    </rPh>
    <phoneticPr fontId="6"/>
  </si>
  <si>
    <t>ｾｲ</t>
    <phoneticPr fontId="6"/>
  </si>
  <si>
    <t>ﾒｲ</t>
    <phoneticPr fontId="6"/>
  </si>
  <si>
    <t/>
  </si>
  <si>
    <t>番号</t>
    <phoneticPr fontId="6"/>
  </si>
  <si>
    <t>競技名（男子）</t>
    <rPh sb="0" eb="3">
      <t>キョウギメイ</t>
    </rPh>
    <rPh sb="4" eb="6">
      <t>ダンシ</t>
    </rPh>
    <phoneticPr fontId="6"/>
  </si>
  <si>
    <t>競技名（女子）</t>
    <rPh sb="0" eb="3">
      <t>キョウギメイ</t>
    </rPh>
    <rPh sb="4" eb="6">
      <t>ジョシ</t>
    </rPh>
    <phoneticPr fontId="6"/>
  </si>
  <si>
    <t>男</t>
  </si>
  <si>
    <t>所属地</t>
    <rPh sb="0" eb="2">
      <t>ショゾク</t>
    </rPh>
    <rPh sb="2" eb="3">
      <t>チ</t>
    </rPh>
    <phoneticPr fontId="6"/>
  </si>
  <si>
    <t>コード</t>
    <phoneticPr fontId="6"/>
  </si>
  <si>
    <t>種別</t>
    <rPh sb="0" eb="2">
      <t>シュベツ</t>
    </rPh>
    <phoneticPr fontId="6"/>
  </si>
  <si>
    <t>女</t>
  </si>
  <si>
    <t>所属正式名</t>
    <rPh sb="0" eb="2">
      <t>ショゾク</t>
    </rPh>
    <rPh sb="2" eb="4">
      <t>セイシキ</t>
    </rPh>
    <rPh sb="4" eb="5">
      <t>メイ</t>
    </rPh>
    <phoneticPr fontId="5"/>
  </si>
  <si>
    <t>JAAF ID</t>
    <phoneticPr fontId="6"/>
  </si>
  <si>
    <t>ｺﾊﾞﾔｼ</t>
    <phoneticPr fontId="6"/>
  </si>
  <si>
    <t>ﾀﾛｳ</t>
    <phoneticPr fontId="6"/>
  </si>
  <si>
    <t>0821</t>
    <phoneticPr fontId="6"/>
  </si>
  <si>
    <t>ｻﾄｳ</t>
    <phoneticPr fontId="6"/>
  </si>
  <si>
    <t>ﾊﾅｺ</t>
    <phoneticPr fontId="6"/>
  </si>
  <si>
    <t>1103</t>
    <phoneticPr fontId="6"/>
  </si>
  <si>
    <t>番号</t>
    <phoneticPr fontId="5"/>
  </si>
  <si>
    <t>ﾅﾝﾊﾞｰ</t>
    <phoneticPr fontId="5"/>
  </si>
  <si>
    <t>競技者氏名</t>
    <rPh sb="0" eb="3">
      <t>キョウギシャ</t>
    </rPh>
    <rPh sb="3" eb="5">
      <t>シメイ</t>
    </rPh>
    <phoneticPr fontId="5"/>
  </si>
  <si>
    <t>競技者正式名</t>
    <rPh sb="0" eb="3">
      <t>キョウギシャ</t>
    </rPh>
    <rPh sb="3" eb="5">
      <t>セイシキ</t>
    </rPh>
    <phoneticPr fontId="5"/>
  </si>
  <si>
    <t>競技者名略</t>
    <rPh sb="0" eb="3">
      <t>キョウギシャ</t>
    </rPh>
    <rPh sb="3" eb="4">
      <t>メイ</t>
    </rPh>
    <rPh sb="4" eb="5">
      <t>リャク</t>
    </rPh>
    <phoneticPr fontId="5"/>
  </si>
  <si>
    <t>ﾌﾘｶﾞﾅ</t>
    <phoneticPr fontId="5"/>
  </si>
  <si>
    <t>性別</t>
    <rPh sb="0" eb="2">
      <t>セイベツ</t>
    </rPh>
    <phoneticPr fontId="5"/>
  </si>
  <si>
    <t>生年</t>
    <rPh sb="0" eb="2">
      <t>セイネン</t>
    </rPh>
    <phoneticPr fontId="5"/>
  </si>
  <si>
    <t>月日</t>
    <rPh sb="0" eb="2">
      <t>ガッピ</t>
    </rPh>
    <phoneticPr fontId="5"/>
  </si>
  <si>
    <t>陸連コード</t>
    <rPh sb="0" eb="2">
      <t>リクレン</t>
    </rPh>
    <phoneticPr fontId="5"/>
  </si>
  <si>
    <t>所属コード</t>
    <rPh sb="0" eb="2">
      <t>ショゾク</t>
    </rPh>
    <phoneticPr fontId="5"/>
  </si>
  <si>
    <t>所属名</t>
    <rPh sb="0" eb="2">
      <t>ショゾク</t>
    </rPh>
    <rPh sb="2" eb="3">
      <t>メイ</t>
    </rPh>
    <phoneticPr fontId="5"/>
  </si>
  <si>
    <t>個人所属地</t>
    <rPh sb="0" eb="2">
      <t>コジン</t>
    </rPh>
    <rPh sb="2" eb="4">
      <t>ショゾク</t>
    </rPh>
    <rPh sb="4" eb="5">
      <t>チ</t>
    </rPh>
    <phoneticPr fontId="5"/>
  </si>
  <si>
    <t>種目１</t>
    <rPh sb="0" eb="2">
      <t>シュモク</t>
    </rPh>
    <phoneticPr fontId="5"/>
  </si>
  <si>
    <t>記　録</t>
    <phoneticPr fontId="5"/>
  </si>
  <si>
    <t>OP</t>
    <phoneticPr fontId="5"/>
  </si>
  <si>
    <t>種目コード２</t>
    <rPh sb="0" eb="2">
      <t>シュモク</t>
    </rPh>
    <phoneticPr fontId="5"/>
  </si>
  <si>
    <t>種目２</t>
    <rPh sb="0" eb="2">
      <t>シュモク</t>
    </rPh>
    <phoneticPr fontId="5"/>
  </si>
  <si>
    <t>種目コード３</t>
    <rPh sb="0" eb="2">
      <t>シュモク</t>
    </rPh>
    <phoneticPr fontId="5"/>
  </si>
  <si>
    <t>種目３</t>
    <rPh sb="0" eb="2">
      <t>シュモク</t>
    </rPh>
    <phoneticPr fontId="5"/>
  </si>
  <si>
    <t>種目コード４</t>
    <rPh sb="0" eb="2">
      <t>シュモク</t>
    </rPh>
    <phoneticPr fontId="5"/>
  </si>
  <si>
    <t>ﾁｰﾑ</t>
    <phoneticPr fontId="5"/>
  </si>
  <si>
    <t>種目コード５</t>
    <rPh sb="0" eb="2">
      <t>シュモク</t>
    </rPh>
    <phoneticPr fontId="5"/>
  </si>
  <si>
    <t>種目区分</t>
    <rPh sb="0" eb="2">
      <t>シュモク</t>
    </rPh>
    <rPh sb="2" eb="4">
      <t>クブン</t>
    </rPh>
    <phoneticPr fontId="6"/>
  </si>
  <si>
    <t>種目区分</t>
    <rPh sb="0" eb="2">
      <t>シュモク</t>
    </rPh>
    <rPh sb="2" eb="4">
      <t>クブン</t>
    </rPh>
    <phoneticPr fontId="5"/>
  </si>
  <si>
    <t>記入例</t>
    <rPh sb="0" eb="2">
      <t>キニュウ</t>
    </rPh>
    <rPh sb="2" eb="3">
      <t>レイ</t>
    </rPh>
    <phoneticPr fontId="6"/>
  </si>
  <si>
    <t>ﾘﾚｰ
ﾁｰﾑ</t>
    <phoneticPr fontId="6"/>
  </si>
  <si>
    <t>姓</t>
    <rPh sb="0" eb="1">
      <t>セイ</t>
    </rPh>
    <phoneticPr fontId="5"/>
  </si>
  <si>
    <t>名</t>
    <rPh sb="0" eb="1">
      <t>メイ</t>
    </rPh>
    <phoneticPr fontId="5"/>
  </si>
  <si>
    <t>ｾｲ</t>
    <phoneticPr fontId="5"/>
  </si>
  <si>
    <t>ﾒｲ</t>
    <phoneticPr fontId="5"/>
  </si>
  <si>
    <t>種目４</t>
    <rPh sb="0" eb="2">
      <t>シュモク</t>
    </rPh>
    <phoneticPr fontId="5"/>
  </si>
  <si>
    <t>種目５</t>
    <rPh sb="0" eb="2">
      <t>シュモク</t>
    </rPh>
    <phoneticPr fontId="5"/>
  </si>
  <si>
    <t>2</t>
    <phoneticPr fontId="6"/>
  </si>
  <si>
    <t>所属カナ</t>
    <rPh sb="0" eb="2">
      <t>ショゾク</t>
    </rPh>
    <phoneticPr fontId="5"/>
  </si>
  <si>
    <t>中学</t>
    <rPh sb="0" eb="2">
      <t>チュウガク</t>
    </rPh>
    <phoneticPr fontId="5"/>
  </si>
  <si>
    <t>高校</t>
    <rPh sb="0" eb="2">
      <t>コウコウ</t>
    </rPh>
    <phoneticPr fontId="5"/>
  </si>
  <si>
    <t>一般</t>
    <rPh sb="0" eb="2">
      <t>イッパン</t>
    </rPh>
    <phoneticPr fontId="5"/>
  </si>
  <si>
    <t>参加競技</t>
    <rPh sb="0" eb="4">
      <t>サンカキョウギ</t>
    </rPh>
    <phoneticPr fontId="16"/>
  </si>
  <si>
    <t>個人種目</t>
    <rPh sb="0" eb="4">
      <t>コジンシュモク</t>
    </rPh>
    <phoneticPr fontId="5"/>
  </si>
  <si>
    <t>リレー種目</t>
    <rPh sb="3" eb="5">
      <t>シュモク</t>
    </rPh>
    <phoneticPr fontId="5"/>
  </si>
  <si>
    <t>リレーチーム判定</t>
    <rPh sb="6" eb="8">
      <t>ハンテイ</t>
    </rPh>
    <phoneticPr fontId="16"/>
  </si>
  <si>
    <t xml:space="preserve">                                                                                                                                                </t>
    <phoneticPr fontId="11"/>
  </si>
  <si>
    <t>競 技 者 氏 名</t>
    <rPh sb="0" eb="1">
      <t>セリ</t>
    </rPh>
    <rPh sb="2" eb="3">
      <t>ワザ</t>
    </rPh>
    <rPh sb="4" eb="5">
      <t>モノ</t>
    </rPh>
    <rPh sb="6" eb="7">
      <t>シ</t>
    </rPh>
    <rPh sb="8" eb="9">
      <t>メイ</t>
    </rPh>
    <phoneticPr fontId="6"/>
  </si>
  <si>
    <t>性 別</t>
    <phoneticPr fontId="6"/>
  </si>
  <si>
    <t>種 別</t>
    <rPh sb="0" eb="1">
      <t>タネ</t>
    </rPh>
    <rPh sb="2" eb="3">
      <t>ベツ</t>
    </rPh>
    <phoneticPr fontId="11"/>
  </si>
  <si>
    <t>学 年</t>
    <phoneticPr fontId="11"/>
  </si>
  <si>
    <t>種 目 ３</t>
    <rPh sb="0" eb="1">
      <t>タネ</t>
    </rPh>
    <rPh sb="2" eb="3">
      <t>メ</t>
    </rPh>
    <phoneticPr fontId="6"/>
  </si>
  <si>
    <t>種 目 ４</t>
    <rPh sb="0" eb="1">
      <t>タネ</t>
    </rPh>
    <rPh sb="2" eb="3">
      <t>モク</t>
    </rPh>
    <phoneticPr fontId="6"/>
  </si>
  <si>
    <t>競 技 会 名</t>
    <rPh sb="0" eb="1">
      <t>セリ</t>
    </rPh>
    <rPh sb="2" eb="3">
      <t>ワザ</t>
    </rPh>
    <rPh sb="4" eb="5">
      <t>カイ</t>
    </rPh>
    <rPh sb="6" eb="7">
      <t>メイ</t>
    </rPh>
    <phoneticPr fontId="6"/>
  </si>
  <si>
    <t>団 体 ・ チーム名</t>
    <rPh sb="0" eb="1">
      <t>ダン</t>
    </rPh>
    <rPh sb="2" eb="3">
      <t>タイ</t>
    </rPh>
    <rPh sb="9" eb="10">
      <t>メイ</t>
    </rPh>
    <phoneticPr fontId="9"/>
  </si>
  <si>
    <t>小学</t>
    <rPh sb="0" eb="2">
      <t>ショウガク</t>
    </rPh>
    <phoneticPr fontId="5"/>
  </si>
  <si>
    <t>計</t>
    <rPh sb="0" eb="1">
      <t>ケイ</t>
    </rPh>
    <phoneticPr fontId="5"/>
  </si>
  <si>
    <t>ﾁｰﾑ数</t>
    <rPh sb="3" eb="4">
      <t>スウ</t>
    </rPh>
    <phoneticPr fontId="16"/>
  </si>
  <si>
    <t>競技No</t>
  </si>
  <si>
    <t>競技No</t>
    <rPh sb="0" eb="2">
      <t>キョウギ</t>
    </rPh>
    <phoneticPr fontId="16"/>
  </si>
  <si>
    <t>中学男子</t>
    <rPh sb="0" eb="2">
      <t>チュウガク</t>
    </rPh>
    <rPh sb="2" eb="4">
      <t>ダンシ</t>
    </rPh>
    <phoneticPr fontId="5"/>
  </si>
  <si>
    <t>中学女子</t>
    <rPh sb="0" eb="2">
      <t>チュウガク</t>
    </rPh>
    <rPh sb="2" eb="4">
      <t>ジョシ</t>
    </rPh>
    <phoneticPr fontId="5"/>
  </si>
  <si>
    <t>高校男子</t>
    <rPh sb="0" eb="2">
      <t>コウコウ</t>
    </rPh>
    <rPh sb="2" eb="4">
      <t>ダンシ</t>
    </rPh>
    <phoneticPr fontId="5"/>
  </si>
  <si>
    <t>高校女子</t>
    <rPh sb="0" eb="2">
      <t>コウコウ</t>
    </rPh>
    <rPh sb="2" eb="4">
      <t>ジョシ</t>
    </rPh>
    <phoneticPr fontId="5"/>
  </si>
  <si>
    <t>大学男子</t>
    <rPh sb="0" eb="2">
      <t>ダイガク</t>
    </rPh>
    <rPh sb="2" eb="4">
      <t>ダンシ</t>
    </rPh>
    <phoneticPr fontId="5"/>
  </si>
  <si>
    <t>大学女子</t>
    <rPh sb="0" eb="2">
      <t>ダイガク</t>
    </rPh>
    <rPh sb="2" eb="4">
      <t>ジョシ</t>
    </rPh>
    <phoneticPr fontId="5"/>
  </si>
  <si>
    <t>一般男子</t>
    <rPh sb="0" eb="2">
      <t>イッパン</t>
    </rPh>
    <rPh sb="2" eb="4">
      <t>ダンシ</t>
    </rPh>
    <phoneticPr fontId="5"/>
  </si>
  <si>
    <t>一般女子</t>
    <rPh sb="0" eb="2">
      <t>イッパン</t>
    </rPh>
    <rPh sb="2" eb="4">
      <t>ジョシ</t>
    </rPh>
    <phoneticPr fontId="5"/>
  </si>
  <si>
    <t>小学男子</t>
    <rPh sb="0" eb="2">
      <t>ショウガク</t>
    </rPh>
    <rPh sb="2" eb="4">
      <t>ダンシ</t>
    </rPh>
    <phoneticPr fontId="5"/>
  </si>
  <si>
    <t>小学女子</t>
    <rPh sb="2" eb="4">
      <t>ジョシ</t>
    </rPh>
    <phoneticPr fontId="5"/>
  </si>
  <si>
    <t>参加費 小計</t>
    <rPh sb="0" eb="3">
      <t>サンカヒ</t>
    </rPh>
    <rPh sb="4" eb="6">
      <t>ショウケイ</t>
    </rPh>
    <phoneticPr fontId="5"/>
  </si>
  <si>
    <t>個人種目　TOTAL</t>
    <rPh sb="0" eb="4">
      <t>コジンシュモク</t>
    </rPh>
    <phoneticPr fontId="16"/>
  </si>
  <si>
    <t>大学</t>
    <rPh sb="0" eb="2">
      <t>ダイガク</t>
    </rPh>
    <phoneticPr fontId="5"/>
  </si>
  <si>
    <t>リレー男子</t>
    <rPh sb="3" eb="5">
      <t>ダンシ</t>
    </rPh>
    <phoneticPr fontId="5"/>
  </si>
  <si>
    <t>リレー女子</t>
    <rPh sb="3" eb="5">
      <t>ジョシ</t>
    </rPh>
    <phoneticPr fontId="5"/>
  </si>
  <si>
    <t>リレー種目　男子TOTAL</t>
    <rPh sb="3" eb="5">
      <t>シュモク</t>
    </rPh>
    <rPh sb="6" eb="8">
      <t>ダンシ</t>
    </rPh>
    <phoneticPr fontId="16"/>
  </si>
  <si>
    <t>リレー種目　女子TOTAL</t>
    <rPh sb="6" eb="8">
      <t>ジョシ</t>
    </rPh>
    <phoneticPr fontId="16"/>
  </si>
  <si>
    <t>単 価</t>
    <rPh sb="0" eb="1">
      <t>タン</t>
    </rPh>
    <rPh sb="2" eb="3">
      <t>アタイ</t>
    </rPh>
    <phoneticPr fontId="5"/>
  </si>
  <si>
    <t>種 別</t>
    <rPh sb="0" eb="1">
      <t>タネ</t>
    </rPh>
    <rPh sb="2" eb="3">
      <t>ベツ</t>
    </rPh>
    <phoneticPr fontId="5"/>
  </si>
  <si>
    <t>競 技 名</t>
    <rPh sb="0" eb="1">
      <t>セリ</t>
    </rPh>
    <rPh sb="2" eb="3">
      <t>ワザ</t>
    </rPh>
    <rPh sb="4" eb="5">
      <t>メイ</t>
    </rPh>
    <phoneticPr fontId="16"/>
  </si>
  <si>
    <t>男 子</t>
    <rPh sb="0" eb="1">
      <t>オトコ</t>
    </rPh>
    <rPh sb="2" eb="3">
      <t>コ</t>
    </rPh>
    <phoneticPr fontId="5"/>
  </si>
  <si>
    <t>女 子</t>
    <rPh sb="0" eb="1">
      <t>オンナ</t>
    </rPh>
    <rPh sb="2" eb="3">
      <t>コ</t>
    </rPh>
    <phoneticPr fontId="5"/>
  </si>
  <si>
    <t>参 加
人 数</t>
    <rPh sb="0" eb="1">
      <t>サン</t>
    </rPh>
    <rPh sb="2" eb="3">
      <t>カ</t>
    </rPh>
    <rPh sb="4" eb="5">
      <t>ニン</t>
    </rPh>
    <rPh sb="6" eb="7">
      <t>スウ</t>
    </rPh>
    <phoneticPr fontId="16"/>
  </si>
  <si>
    <t>■登録種目の集計</t>
    <rPh sb="1" eb="3">
      <t>トウロク</t>
    </rPh>
    <rPh sb="3" eb="5">
      <t>シュモク</t>
    </rPh>
    <rPh sb="6" eb="8">
      <t>シュウケイ</t>
    </rPh>
    <phoneticPr fontId="16"/>
  </si>
  <si>
    <t>【登録種目 内訳】</t>
    <rPh sb="1" eb="3">
      <t>トウロク</t>
    </rPh>
    <rPh sb="3" eb="5">
      <t>シュモク</t>
    </rPh>
    <rPh sb="6" eb="8">
      <t>ウチワケ</t>
    </rPh>
    <phoneticPr fontId="16"/>
  </si>
  <si>
    <t>種目数</t>
    <rPh sb="0" eb="3">
      <t>シュモクスウ</t>
    </rPh>
    <phoneticPr fontId="5"/>
  </si>
  <si>
    <t>競技
No</t>
    <rPh sb="0" eb="2">
      <t>キョウギ</t>
    </rPh>
    <phoneticPr fontId="5"/>
  </si>
  <si>
    <r>
      <t>　「入力シート」で設定されている登録状況を確認することができます。</t>
    </r>
    <r>
      <rPr>
        <b/>
        <sz val="10"/>
        <color indexed="10"/>
        <rFont val="ＭＳ Ｐゴシック"/>
        <family val="3"/>
        <charset val="128"/>
      </rPr>
      <t>Webサイトにアップロードする前に必ずご確認下さい。</t>
    </r>
    <phoneticPr fontId="16"/>
  </si>
  <si>
    <t>単価</t>
    <rPh sb="0" eb="2">
      <t>タンカ</t>
    </rPh>
    <phoneticPr fontId="16"/>
  </si>
  <si>
    <t>単価</t>
    <phoneticPr fontId="16"/>
  </si>
  <si>
    <t>小計</t>
    <rPh sb="0" eb="2">
      <t>ショウケイ</t>
    </rPh>
    <phoneticPr fontId="16"/>
  </si>
  <si>
    <t>【注意】男女混合種目は男子欄に表示されます。</t>
    <phoneticPr fontId="16"/>
  </si>
  <si>
    <t>集計シート用
男子リレー競技名</t>
    <rPh sb="0" eb="2">
      <t>シュウケイ</t>
    </rPh>
    <rPh sb="5" eb="6">
      <t>ヨウ</t>
    </rPh>
    <rPh sb="7" eb="9">
      <t>ダンシ</t>
    </rPh>
    <rPh sb="12" eb="15">
      <t>キョウギメイ</t>
    </rPh>
    <phoneticPr fontId="6"/>
  </si>
  <si>
    <t>男子リレー
競技コード</t>
    <rPh sb="0" eb="2">
      <t>ダンシ</t>
    </rPh>
    <rPh sb="6" eb="8">
      <t>キョウギ</t>
    </rPh>
    <phoneticPr fontId="6"/>
  </si>
  <si>
    <t>女子リレー
競技コード</t>
    <rPh sb="0" eb="2">
      <t>ジョシ</t>
    </rPh>
    <rPh sb="6" eb="8">
      <t>キョウギ</t>
    </rPh>
    <phoneticPr fontId="6"/>
  </si>
  <si>
    <t>集計シート用
女子リレー競技名</t>
    <rPh sb="7" eb="9">
      <t>ジョシ</t>
    </rPh>
    <rPh sb="12" eb="15">
      <t>キョウギメイ</t>
    </rPh>
    <phoneticPr fontId="6"/>
  </si>
  <si>
    <t>集計シート用競技名</t>
    <rPh sb="0" eb="2">
      <t>シュウケイ</t>
    </rPh>
    <rPh sb="5" eb="6">
      <t>ヨウ</t>
    </rPh>
    <rPh sb="6" eb="9">
      <t>キョウギメイ</t>
    </rPh>
    <phoneticPr fontId="6"/>
  </si>
  <si>
    <t>チーム数</t>
    <rPh sb="3" eb="4">
      <t>スウ</t>
    </rPh>
    <phoneticPr fontId="5"/>
  </si>
  <si>
    <t>個 人 参 加 費 集 計 表</t>
    <rPh sb="0" eb="1">
      <t>コ</t>
    </rPh>
    <rPh sb="2" eb="3">
      <t>ニン</t>
    </rPh>
    <rPh sb="4" eb="5">
      <t>サン</t>
    </rPh>
    <rPh sb="6" eb="7">
      <t>カ</t>
    </rPh>
    <rPh sb="8" eb="9">
      <t>ヒ</t>
    </rPh>
    <rPh sb="10" eb="11">
      <t>シュウ</t>
    </rPh>
    <rPh sb="12" eb="13">
      <t>ケイ</t>
    </rPh>
    <rPh sb="14" eb="15">
      <t>ヒョウ</t>
    </rPh>
    <phoneticPr fontId="5"/>
  </si>
  <si>
    <t>リ レ ー 参 加 費 集 計 表</t>
    <rPh sb="6" eb="7">
      <t>サン</t>
    </rPh>
    <rPh sb="8" eb="9">
      <t>カ</t>
    </rPh>
    <rPh sb="10" eb="11">
      <t>ヒ</t>
    </rPh>
    <rPh sb="12" eb="13">
      <t>シュウ</t>
    </rPh>
    <rPh sb="14" eb="15">
      <t>ケイ</t>
    </rPh>
    <rPh sb="16" eb="17">
      <t>ヒョウ</t>
    </rPh>
    <phoneticPr fontId="5"/>
  </si>
  <si>
    <t>合 計</t>
    <rPh sb="0" eb="1">
      <t>ゴウ</t>
    </rPh>
    <rPh sb="2" eb="3">
      <t>ケイ</t>
    </rPh>
    <phoneticPr fontId="16"/>
  </si>
  <si>
    <t>参 加 費 合 計</t>
    <rPh sb="0" eb="1">
      <t>サン</t>
    </rPh>
    <rPh sb="2" eb="3">
      <t>カ</t>
    </rPh>
    <rPh sb="4" eb="5">
      <t>ヒ</t>
    </rPh>
    <rPh sb="6" eb="7">
      <t>ゴウ</t>
    </rPh>
    <rPh sb="8" eb="9">
      <t>ケイ</t>
    </rPh>
    <phoneticPr fontId="16"/>
  </si>
  <si>
    <t>小林</t>
    <rPh sb="0" eb="2">
      <t>コバヤシ</t>
    </rPh>
    <phoneticPr fontId="5"/>
  </si>
  <si>
    <t>太郎</t>
    <rPh sb="0" eb="2">
      <t>タロウ</t>
    </rPh>
    <phoneticPr fontId="5"/>
  </si>
  <si>
    <t>佐藤</t>
    <rPh sb="0" eb="2">
      <t>サトウ</t>
    </rPh>
    <phoneticPr fontId="5"/>
  </si>
  <si>
    <t>花子</t>
    <rPh sb="0" eb="2">
      <t>ハナコ</t>
    </rPh>
    <phoneticPr fontId="5"/>
  </si>
  <si>
    <t>ver.1.0.0</t>
    <phoneticPr fontId="6"/>
  </si>
  <si>
    <t>番号</t>
    <phoneticPr fontId="6"/>
  </si>
  <si>
    <t>ﾅﾝﾊﾞｰ</t>
    <phoneticPr fontId="11"/>
  </si>
  <si>
    <t>氏名</t>
    <rPh sb="0" eb="2">
      <t>シメイ</t>
    </rPh>
    <phoneticPr fontId="12"/>
  </si>
  <si>
    <t>北海道</t>
  </si>
  <si>
    <t>神奈川</t>
  </si>
  <si>
    <t>和歌山</t>
  </si>
  <si>
    <t>鹿児島</t>
  </si>
  <si>
    <t>申込種目・記録入力について</t>
    <rPh sb="0" eb="2">
      <t>モウシコミ</t>
    </rPh>
    <rPh sb="2" eb="4">
      <t>シュモク</t>
    </rPh>
    <rPh sb="5" eb="7">
      <t>キロク</t>
    </rPh>
    <rPh sb="7" eb="9">
      <t>ニュウリョク</t>
    </rPh>
    <phoneticPr fontId="5"/>
  </si>
  <si>
    <t>☝☝</t>
    <phoneticPr fontId="5"/>
  </si>
  <si>
    <t>県新人大会</t>
    <rPh sb="0" eb="1">
      <t>ケン</t>
    </rPh>
    <rPh sb="1" eb="3">
      <t>シンジン</t>
    </rPh>
    <rPh sb="3" eb="5">
      <t>タイカイ</t>
    </rPh>
    <phoneticPr fontId="6"/>
  </si>
  <si>
    <t>5000</t>
    <phoneticPr fontId="6"/>
  </si>
  <si>
    <t>登録陸協
都道府県</t>
    <rPh sb="0" eb="2">
      <t>トウロク</t>
    </rPh>
    <rPh sb="2" eb="4">
      <t>リクキョウ</t>
    </rPh>
    <rPh sb="5" eb="9">
      <t>トドウフケン</t>
    </rPh>
    <phoneticPr fontId="6"/>
  </si>
  <si>
    <t>1234567890</t>
    <phoneticPr fontId="6"/>
  </si>
  <si>
    <t>1500</t>
    <phoneticPr fontId="6"/>
  </si>
  <si>
    <t>記 録</t>
    <rPh sb="0" eb="1">
      <t>キ</t>
    </rPh>
    <rPh sb="2" eb="3">
      <t>ロク</t>
    </rPh>
    <phoneticPr fontId="6"/>
  </si>
  <si>
    <t>所属コード1</t>
  </si>
  <si>
    <t>所属コード2</t>
  </si>
  <si>
    <t>ナンバー2</t>
  </si>
  <si>
    <t>競技者名</t>
  </si>
  <si>
    <t>競技者名カナ</t>
  </si>
  <si>
    <t>性別</t>
  </si>
  <si>
    <t>生年</t>
  </si>
  <si>
    <t>月日</t>
  </si>
  <si>
    <t>個人所属地名</t>
  </si>
  <si>
    <t>参加競技-競技コード1</t>
  </si>
  <si>
    <t>参加競技-自己記録1</t>
  </si>
  <si>
    <t>参加競技-オープン参加FLG1</t>
  </si>
  <si>
    <t>参加競技-記録FLG1</t>
  </si>
  <si>
    <t>団体内
番号</t>
    <rPh sb="0" eb="2">
      <t>ダンタイ</t>
    </rPh>
    <rPh sb="2" eb="3">
      <t>ナイ</t>
    </rPh>
    <rPh sb="4" eb="6">
      <t>バンゴウ</t>
    </rPh>
    <phoneticPr fontId="59"/>
  </si>
  <si>
    <t>氏名</t>
    <rPh sb="0" eb="2">
      <t>シメイ</t>
    </rPh>
    <phoneticPr fontId="5"/>
  </si>
  <si>
    <t>部署</t>
    <rPh sb="0" eb="2">
      <t>ブショ</t>
    </rPh>
    <phoneticPr fontId="5"/>
  </si>
  <si>
    <t>団体略称名</t>
    <rPh sb="0" eb="2">
      <t>ダンタイ</t>
    </rPh>
    <rPh sb="2" eb="4">
      <t>リャクショウ</t>
    </rPh>
    <rPh sb="4" eb="5">
      <t>メイ</t>
    </rPh>
    <phoneticPr fontId="5"/>
  </si>
  <si>
    <t>〒</t>
    <phoneticPr fontId="5"/>
  </si>
  <si>
    <t>Tel</t>
    <phoneticPr fontId="5"/>
  </si>
  <si>
    <t>Fax</t>
    <phoneticPr fontId="5"/>
  </si>
  <si>
    <t>申込責任者名</t>
    <phoneticPr fontId="5"/>
  </si>
  <si>
    <t>㊞</t>
    <phoneticPr fontId="5"/>
  </si>
  <si>
    <t>申込責任者
連絡先電話</t>
    <phoneticPr fontId="5"/>
  </si>
  <si>
    <t>団体略称名</t>
    <rPh sb="0" eb="2">
      <t>ダンタイ</t>
    </rPh>
    <rPh sb="2" eb="4">
      <t>リャクショウ</t>
    </rPh>
    <rPh sb="4" eb="5">
      <t>メイ</t>
    </rPh>
    <phoneticPr fontId="59"/>
  </si>
  <si>
    <t>ナンバー</t>
    <phoneticPr fontId="59"/>
  </si>
  <si>
    <t>種目確認
１</t>
    <rPh sb="0" eb="2">
      <t>シュモク</t>
    </rPh>
    <rPh sb="2" eb="4">
      <t>カクニン</t>
    </rPh>
    <phoneticPr fontId="59"/>
  </si>
  <si>
    <t>種目確認
２</t>
    <rPh sb="0" eb="2">
      <t>シュモク</t>
    </rPh>
    <rPh sb="2" eb="4">
      <t>カクニン</t>
    </rPh>
    <phoneticPr fontId="59"/>
  </si>
  <si>
    <t>陸連登録
個人コード</t>
    <rPh sb="2" eb="4">
      <t>トウロク</t>
    </rPh>
    <rPh sb="5" eb="7">
      <t>コジン</t>
    </rPh>
    <phoneticPr fontId="59"/>
  </si>
  <si>
    <t>団　体　所　在　地
（個人申込者は住所）</t>
    <rPh sb="0" eb="1">
      <t>ダン</t>
    </rPh>
    <rPh sb="2" eb="3">
      <t>カラダ</t>
    </rPh>
    <rPh sb="4" eb="5">
      <t>ショ</t>
    </rPh>
    <rPh sb="6" eb="7">
      <t>ザイ</t>
    </rPh>
    <rPh sb="8" eb="9">
      <t>チ</t>
    </rPh>
    <rPh sb="11" eb="13">
      <t>コジン</t>
    </rPh>
    <rPh sb="13" eb="15">
      <t>モウシコミ</t>
    </rPh>
    <rPh sb="15" eb="16">
      <t>シャ</t>
    </rPh>
    <rPh sb="17" eb="19">
      <t>ジュウショ</t>
    </rPh>
    <phoneticPr fontId="9"/>
  </si>
  <si>
    <t>所　属　長　名
（個人申込は責任者名）</t>
    <rPh sb="9" eb="11">
      <t>コジン</t>
    </rPh>
    <rPh sb="11" eb="13">
      <t>モウシコミ</t>
    </rPh>
    <rPh sb="14" eb="17">
      <t>セキニンシャ</t>
    </rPh>
    <rPh sb="17" eb="18">
      <t>メイ</t>
    </rPh>
    <phoneticPr fontId="5"/>
  </si>
  <si>
    <t>種目
コード１</t>
    <rPh sb="0" eb="2">
      <t>シュモク</t>
    </rPh>
    <phoneticPr fontId="5"/>
  </si>
  <si>
    <t>ﾌﾘｶﾅ（半角）</t>
    <rPh sb="5" eb="7">
      <t>ハンカク</t>
    </rPh>
    <phoneticPr fontId="9"/>
  </si>
  <si>
    <t>ﾌﾘｶﾅ（半角）</t>
    <phoneticPr fontId="5"/>
  </si>
  <si>
    <t>所属地
コード</t>
    <rPh sb="0" eb="2">
      <t>ショゾク</t>
    </rPh>
    <rPh sb="2" eb="3">
      <t>チ</t>
    </rPh>
    <phoneticPr fontId="59"/>
  </si>
  <si>
    <t>所属名</t>
    <rPh sb="0" eb="3">
      <t>ショゾクメイ</t>
    </rPh>
    <phoneticPr fontId="59"/>
  </si>
  <si>
    <t>所属名
カナ</t>
    <rPh sb="0" eb="3">
      <t>ショゾクメイ</t>
    </rPh>
    <phoneticPr fontId="59"/>
  </si>
  <si>
    <t>所属名
略称</t>
    <rPh sb="0" eb="3">
      <t>ショゾクメイ</t>
    </rPh>
    <rPh sb="4" eb="6">
      <t>リャクショウ</t>
    </rPh>
    <phoneticPr fontId="59"/>
  </si>
  <si>
    <t>所属名
正式</t>
    <rPh sb="0" eb="3">
      <t>ショゾクメイ</t>
    </rPh>
    <rPh sb="4" eb="6">
      <t>セイシキ</t>
    </rPh>
    <phoneticPr fontId="59"/>
  </si>
  <si>
    <t>団体 登録
都道府県名</t>
    <rPh sb="0" eb="2">
      <t>ダンタイ</t>
    </rPh>
    <rPh sb="3" eb="5">
      <t>トウロク</t>
    </rPh>
    <rPh sb="6" eb="10">
      <t>トドウフケン</t>
    </rPh>
    <rPh sb="10" eb="11">
      <t>メイ</t>
    </rPh>
    <phoneticPr fontId="11"/>
  </si>
  <si>
    <t xml:space="preserve"> 大 　会　 申 　込　 一 　覧 　表</t>
    <rPh sb="1" eb="2">
      <t>ダイ</t>
    </rPh>
    <rPh sb="4" eb="5">
      <t>カイ</t>
    </rPh>
    <rPh sb="7" eb="8">
      <t>サル</t>
    </rPh>
    <rPh sb="10" eb="11">
      <t>コミ</t>
    </rPh>
    <rPh sb="13" eb="14">
      <t>イッ</t>
    </rPh>
    <rPh sb="16" eb="17">
      <t>ラン</t>
    </rPh>
    <rPh sb="19" eb="20">
      <t>ヒョウ</t>
    </rPh>
    <phoneticPr fontId="2"/>
  </si>
  <si>
    <t>6876543210</t>
    <phoneticPr fontId="6"/>
  </si>
  <si>
    <t>中学</t>
    <phoneticPr fontId="6"/>
  </si>
  <si>
    <r>
      <t>　必須入力</t>
    </r>
    <r>
      <rPr>
        <b/>
        <sz val="16"/>
        <color indexed="10"/>
        <rFont val="ＭＳ Ｐゴシック"/>
        <family val="3"/>
        <charset val="128"/>
      </rPr>
      <t>①</t>
    </r>
    <phoneticPr fontId="5"/>
  </si>
  <si>
    <r>
      <t>　必須入力</t>
    </r>
    <r>
      <rPr>
        <b/>
        <sz val="16"/>
        <color indexed="10"/>
        <rFont val="ＭＳ Ｐゴシック"/>
        <family val="3"/>
        <charset val="128"/>
      </rPr>
      <t>②</t>
    </r>
    <phoneticPr fontId="5"/>
  </si>
  <si>
    <t>　参加競技者データの入力シート</t>
    <rPh sb="1" eb="3">
      <t>サンカ</t>
    </rPh>
    <rPh sb="3" eb="6">
      <t>キョウギシャ</t>
    </rPh>
    <rPh sb="10" eb="12">
      <t>ニュウリョク</t>
    </rPh>
    <phoneticPr fontId="5"/>
  </si>
  <si>
    <t>申込責任者</t>
    <rPh sb="0" eb="2">
      <t>モウシコミ</t>
    </rPh>
    <rPh sb="2" eb="5">
      <t>セキニンシャ</t>
    </rPh>
    <phoneticPr fontId="59"/>
  </si>
  <si>
    <t>責任者
電話番号</t>
    <rPh sb="0" eb="3">
      <t>セキニンシャ</t>
    </rPh>
    <rPh sb="4" eb="6">
      <t>デンワ</t>
    </rPh>
    <rPh sb="6" eb="8">
      <t>バンゴウ</t>
    </rPh>
    <phoneticPr fontId="59"/>
  </si>
  <si>
    <t>　大会申込一覧表 。
　参加団体についての
　項目記入シート。</t>
    <phoneticPr fontId="5"/>
  </si>
  <si>
    <t>千　葉</t>
  </si>
  <si>
    <t>ベスト記録</t>
    <rPh sb="3" eb="5">
      <t>キロク</t>
    </rPh>
    <phoneticPr fontId="6"/>
  </si>
  <si>
    <t>第５回記録会</t>
    <rPh sb="0" eb="1">
      <t>ダイ</t>
    </rPh>
    <rPh sb="2" eb="3">
      <t>カイ</t>
    </rPh>
    <rPh sb="3" eb="5">
      <t>キロク</t>
    </rPh>
    <rPh sb="5" eb="6">
      <t>カイ</t>
    </rPh>
    <phoneticPr fontId="6"/>
  </si>
  <si>
    <t>記　録</t>
    <rPh sb="0" eb="1">
      <t>キ</t>
    </rPh>
    <rPh sb="2" eb="3">
      <t>ロク</t>
    </rPh>
    <phoneticPr fontId="6"/>
  </si>
  <si>
    <t>A</t>
    <phoneticPr fontId="6"/>
  </si>
  <si>
    <t>45.67</t>
    <phoneticPr fontId="6"/>
  </si>
  <si>
    <t>3</t>
    <phoneticPr fontId="6"/>
  </si>
  <si>
    <t>2003</t>
    <phoneticPr fontId="6"/>
  </si>
  <si>
    <t>2004</t>
    <phoneticPr fontId="6"/>
  </si>
  <si>
    <t>選択入力</t>
    <rPh sb="0" eb="2">
      <t>センタク</t>
    </rPh>
    <rPh sb="2" eb="4">
      <t>ニュウリョク</t>
    </rPh>
    <phoneticPr fontId="5"/>
  </si>
  <si>
    <t>申込ﾌｧｲﾙ
ナンバー</t>
    <rPh sb="0" eb="2">
      <t>モウシコミ</t>
    </rPh>
    <phoneticPr fontId="59"/>
  </si>
  <si>
    <t>参加競技-競技コード2</t>
  </si>
  <si>
    <t>参加競技-自己記録2</t>
  </si>
  <si>
    <t>参加競技-オープン参加FLG2</t>
  </si>
  <si>
    <t>参加競技-記録FLG2</t>
  </si>
  <si>
    <t>OP</t>
    <phoneticPr fontId="6"/>
  </si>
  <si>
    <t>個人申込
種目確認</t>
    <rPh sb="0" eb="2">
      <t>コジン</t>
    </rPh>
    <rPh sb="2" eb="3">
      <t>モウ</t>
    </rPh>
    <rPh sb="3" eb="4">
      <t>コ</t>
    </rPh>
    <rPh sb="5" eb="7">
      <t>シュモク</t>
    </rPh>
    <rPh sb="7" eb="9">
      <t>カクニン</t>
    </rPh>
    <phoneticPr fontId="5"/>
  </si>
  <si>
    <t>新人記録会</t>
    <rPh sb="0" eb="2">
      <t>シンジン</t>
    </rPh>
    <rPh sb="2" eb="4">
      <t>キロク</t>
    </rPh>
    <rPh sb="4" eb="5">
      <t>カイ</t>
    </rPh>
    <phoneticPr fontId="6"/>
  </si>
  <si>
    <t>研修記録会</t>
    <rPh sb="0" eb="2">
      <t>ケンシュウ</t>
    </rPh>
    <rPh sb="2" eb="4">
      <t>キロク</t>
    </rPh>
    <rPh sb="4" eb="5">
      <t>カイ</t>
    </rPh>
    <phoneticPr fontId="6"/>
  </si>
  <si>
    <t>競技コード</t>
    <rPh sb="0" eb="2">
      <t>キョウギ</t>
    </rPh>
    <phoneticPr fontId="6"/>
  </si>
  <si>
    <t>リレー種目</t>
    <rPh sb="3" eb="4">
      <t>タネ</t>
    </rPh>
    <rPh sb="4" eb="5">
      <t>モク</t>
    </rPh>
    <phoneticPr fontId="6"/>
  </si>
  <si>
    <t>チーム</t>
    <phoneticPr fontId="59"/>
  </si>
  <si>
    <t>A</t>
    <phoneticPr fontId="6"/>
  </si>
  <si>
    <t>B</t>
    <phoneticPr fontId="6"/>
  </si>
  <si>
    <t>競　技　役　員</t>
    <rPh sb="0" eb="1">
      <t>セリ</t>
    </rPh>
    <rPh sb="2" eb="3">
      <t>ワザ</t>
    </rPh>
    <rPh sb="4" eb="5">
      <t>エキ</t>
    </rPh>
    <rPh sb="6" eb="7">
      <t>イン</t>
    </rPh>
    <phoneticPr fontId="5"/>
  </si>
  <si>
    <t>「競技者データ入力シート」の入力について注意事項。
入力内容は大会申込一覧表に表示されます。</t>
    <rPh sb="1" eb="4">
      <t>キョウギシャ</t>
    </rPh>
    <rPh sb="7" eb="9">
      <t>ニュウリョク</t>
    </rPh>
    <rPh sb="14" eb="16">
      <t>ニュウリョク</t>
    </rPh>
    <rPh sb="20" eb="22">
      <t>チュウイ</t>
    </rPh>
    <rPh sb="22" eb="24">
      <t>ジコウ</t>
    </rPh>
    <rPh sb="26" eb="28">
      <t>ニュウリョク</t>
    </rPh>
    <rPh sb="28" eb="30">
      <t>ナイヨウ</t>
    </rPh>
    <rPh sb="31" eb="33">
      <t>タイカイ</t>
    </rPh>
    <rPh sb="33" eb="35">
      <t>モウシコミ</t>
    </rPh>
    <rPh sb="35" eb="37">
      <t>イチラン</t>
    </rPh>
    <rPh sb="37" eb="38">
      <t>ヒョウ</t>
    </rPh>
    <rPh sb="39" eb="41">
      <t>ヒョウジ</t>
    </rPh>
    <phoneticPr fontId="5"/>
  </si>
  <si>
    <t>種　目　１</t>
    <rPh sb="0" eb="1">
      <t>タネ</t>
    </rPh>
    <rPh sb="2" eb="3">
      <t>モク</t>
    </rPh>
    <phoneticPr fontId="6"/>
  </si>
  <si>
    <t>種 目 ２</t>
    <rPh sb="0" eb="1">
      <t>タネ</t>
    </rPh>
    <rPh sb="2" eb="3">
      <t>モク</t>
    </rPh>
    <phoneticPr fontId="6"/>
  </si>
  <si>
    <t>参加競技-競技コード3</t>
    <phoneticPr fontId="59"/>
  </si>
  <si>
    <t>参加競技-自己記録3</t>
    <phoneticPr fontId="59"/>
  </si>
  <si>
    <t>参加競技-オープン参加FLG3</t>
    <phoneticPr fontId="59"/>
  </si>
  <si>
    <t>参加競技-記録FLG3</t>
    <phoneticPr fontId="59"/>
  </si>
  <si>
    <t>ﾖｼｶﾜ</t>
  </si>
  <si>
    <t>ﾜｶﾊﾞ</t>
  </si>
  <si>
    <t>0803</t>
  </si>
  <si>
    <t>ﾐﾅｶﾜ</t>
  </si>
  <si>
    <t>ｴﾐｶ</t>
  </si>
  <si>
    <t>0505</t>
  </si>
  <si>
    <t>競技者名
略称</t>
    <phoneticPr fontId="59"/>
  </si>
  <si>
    <t>A</t>
  </si>
  <si>
    <t>B</t>
  </si>
  <si>
    <t>団体名</t>
    <rPh sb="0" eb="2">
      <t>ダンタイ</t>
    </rPh>
    <rPh sb="2" eb="3">
      <t>メイ</t>
    </rPh>
    <phoneticPr fontId="6"/>
  </si>
  <si>
    <t>コード</t>
    <phoneticPr fontId="6"/>
  </si>
  <si>
    <t>参加競技-競技コード4</t>
    <phoneticPr fontId="59"/>
  </si>
  <si>
    <t>参加競技-自己記録4</t>
    <phoneticPr fontId="59"/>
  </si>
  <si>
    <t>参加競技-オープン参加FLG4</t>
    <phoneticPr fontId="59"/>
  </si>
  <si>
    <t>参加競技-記録FLG4</t>
    <phoneticPr fontId="59"/>
  </si>
  <si>
    <t>参加競技-競技コード5</t>
    <phoneticPr fontId="59"/>
  </si>
  <si>
    <t>参加競技-自己記録5</t>
    <phoneticPr fontId="59"/>
  </si>
  <si>
    <t>参加競技-オープン参加FLG5</t>
    <phoneticPr fontId="59"/>
  </si>
  <si>
    <t>参加競技-記録FLG5</t>
    <phoneticPr fontId="59"/>
  </si>
  <si>
    <t>競技者データ入力シート</t>
    <rPh sb="0" eb="3">
      <t>キョウギシャ</t>
    </rPh>
    <rPh sb="6" eb="8">
      <t>ニュウリョク</t>
    </rPh>
    <phoneticPr fontId="6"/>
  </si>
  <si>
    <t>競　技　者</t>
    <rPh sb="0" eb="1">
      <t>セリ</t>
    </rPh>
    <rPh sb="2" eb="3">
      <t>ワザ</t>
    </rPh>
    <rPh sb="4" eb="5">
      <t>シャ</t>
    </rPh>
    <phoneticPr fontId="6"/>
  </si>
  <si>
    <t>種目確認
３</t>
    <rPh sb="0" eb="2">
      <t>シュモク</t>
    </rPh>
    <rPh sb="2" eb="4">
      <t>カクニン</t>
    </rPh>
    <phoneticPr fontId="59"/>
  </si>
  <si>
    <t>種目確認
４</t>
    <rPh sb="0" eb="2">
      <t>シュモク</t>
    </rPh>
    <rPh sb="2" eb="4">
      <t>カクニン</t>
    </rPh>
    <phoneticPr fontId="59"/>
  </si>
  <si>
    <t>種目確認
リレー</t>
    <rPh sb="0" eb="2">
      <t>シュモク</t>
    </rPh>
    <rPh sb="2" eb="4">
      <t>カクニン</t>
    </rPh>
    <phoneticPr fontId="59"/>
  </si>
  <si>
    <t>チームNo</t>
  </si>
  <si>
    <t>所属コード</t>
    <rPh sb="0" eb="2">
      <t>ショゾク</t>
    </rPh>
    <phoneticPr fontId="59"/>
  </si>
  <si>
    <t>チーム名</t>
    <rPh sb="3" eb="4">
      <t>メイ</t>
    </rPh>
    <phoneticPr fontId="59"/>
  </si>
  <si>
    <t>チームカナ</t>
    <phoneticPr fontId="59"/>
  </si>
  <si>
    <t>チーム略称</t>
    <rPh sb="3" eb="5">
      <t>リャクショウ</t>
    </rPh>
    <phoneticPr fontId="59"/>
  </si>
  <si>
    <t>チーム正式名称</t>
    <rPh sb="3" eb="5">
      <t>セイシキ</t>
    </rPh>
    <rPh sb="5" eb="7">
      <t>メイショウ</t>
    </rPh>
    <phoneticPr fontId="59"/>
  </si>
  <si>
    <t>ID</t>
    <phoneticPr fontId="59"/>
  </si>
  <si>
    <t>競技者名</t>
    <rPh sb="0" eb="3">
      <t>キョウギシャ</t>
    </rPh>
    <rPh sb="3" eb="4">
      <t>メイ</t>
    </rPh>
    <phoneticPr fontId="59"/>
  </si>
  <si>
    <t>競技コード</t>
    <rPh sb="0" eb="2">
      <t>キョウギ</t>
    </rPh>
    <phoneticPr fontId="59"/>
  </si>
  <si>
    <t>自己記録</t>
    <rPh sb="0" eb="2">
      <t>ジコ</t>
    </rPh>
    <rPh sb="2" eb="4">
      <t>キロク</t>
    </rPh>
    <phoneticPr fontId="59"/>
  </si>
  <si>
    <t>チーム</t>
    <phoneticPr fontId="59"/>
  </si>
  <si>
    <t xml:space="preserve">  </t>
    <phoneticPr fontId="59"/>
  </si>
  <si>
    <t>競技者NO
(ﾘﾚｰ注意）</t>
    <rPh sb="10" eb="12">
      <t>チュウイ</t>
    </rPh>
    <phoneticPr fontId="59"/>
  </si>
  <si>
    <t>競技者No
ｺﾋﾟｰ後注意</t>
    <rPh sb="0" eb="3">
      <t>キョウギシャ</t>
    </rPh>
    <rPh sb="10" eb="11">
      <t>ゴ</t>
    </rPh>
    <rPh sb="11" eb="13">
      <t>チュウイ</t>
    </rPh>
    <phoneticPr fontId="59"/>
  </si>
  <si>
    <t>登　録
ﾅﾝﾊﾞｰ</t>
    <rPh sb="0" eb="1">
      <t>ノボル</t>
    </rPh>
    <rPh sb="2" eb="3">
      <t>ロク</t>
    </rPh>
    <phoneticPr fontId="6"/>
  </si>
  <si>
    <r>
      <t xml:space="preserve">       『競技者データ入力シート』及び『大会申込一覧表』参加団体項目の全入力完了後、
　     このExcel申込ファイルは、ファイル名の()内を</t>
    </r>
    <r>
      <rPr>
        <b/>
        <sz val="18"/>
        <color rgb="FFFF0000"/>
        <rFont val="ＭＳ ゴシック"/>
        <family val="3"/>
        <charset val="128"/>
      </rPr>
      <t>団体名に入力変更して</t>
    </r>
    <r>
      <rPr>
        <sz val="18"/>
        <color rgb="FFFF0000"/>
        <rFont val="ＭＳ ゴシック"/>
        <family val="3"/>
        <charset val="128"/>
      </rPr>
      <t>、</t>
    </r>
    <r>
      <rPr>
        <sz val="14"/>
        <rFont val="ＭＳ ゴシック"/>
        <family val="3"/>
        <charset val="128"/>
      </rPr>
      <t>申込添付送信。</t>
    </r>
    <rPh sb="8" eb="11">
      <t>キョウギシャ</t>
    </rPh>
    <rPh sb="14" eb="16">
      <t>ニュウリョク</t>
    </rPh>
    <rPh sb="20" eb="21">
      <t>オヨ</t>
    </rPh>
    <rPh sb="23" eb="25">
      <t>タイカイ</t>
    </rPh>
    <rPh sb="25" eb="27">
      <t>モウシコミ</t>
    </rPh>
    <rPh sb="27" eb="29">
      <t>イチラン</t>
    </rPh>
    <rPh sb="29" eb="30">
      <t>ヒョウ</t>
    </rPh>
    <rPh sb="31" eb="33">
      <t>サンカ</t>
    </rPh>
    <rPh sb="33" eb="35">
      <t>ダンタイ</t>
    </rPh>
    <rPh sb="35" eb="37">
      <t>コウモク</t>
    </rPh>
    <rPh sb="38" eb="39">
      <t>ゼン</t>
    </rPh>
    <rPh sb="39" eb="41">
      <t>ニュウリョク</t>
    </rPh>
    <rPh sb="41" eb="43">
      <t>カンリョウ</t>
    </rPh>
    <rPh sb="43" eb="44">
      <t>ゴ</t>
    </rPh>
    <rPh sb="59" eb="60">
      <t>モウ</t>
    </rPh>
    <rPh sb="60" eb="61">
      <t>コ</t>
    </rPh>
    <rPh sb="75" eb="76">
      <t>ナイ</t>
    </rPh>
    <rPh sb="81" eb="83">
      <t>ニュウリョク</t>
    </rPh>
    <rPh sb="88" eb="90">
      <t>モウシコミ</t>
    </rPh>
    <rPh sb="90" eb="92">
      <t>テンプ</t>
    </rPh>
    <rPh sb="92" eb="94">
      <t>ソウシン</t>
    </rPh>
    <phoneticPr fontId="5"/>
  </si>
  <si>
    <t>ＭＲＫ ＮＡＮＳ２１Ｖ １８８thEntryFile</t>
    <phoneticPr fontId="5"/>
  </si>
  <si>
    <r>
      <rPr>
        <b/>
        <sz val="11"/>
        <rFont val="ＭＳ ゴシック"/>
        <family val="3"/>
        <charset val="128"/>
      </rPr>
      <t>１日（土）</t>
    </r>
    <r>
      <rPr>
        <sz val="11"/>
        <rFont val="ＭＳ ゴシック"/>
        <family val="3"/>
        <charset val="128"/>
      </rPr>
      <t xml:space="preserve">
個人申込種目１</t>
    </r>
    <rPh sb="1" eb="2">
      <t>ニチ</t>
    </rPh>
    <rPh sb="3" eb="4">
      <t>ド</t>
    </rPh>
    <rPh sb="6" eb="8">
      <t>コジン</t>
    </rPh>
    <rPh sb="8" eb="10">
      <t>モウシコミ</t>
    </rPh>
    <rPh sb="10" eb="12">
      <t>シュモク</t>
    </rPh>
    <phoneticPr fontId="6"/>
  </si>
  <si>
    <r>
      <rPr>
        <b/>
        <sz val="11"/>
        <rFont val="ＭＳ ゴシック"/>
        <family val="3"/>
        <charset val="128"/>
      </rPr>
      <t>２日（日）</t>
    </r>
    <r>
      <rPr>
        <sz val="11"/>
        <rFont val="ＭＳ ゴシック"/>
        <family val="3"/>
        <charset val="128"/>
      </rPr>
      <t xml:space="preserve">
個人申込種目２</t>
    </r>
    <rPh sb="1" eb="2">
      <t>ニチ</t>
    </rPh>
    <rPh sb="3" eb="4">
      <t>ニチ</t>
    </rPh>
    <rPh sb="6" eb="8">
      <t>コジン</t>
    </rPh>
    <rPh sb="8" eb="10">
      <t>モウシコミ</t>
    </rPh>
    <rPh sb="10" eb="12">
      <t>シュモク</t>
    </rPh>
    <phoneticPr fontId="6"/>
  </si>
  <si>
    <r>
      <rPr>
        <b/>
        <sz val="11"/>
        <rFont val="ＭＳ ゴシック"/>
        <family val="3"/>
        <charset val="128"/>
      </rPr>
      <t>２日（日）</t>
    </r>
    <r>
      <rPr>
        <sz val="11"/>
        <rFont val="ＭＳ ゴシック"/>
        <family val="3"/>
        <charset val="128"/>
      </rPr>
      <t xml:space="preserve">
</t>
    </r>
    <r>
      <rPr>
        <b/>
        <sz val="11"/>
        <rFont val="ＭＳ ゴシック"/>
        <family val="3"/>
        <charset val="128"/>
      </rPr>
      <t>リレー</t>
    </r>
    <r>
      <rPr>
        <sz val="11"/>
        <rFont val="ＭＳ ゴシック"/>
        <family val="3"/>
        <charset val="128"/>
      </rPr>
      <t>申込種目</t>
    </r>
    <rPh sb="1" eb="2">
      <t>ニチ</t>
    </rPh>
    <rPh sb="3" eb="4">
      <t>ニチ</t>
    </rPh>
    <rPh sb="9" eb="11">
      <t>モウシコミ</t>
    </rPh>
    <rPh sb="11" eb="13">
      <t>シュモク</t>
    </rPh>
    <phoneticPr fontId="6"/>
  </si>
  <si>
    <t>申込種目の選択は、男・女のクリック選択決定後可能です。１日・２日開催の男女別の選択肢から決定して下さい。</t>
    <rPh sb="0" eb="2">
      <t>モウシコミ</t>
    </rPh>
    <rPh sb="2" eb="4">
      <t>シュモク</t>
    </rPh>
    <rPh sb="5" eb="7">
      <t>センタク</t>
    </rPh>
    <rPh sb="9" eb="10">
      <t>オトコ</t>
    </rPh>
    <rPh sb="11" eb="12">
      <t>オンナ</t>
    </rPh>
    <rPh sb="17" eb="19">
      <t>センタク</t>
    </rPh>
    <rPh sb="19" eb="21">
      <t>ケッテイ</t>
    </rPh>
    <rPh sb="21" eb="22">
      <t>ゴ</t>
    </rPh>
    <rPh sb="22" eb="24">
      <t>カノウ</t>
    </rPh>
    <rPh sb="28" eb="29">
      <t>ニチ</t>
    </rPh>
    <rPh sb="31" eb="32">
      <t>ニチ</t>
    </rPh>
    <rPh sb="32" eb="34">
      <t>カイサイ</t>
    </rPh>
    <rPh sb="35" eb="37">
      <t>ダンジョ</t>
    </rPh>
    <rPh sb="37" eb="38">
      <t>ベツ</t>
    </rPh>
    <rPh sb="39" eb="42">
      <t>センタクシ</t>
    </rPh>
    <rPh sb="44" eb="46">
      <t>ケッテイ</t>
    </rPh>
    <rPh sb="48" eb="49">
      <t>クダ</t>
    </rPh>
    <phoneticPr fontId="46"/>
  </si>
  <si>
    <t>一般男子100m</t>
  </si>
  <si>
    <t>一般女子100m</t>
  </si>
  <si>
    <t>一般</t>
  </si>
  <si>
    <t>一般男子4X100mR</t>
  </si>
  <si>
    <t>一般女子4X100mR</t>
  </si>
  <si>
    <t>一般男子200m</t>
  </si>
  <si>
    <t>一般女子200m</t>
  </si>
  <si>
    <t>青　森</t>
  </si>
  <si>
    <t>中学男子4X100mR</t>
  </si>
  <si>
    <t>中学女子4X100mR</t>
  </si>
  <si>
    <t>一般男子400m</t>
  </si>
  <si>
    <t>一般女子400m</t>
  </si>
  <si>
    <t>岩　手</t>
  </si>
  <si>
    <t>高校</t>
  </si>
  <si>
    <t>一般男子800m</t>
  </si>
  <si>
    <t>一般女子800m</t>
  </si>
  <si>
    <t>宮　城</t>
  </si>
  <si>
    <t>中学</t>
  </si>
  <si>
    <t>一般男子1500m</t>
  </si>
  <si>
    <t>一般女子1500m</t>
  </si>
  <si>
    <t>秋　田</t>
  </si>
  <si>
    <t>小学</t>
  </si>
  <si>
    <t>一般男子5000m</t>
  </si>
  <si>
    <t>一般女子3000m</t>
  </si>
  <si>
    <t>山　形</t>
  </si>
  <si>
    <t>一般男子110mH(1.067m)</t>
  </si>
  <si>
    <t>一般男子110mH</t>
  </si>
  <si>
    <t>一般女子100mH(0.838m)</t>
  </si>
  <si>
    <t>一般女子100mH</t>
  </si>
  <si>
    <t>福　島</t>
  </si>
  <si>
    <t>一般男子400mH(0.914m)</t>
  </si>
  <si>
    <t>一般男子400mH</t>
  </si>
  <si>
    <t>一般女子400mH(0.762m)</t>
  </si>
  <si>
    <t>一般女子400mH</t>
  </si>
  <si>
    <t>茨　城</t>
  </si>
  <si>
    <t>一般男子3000mSC(0.914m)</t>
  </si>
  <si>
    <t>一般男子3000mSC</t>
  </si>
  <si>
    <t>栃　木</t>
  </si>
  <si>
    <t>一般女子走高跳</t>
  </si>
  <si>
    <t>群　馬</t>
  </si>
  <si>
    <t>一般男子走高跳</t>
  </si>
  <si>
    <t>一般女子走幅跳</t>
  </si>
  <si>
    <t>埼　玉</t>
  </si>
  <si>
    <t>一般男子走幅跳</t>
  </si>
  <si>
    <t>一般女子砲丸投(4.000kg)</t>
  </si>
  <si>
    <t>一般女子砲丸投</t>
  </si>
  <si>
    <t>一般男子砲丸投</t>
  </si>
  <si>
    <t>一般男子砲丸投(7.260kg)</t>
  </si>
  <si>
    <t>一般女子円盤投(1.000kg)</t>
  </si>
  <si>
    <t>一般女子円盤投</t>
  </si>
  <si>
    <t>東　京</t>
  </si>
  <si>
    <t>一般男子円盤投</t>
  </si>
  <si>
    <t>一般男子円盤投(2.000kg)</t>
  </si>
  <si>
    <t>一般女子やり投(600g)</t>
  </si>
  <si>
    <t>一般女子やり投</t>
  </si>
  <si>
    <t>一般男子やり投</t>
  </si>
  <si>
    <t>一般男子やり投(800g)</t>
  </si>
  <si>
    <t>中学女子100m</t>
  </si>
  <si>
    <t>山　梨</t>
  </si>
  <si>
    <t>高校男子砲丸投</t>
  </si>
  <si>
    <t>高校男子砲丸投(6.000kg)</t>
  </si>
  <si>
    <t>中学女子200m</t>
  </si>
  <si>
    <t>新　潟</t>
  </si>
  <si>
    <t>高校男子円盤投</t>
  </si>
  <si>
    <t>高校男子円盤投(1.750kg)</t>
  </si>
  <si>
    <t>中学女子800m</t>
  </si>
  <si>
    <t>長　野</t>
  </si>
  <si>
    <t>中学男子100m</t>
  </si>
  <si>
    <t>中学女子1500m</t>
  </si>
  <si>
    <t>富　山</t>
  </si>
  <si>
    <t>中学男子200m</t>
  </si>
  <si>
    <t>中学女子100mH(0.762m)</t>
  </si>
  <si>
    <t>中学女子100mH</t>
  </si>
  <si>
    <t>石　川</t>
  </si>
  <si>
    <t>中学男子400m</t>
  </si>
  <si>
    <t>福　井</t>
  </si>
  <si>
    <t>中学男子800m</t>
  </si>
  <si>
    <t>中学女子走高跳</t>
  </si>
  <si>
    <t>静　岡</t>
  </si>
  <si>
    <t>中学男子3000m</t>
  </si>
  <si>
    <t>中学女子走幅跳</t>
  </si>
  <si>
    <t>愛　知</t>
  </si>
  <si>
    <t>中学男子110mH</t>
  </si>
  <si>
    <t>中学男子110mH(0.914m)</t>
  </si>
  <si>
    <t>中学女子砲丸投(2.721kg)</t>
  </si>
  <si>
    <t>中学女子砲丸投</t>
  </si>
  <si>
    <t>三　重</t>
  </si>
  <si>
    <t>中学男子走高跳</t>
  </si>
  <si>
    <t>小学女子100m</t>
  </si>
  <si>
    <t>岐　阜</t>
  </si>
  <si>
    <t>中学男子走幅跳</t>
  </si>
  <si>
    <t>小学女子1000m</t>
  </si>
  <si>
    <t>滋　賀</t>
  </si>
  <si>
    <t>中学男子砲丸投</t>
  </si>
  <si>
    <t>京　都</t>
  </si>
  <si>
    <t>小学男子100m</t>
  </si>
  <si>
    <t>中学男子砲丸投(5.000kg)</t>
  </si>
  <si>
    <t>大　阪</t>
  </si>
  <si>
    <t>小学男子1000m</t>
  </si>
  <si>
    <t>兵　庫</t>
  </si>
  <si>
    <t>奈　良</t>
  </si>
  <si>
    <t>鳥　取</t>
  </si>
  <si>
    <t>島　根</t>
  </si>
  <si>
    <t>岡　山</t>
  </si>
  <si>
    <t>広　島</t>
  </si>
  <si>
    <t>山　口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</si>
  <si>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</si>
  <si>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</si>
  <si>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</si>
  <si>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</si>
  <si>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</si>
  <si>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</si>
  <si>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</si>
  <si>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</si>
  <si>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</si>
  <si>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</si>
  <si>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</si>
  <si>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52.34</t>
    <phoneticPr fontId="6"/>
  </si>
  <si>
    <t>4m36</t>
    <phoneticPr fontId="6"/>
  </si>
  <si>
    <t>10.01.30</t>
    <phoneticPr fontId="6"/>
  </si>
  <si>
    <t>1m35</t>
    <phoneticPr fontId="6"/>
  </si>
  <si>
    <t>51.25</t>
    <phoneticPr fontId="6"/>
  </si>
  <si>
    <t>種目入力は性別の入力が必須。申込制限、一人一日1種目、リレーは２チームまで。</t>
    <rPh sb="14" eb="16">
      <t>モウシコミ</t>
    </rPh>
    <rPh sb="16" eb="18">
      <t>セイゲン</t>
    </rPh>
    <rPh sb="19" eb="21">
      <t>ヒトリ</t>
    </rPh>
    <rPh sb="21" eb="23">
      <t>イチニチ</t>
    </rPh>
    <rPh sb="24" eb="26">
      <t>シュモク</t>
    </rPh>
    <phoneticPr fontId="6"/>
  </si>
  <si>
    <t>一般（大学）</t>
    <rPh sb="3" eb="5">
      <t>ダイガク</t>
    </rPh>
    <phoneticPr fontId="5"/>
  </si>
  <si>
    <t>高校</t>
    <rPh sb="0" eb="2">
      <t>コウコウ</t>
    </rPh>
    <phoneticPr fontId="5"/>
  </si>
  <si>
    <t>中学</t>
    <phoneticPr fontId="6"/>
  </si>
  <si>
    <t>小学</t>
    <rPh sb="0" eb="1">
      <t>ショウ</t>
    </rPh>
    <rPh sb="1" eb="2">
      <t>ガク</t>
    </rPh>
    <phoneticPr fontId="5"/>
  </si>
  <si>
    <t>姓・名、種別と性別（選択）、学年(一般不要)、生年及び登録県名までは必ず入力、後に申込種目記録の入力。</t>
    <rPh sb="4" eb="6">
      <t>シュベツ</t>
    </rPh>
    <rPh sb="17" eb="19">
      <t>イッパン</t>
    </rPh>
    <rPh sb="19" eb="21">
      <t>フヨウ</t>
    </rPh>
    <rPh sb="23" eb="25">
      <t>セイネン</t>
    </rPh>
    <rPh sb="25" eb="26">
      <t>オヨ</t>
    </rPh>
    <rPh sb="27" eb="29">
      <t>トウロク</t>
    </rPh>
    <rPh sb="29" eb="31">
      <t>ケンメイ</t>
    </rPh>
    <rPh sb="34" eb="35">
      <t>カナラ</t>
    </rPh>
    <phoneticPr fontId="5"/>
  </si>
  <si>
    <t>申込制限は、一人一日１種目（リレーを除く）、リレーは２チームまで。種目の人数制限は要項（参加制限）確認。</t>
    <rPh sb="18" eb="19">
      <t>ノゾ</t>
    </rPh>
    <rPh sb="41" eb="43">
      <t>ヨウコウ</t>
    </rPh>
    <rPh sb="44" eb="46">
      <t>サンカ</t>
    </rPh>
    <rPh sb="46" eb="48">
      <t>セイゲン</t>
    </rPh>
    <rPh sb="49" eb="51">
      <t>カクニン</t>
    </rPh>
    <phoneticPr fontId="46"/>
  </si>
  <si>
    <t>種別・種目名</t>
    <rPh sb="0" eb="2">
      <t>シュベツ</t>
    </rPh>
    <rPh sb="3" eb="5">
      <t>シュモク</t>
    </rPh>
    <rPh sb="5" eb="6">
      <t>メイ</t>
    </rPh>
    <phoneticPr fontId="6"/>
  </si>
  <si>
    <t>人数</t>
    <rPh sb="0" eb="1">
      <t>ヒト</t>
    </rPh>
    <rPh sb="1" eb="2">
      <t>スウ</t>
    </rPh>
    <phoneticPr fontId="6"/>
  </si>
  <si>
    <t>人</t>
    <rPh sb="0" eb="1">
      <t>ニン</t>
    </rPh>
    <phoneticPr fontId="6"/>
  </si>
  <si>
    <r>
      <t>一般女子4X100mR-</t>
    </r>
    <r>
      <rPr>
        <b/>
        <sz val="11"/>
        <color indexed="8"/>
        <rFont val="ＭＳ ゴシック"/>
        <family val="3"/>
        <charset val="128"/>
      </rPr>
      <t>A</t>
    </r>
    <phoneticPr fontId="6"/>
  </si>
  <si>
    <r>
      <t>一般女子4X100mR-</t>
    </r>
    <r>
      <rPr>
        <b/>
        <sz val="11"/>
        <color indexed="8"/>
        <rFont val="ＭＳ ゴシック"/>
        <family val="3"/>
        <charset val="128"/>
      </rPr>
      <t>B</t>
    </r>
    <phoneticPr fontId="6"/>
  </si>
  <si>
    <r>
      <t>中学女子4X100mR-</t>
    </r>
    <r>
      <rPr>
        <b/>
        <sz val="11"/>
        <color indexed="8"/>
        <rFont val="ＭＳ ゴシック"/>
        <family val="3"/>
        <charset val="128"/>
      </rPr>
      <t>A</t>
    </r>
    <phoneticPr fontId="6"/>
  </si>
  <si>
    <r>
      <t>中学女子4X100mR-</t>
    </r>
    <r>
      <rPr>
        <b/>
        <sz val="11"/>
        <color indexed="8"/>
        <rFont val="ＭＳ ゴシック"/>
        <family val="3"/>
        <charset val="128"/>
      </rPr>
      <t>B</t>
    </r>
    <phoneticPr fontId="6"/>
  </si>
  <si>
    <r>
      <t>一般男子4X100mR-</t>
    </r>
    <r>
      <rPr>
        <b/>
        <sz val="11"/>
        <color indexed="8"/>
        <rFont val="ＭＳ ゴシック"/>
        <family val="3"/>
        <charset val="128"/>
      </rPr>
      <t>A</t>
    </r>
    <phoneticPr fontId="6"/>
  </si>
  <si>
    <r>
      <t>一般男子4X100mR-</t>
    </r>
    <r>
      <rPr>
        <b/>
        <sz val="11"/>
        <color indexed="8"/>
        <rFont val="ＭＳ ゴシック"/>
        <family val="3"/>
        <charset val="128"/>
      </rPr>
      <t>B</t>
    </r>
    <phoneticPr fontId="6"/>
  </si>
  <si>
    <r>
      <t>中学男子4X100mR-</t>
    </r>
    <r>
      <rPr>
        <b/>
        <sz val="11"/>
        <color indexed="8"/>
        <rFont val="ＭＳ ゴシック"/>
        <family val="3"/>
        <charset val="128"/>
      </rPr>
      <t>A</t>
    </r>
    <phoneticPr fontId="6"/>
  </si>
  <si>
    <r>
      <t>中学男子4X100mR-</t>
    </r>
    <r>
      <rPr>
        <b/>
        <sz val="11"/>
        <color indexed="8"/>
        <rFont val="ＭＳ ゴシック"/>
        <family val="3"/>
        <charset val="128"/>
      </rPr>
      <t>B</t>
    </r>
    <phoneticPr fontId="6"/>
  </si>
  <si>
    <t>A</t>
    <phoneticPr fontId="6"/>
  </si>
  <si>
    <t>B</t>
    <phoneticPr fontId="6"/>
  </si>
  <si>
    <t>B</t>
    <phoneticPr fontId="6"/>
  </si>
  <si>
    <t>種別・種目別集計表</t>
    <rPh sb="0" eb="2">
      <t>シュベツ</t>
    </rPh>
    <rPh sb="3" eb="6">
      <t>シュモクベツ</t>
    </rPh>
    <rPh sb="6" eb="8">
      <t>シュウケイ</t>
    </rPh>
    <rPh sb="8" eb="9">
      <t>ヒョウ</t>
    </rPh>
    <phoneticPr fontId="6"/>
  </si>
  <si>
    <t>（ﾘﾚｰはﾁｰﾑのAB別人数）</t>
    <rPh sb="11" eb="12">
      <t>ベツ</t>
    </rPh>
    <rPh sb="12" eb="14">
      <t>ニンズウ</t>
    </rPh>
    <phoneticPr fontId="6"/>
  </si>
  <si>
    <t>松戸一中</t>
    <rPh sb="0" eb="2">
      <t>マツド</t>
    </rPh>
    <phoneticPr fontId="5"/>
  </si>
  <si>
    <t>松戸二中</t>
  </si>
  <si>
    <t>松戸三中</t>
  </si>
  <si>
    <t>松戸四中</t>
  </si>
  <si>
    <t>松戸五中</t>
  </si>
  <si>
    <t>松戸六中</t>
  </si>
  <si>
    <t>小金中</t>
  </si>
  <si>
    <t>常盤平中</t>
  </si>
  <si>
    <t>栗ヶ沢中</t>
  </si>
  <si>
    <t>六実中</t>
  </si>
  <si>
    <t>小金南中</t>
  </si>
  <si>
    <t>古ヶ崎中</t>
  </si>
  <si>
    <t>牧野原中</t>
  </si>
  <si>
    <t>根木内中</t>
  </si>
  <si>
    <t>河原塚中</t>
  </si>
  <si>
    <t>新松戸南中</t>
  </si>
  <si>
    <t>金ヶ作中</t>
  </si>
  <si>
    <t>和名ヶ谷中</t>
  </si>
  <si>
    <t>旭町中</t>
  </si>
  <si>
    <t>小金北中</t>
  </si>
  <si>
    <t>聖徳大附中</t>
  </si>
  <si>
    <t>専修大松戸中</t>
  </si>
  <si>
    <t>柏中</t>
  </si>
  <si>
    <t>柏二中</t>
  </si>
  <si>
    <t>土中</t>
  </si>
  <si>
    <t>富勢中</t>
  </si>
  <si>
    <t>田中中</t>
  </si>
  <si>
    <t>光ヶ丘中</t>
  </si>
  <si>
    <t>柏三中</t>
  </si>
  <si>
    <t>柏四中</t>
  </si>
  <si>
    <t>柏南部中</t>
    <rPh sb="0" eb="1">
      <t>カシワ</t>
    </rPh>
    <phoneticPr fontId="1"/>
  </si>
  <si>
    <t>柏五中</t>
  </si>
  <si>
    <t>酒井根中</t>
  </si>
  <si>
    <t>西原中</t>
  </si>
  <si>
    <t>逆井中</t>
  </si>
  <si>
    <t>松葉中</t>
  </si>
  <si>
    <t>中原中</t>
  </si>
  <si>
    <t>豊四季中</t>
  </si>
  <si>
    <t>風早中</t>
  </si>
  <si>
    <t>手賀中</t>
  </si>
  <si>
    <t>大津ヶ丘中</t>
  </si>
  <si>
    <t>高柳中</t>
  </si>
  <si>
    <t>柏の葉中</t>
    <rPh sb="0" eb="1">
      <t>カシワ</t>
    </rPh>
    <rPh sb="2" eb="3">
      <t>ハ</t>
    </rPh>
    <phoneticPr fontId="5"/>
  </si>
  <si>
    <t>東葛飾中</t>
    <rPh sb="1" eb="3">
      <t>カツシカ</t>
    </rPh>
    <rPh sb="3" eb="4">
      <t>チュウ</t>
    </rPh>
    <phoneticPr fontId="6"/>
  </si>
  <si>
    <t>芝浦工大柏中</t>
  </si>
  <si>
    <t>麗澤中</t>
  </si>
  <si>
    <t>二松大柏中</t>
  </si>
  <si>
    <t>野田一中</t>
    <rPh sb="0" eb="2">
      <t>ノダ</t>
    </rPh>
    <phoneticPr fontId="5"/>
  </si>
  <si>
    <t>野田二中</t>
    <rPh sb="0" eb="2">
      <t>ノダ</t>
    </rPh>
    <phoneticPr fontId="5"/>
  </si>
  <si>
    <t>野田東部中</t>
    <rPh sb="0" eb="2">
      <t>ノダ</t>
    </rPh>
    <phoneticPr fontId="5"/>
  </si>
  <si>
    <t>野田南部中</t>
    <rPh sb="0" eb="2">
      <t>ノダ</t>
    </rPh>
    <phoneticPr fontId="5"/>
  </si>
  <si>
    <t>野田北部中</t>
    <rPh sb="0" eb="2">
      <t>ノダ</t>
    </rPh>
    <phoneticPr fontId="5"/>
  </si>
  <si>
    <t>福田中</t>
  </si>
  <si>
    <t>川間中</t>
  </si>
  <si>
    <t>岩名中</t>
  </si>
  <si>
    <t>木間ケ瀬中</t>
  </si>
  <si>
    <t>二川中</t>
  </si>
  <si>
    <t>関宿中</t>
  </si>
  <si>
    <t>西武台中</t>
  </si>
  <si>
    <t>流山南部中</t>
    <rPh sb="0" eb="2">
      <t>ナガレヤマ</t>
    </rPh>
    <phoneticPr fontId="5"/>
  </si>
  <si>
    <t>常盤松中</t>
  </si>
  <si>
    <t>流山北部中</t>
    <rPh sb="0" eb="2">
      <t>ナガレヤマ</t>
    </rPh>
    <phoneticPr fontId="5"/>
  </si>
  <si>
    <t>流山東部中</t>
    <rPh sb="0" eb="2">
      <t>ナガレヤマ</t>
    </rPh>
    <phoneticPr fontId="5"/>
  </si>
  <si>
    <t>東深井中</t>
  </si>
  <si>
    <t>八木中</t>
  </si>
  <si>
    <t>南流山中</t>
  </si>
  <si>
    <t>西初石中</t>
  </si>
  <si>
    <t>おおたかの森中</t>
    <rPh sb="5" eb="6">
      <t>モリ</t>
    </rPh>
    <phoneticPr fontId="5"/>
  </si>
  <si>
    <t>我孫子中</t>
  </si>
  <si>
    <t>湖北中</t>
  </si>
  <si>
    <t>布佐中</t>
  </si>
  <si>
    <t>湖北台中</t>
  </si>
  <si>
    <t>久寺家中</t>
  </si>
  <si>
    <t>白山中</t>
  </si>
  <si>
    <t>鎌ケ谷中</t>
    <rPh sb="0" eb="3">
      <t>カマガヤ</t>
    </rPh>
    <phoneticPr fontId="1"/>
  </si>
  <si>
    <t>鎌ケ谷二中</t>
    <rPh sb="0" eb="3">
      <t>カマガヤ</t>
    </rPh>
    <phoneticPr fontId="1"/>
  </si>
  <si>
    <t>鎌ケ谷三中</t>
    <rPh sb="0" eb="3">
      <t>カマガヤ</t>
    </rPh>
    <phoneticPr fontId="1"/>
  </si>
  <si>
    <t>鎌ケ谷四中</t>
    <rPh sb="0" eb="3">
      <t>カマガヤ</t>
    </rPh>
    <phoneticPr fontId="1"/>
  </si>
  <si>
    <t>鎌ケ谷五中</t>
    <rPh sb="0" eb="3">
      <t>カマガヤ</t>
    </rPh>
    <phoneticPr fontId="1"/>
  </si>
  <si>
    <t>松戸高</t>
  </si>
  <si>
    <t>小金高</t>
  </si>
  <si>
    <t>松戸国際高</t>
  </si>
  <si>
    <t>松戸六実高</t>
  </si>
  <si>
    <t>松戸馬橋高</t>
  </si>
  <si>
    <t>松戸向陽高</t>
  </si>
  <si>
    <t>市立松戸高</t>
  </si>
  <si>
    <t>専修大松戸高</t>
  </si>
  <si>
    <t>聖徳大附女高</t>
  </si>
  <si>
    <t>東葛飾高</t>
  </si>
  <si>
    <t>柏高</t>
  </si>
  <si>
    <t>柏陵高</t>
  </si>
  <si>
    <t>柏南高</t>
  </si>
  <si>
    <t>柏中央高</t>
  </si>
  <si>
    <t>沼南高</t>
  </si>
  <si>
    <t>沼南高柳高</t>
  </si>
  <si>
    <t>柏の葉高</t>
  </si>
  <si>
    <t>市立柏高</t>
  </si>
  <si>
    <t>日体大柏高</t>
  </si>
  <si>
    <t>流経大付柏高</t>
  </si>
  <si>
    <t>芝浦工大柏高</t>
  </si>
  <si>
    <t>二松学舎柏高</t>
  </si>
  <si>
    <t>清水高</t>
  </si>
  <si>
    <t>野田中央高</t>
  </si>
  <si>
    <t>関宿高</t>
  </si>
  <si>
    <t>西武台千葉高</t>
  </si>
  <si>
    <t>流山高</t>
  </si>
  <si>
    <t>流山南高</t>
  </si>
  <si>
    <t>流山北高</t>
  </si>
  <si>
    <t>流山おおたか高</t>
  </si>
  <si>
    <t>我孫子高</t>
  </si>
  <si>
    <t>我孫子東高</t>
  </si>
  <si>
    <t>中央学院高</t>
  </si>
  <si>
    <t>我孫子二階堂高</t>
  </si>
  <si>
    <t>鎌ヶ谷高</t>
  </si>
  <si>
    <t>鎌ヶ谷西高</t>
  </si>
  <si>
    <t>国府台高</t>
  </si>
  <si>
    <t>国分高</t>
  </si>
  <si>
    <t>市川工高</t>
  </si>
  <si>
    <t>市川東高</t>
  </si>
  <si>
    <t>行徳高</t>
  </si>
  <si>
    <t>市川南高</t>
  </si>
  <si>
    <t>市川昴高</t>
  </si>
  <si>
    <t>筑波大附聴覚高</t>
  </si>
  <si>
    <t>市川高</t>
  </si>
  <si>
    <t>千葉商科大付高</t>
  </si>
  <si>
    <t>和洋国府台女高</t>
  </si>
  <si>
    <t>国府台女学院高</t>
  </si>
  <si>
    <t>昭和学院高</t>
  </si>
  <si>
    <t>不二女高</t>
  </si>
  <si>
    <t>日出学園高</t>
  </si>
  <si>
    <t>船橋高</t>
  </si>
  <si>
    <t>薬園台高</t>
  </si>
  <si>
    <t>船橋東高</t>
  </si>
  <si>
    <t>船橋北高</t>
  </si>
  <si>
    <t>船橋啓明高</t>
  </si>
  <si>
    <t>船橋古和釜高</t>
  </si>
  <si>
    <t>船橋芝山高</t>
  </si>
  <si>
    <t>船橋法典高</t>
  </si>
  <si>
    <t>船橋二和高</t>
  </si>
  <si>
    <t>船橋豊富高</t>
  </si>
  <si>
    <t>市立船橋高</t>
  </si>
  <si>
    <t>日大習志野高</t>
  </si>
  <si>
    <t>千葉日大一高</t>
  </si>
  <si>
    <t>東京学館船橋高</t>
  </si>
  <si>
    <t>東葉高</t>
  </si>
  <si>
    <t>白井高</t>
  </si>
  <si>
    <t>小林</t>
    <phoneticPr fontId="5"/>
  </si>
  <si>
    <t>太郎</t>
    <phoneticPr fontId="5"/>
  </si>
  <si>
    <t>ｺﾊﾞﾔｼ</t>
    <phoneticPr fontId="6"/>
  </si>
  <si>
    <t>ﾀﾛｳ</t>
    <phoneticPr fontId="6"/>
  </si>
  <si>
    <t>一般</t>
    <phoneticPr fontId="6"/>
  </si>
  <si>
    <t>男</t>
    <phoneticPr fontId="6"/>
  </si>
  <si>
    <t>3</t>
    <phoneticPr fontId="6"/>
  </si>
  <si>
    <t>2003</t>
    <phoneticPr fontId="6"/>
  </si>
  <si>
    <t>0821</t>
    <phoneticPr fontId="6"/>
  </si>
  <si>
    <t>1234567890</t>
    <phoneticPr fontId="6"/>
  </si>
  <si>
    <t>千　葉</t>
    <phoneticPr fontId="6"/>
  </si>
  <si>
    <t>佐藤</t>
    <phoneticPr fontId="5"/>
  </si>
  <si>
    <t>花子</t>
    <phoneticPr fontId="5"/>
  </si>
  <si>
    <t>ｻﾄｳ</t>
    <phoneticPr fontId="6"/>
  </si>
  <si>
    <t>ﾊﾅｺ</t>
    <phoneticPr fontId="6"/>
  </si>
  <si>
    <t>中学</t>
    <phoneticPr fontId="6"/>
  </si>
  <si>
    <t>女</t>
    <phoneticPr fontId="6"/>
  </si>
  <si>
    <t>2</t>
    <phoneticPr fontId="6"/>
  </si>
  <si>
    <t>2004</t>
    <phoneticPr fontId="6"/>
  </si>
  <si>
    <t>1103</t>
    <phoneticPr fontId="6"/>
  </si>
  <si>
    <t>6876543210</t>
    <phoneticPr fontId="6"/>
  </si>
  <si>
    <t>入力については、このページの下記注意事項で確認。</t>
    <rPh sb="0" eb="2">
      <t>ニュウリョク</t>
    </rPh>
    <rPh sb="14" eb="16">
      <t>カキ</t>
    </rPh>
    <rPh sb="16" eb="18">
      <t>チュウイ</t>
    </rPh>
    <rPh sb="18" eb="20">
      <t>ジコウ</t>
    </rPh>
    <rPh sb="21" eb="23">
      <t>カクニン</t>
    </rPh>
    <phoneticPr fontId="5"/>
  </si>
  <si>
    <t>データ入力完了後、リレー入力列右側の入力数確認表で申込数の確認をして下さい。</t>
    <rPh sb="12" eb="14">
      <t>ニュウリョク</t>
    </rPh>
    <rPh sb="14" eb="15">
      <t>レツ</t>
    </rPh>
    <rPh sb="15" eb="17">
      <t>ミギガワ</t>
    </rPh>
    <rPh sb="18" eb="20">
      <t>ニュウリョク</t>
    </rPh>
    <rPh sb="20" eb="21">
      <t>スウ</t>
    </rPh>
    <rPh sb="21" eb="23">
      <t>カクニン</t>
    </rPh>
    <rPh sb="23" eb="24">
      <t>ヒョウ</t>
    </rPh>
    <rPh sb="25" eb="27">
      <t>モウシコミ</t>
    </rPh>
    <rPh sb="27" eb="28">
      <t>スウ</t>
    </rPh>
    <rPh sb="29" eb="31">
      <t>カクニン</t>
    </rPh>
    <rPh sb="34" eb="35">
      <t>クダ</t>
    </rPh>
    <phoneticPr fontId="5"/>
  </si>
  <si>
    <r>
      <t>申込一覧表は、データ入力完了後印刷。</t>
    </r>
    <r>
      <rPr>
        <sz val="12"/>
        <color rgb="FFFF0000"/>
        <rFont val="ＭＳ Ｐゴシック"/>
        <family val="3"/>
        <charset val="128"/>
        <scheme val="minor"/>
      </rPr>
      <t>所属長職印・申込者の押印後、競技会当日受付に提出。</t>
    </r>
    <rPh sb="0" eb="2">
      <t>モウシコミ</t>
    </rPh>
    <rPh sb="2" eb="4">
      <t>イチラン</t>
    </rPh>
    <rPh sb="4" eb="5">
      <t>ヒョウ</t>
    </rPh>
    <rPh sb="10" eb="12">
      <t>ニュウリョク</t>
    </rPh>
    <rPh sb="12" eb="14">
      <t>カンリョウ</t>
    </rPh>
    <rPh sb="14" eb="15">
      <t>ゴ</t>
    </rPh>
    <rPh sb="15" eb="17">
      <t>インサツ</t>
    </rPh>
    <rPh sb="18" eb="21">
      <t>ショゾクチョウ</t>
    </rPh>
    <rPh sb="21" eb="23">
      <t>ショクイン</t>
    </rPh>
    <rPh sb="24" eb="26">
      <t>モウシコミ</t>
    </rPh>
    <rPh sb="26" eb="27">
      <t>シャ</t>
    </rPh>
    <rPh sb="28" eb="30">
      <t>オウイン</t>
    </rPh>
    <rPh sb="30" eb="31">
      <t>ゴ</t>
    </rPh>
    <rPh sb="32" eb="35">
      <t>キョウギカイ</t>
    </rPh>
    <rPh sb="35" eb="37">
      <t>トウジツ</t>
    </rPh>
    <rPh sb="37" eb="39">
      <t>ウケツケ</t>
    </rPh>
    <rPh sb="40" eb="42">
      <t>テイシュツ</t>
    </rPh>
    <phoneticPr fontId="5"/>
  </si>
  <si>
    <t>個人での申込者(県陸協所属等）は、団体所在地欄を申込代表者の住所・連絡先で入力。</t>
    <rPh sb="0" eb="2">
      <t>コジン</t>
    </rPh>
    <rPh sb="8" eb="9">
      <t>ケン</t>
    </rPh>
    <rPh sb="9" eb="11">
      <t>リクキョウ</t>
    </rPh>
    <rPh sb="11" eb="13">
      <t>ショゾク</t>
    </rPh>
    <rPh sb="13" eb="14">
      <t>ナド</t>
    </rPh>
    <rPh sb="22" eb="23">
      <t>ラン</t>
    </rPh>
    <rPh sb="24" eb="26">
      <t>モウシコミ</t>
    </rPh>
    <phoneticPr fontId="46"/>
  </si>
  <si>
    <t>登録ﾅﾝﾊﾞｰの中学・高校は中・高体連、一般・大学・小学は都道府県陸協の今年度登録番号です。</t>
    <rPh sb="0" eb="2">
      <t>トウロク</t>
    </rPh>
    <rPh sb="8" eb="9">
      <t>チュウ</t>
    </rPh>
    <rPh sb="9" eb="10">
      <t>ガク</t>
    </rPh>
    <rPh sb="11" eb="13">
      <t>コウコウ</t>
    </rPh>
    <rPh sb="14" eb="15">
      <t>チュウ</t>
    </rPh>
    <rPh sb="16" eb="17">
      <t>コウ</t>
    </rPh>
    <rPh sb="17" eb="18">
      <t>タイ</t>
    </rPh>
    <rPh sb="18" eb="19">
      <t>レン</t>
    </rPh>
    <rPh sb="20" eb="22">
      <t>イッパン</t>
    </rPh>
    <rPh sb="23" eb="25">
      <t>ダイガク</t>
    </rPh>
    <rPh sb="26" eb="28">
      <t>ショウガク</t>
    </rPh>
    <rPh sb="29" eb="33">
      <t>トドウフケン</t>
    </rPh>
    <rPh sb="33" eb="35">
      <t>リクキョウ</t>
    </rPh>
    <rPh sb="36" eb="39">
      <t>コンネンド</t>
    </rPh>
    <rPh sb="39" eb="41">
      <t>トウロク</t>
    </rPh>
    <rPh sb="41" eb="43">
      <t>バンゴウ</t>
    </rPh>
    <phoneticPr fontId="5"/>
  </si>
  <si>
    <t>なお、左端の『番号』欄は競技者氏名の『姓・名』欄の入力人数により累計自動加算表示します。</t>
    <rPh sb="3" eb="5">
      <t>ヒダリハシ</t>
    </rPh>
    <rPh sb="7" eb="9">
      <t>バンゴウ</t>
    </rPh>
    <rPh sb="10" eb="11">
      <t>ラン</t>
    </rPh>
    <rPh sb="12" eb="15">
      <t>キョウギシャ</t>
    </rPh>
    <rPh sb="15" eb="17">
      <t>シメイ</t>
    </rPh>
    <rPh sb="19" eb="20">
      <t>セイ</t>
    </rPh>
    <rPh sb="21" eb="22">
      <t>メイ</t>
    </rPh>
    <rPh sb="23" eb="24">
      <t>ラン</t>
    </rPh>
    <rPh sb="25" eb="27">
      <t>ニュウリョク</t>
    </rPh>
    <rPh sb="27" eb="28">
      <t>ヒト</t>
    </rPh>
    <rPh sb="28" eb="29">
      <t>スウ</t>
    </rPh>
    <rPh sb="32" eb="34">
      <t>ルイケイ</t>
    </rPh>
    <rPh sb="34" eb="36">
      <t>ジドウ</t>
    </rPh>
    <rPh sb="36" eb="38">
      <t>カサン</t>
    </rPh>
    <rPh sb="38" eb="40">
      <t>ヒョウジ</t>
    </rPh>
    <phoneticPr fontId="5"/>
  </si>
  <si>
    <t>平成３０年度松戸市陸上競技選手件大会　兼 第１８８回松戸市陸上競技記録会</t>
    <rPh sb="0" eb="2">
      <t>ヘイセイ</t>
    </rPh>
    <rPh sb="4" eb="5">
      <t>ネン</t>
    </rPh>
    <rPh sb="5" eb="6">
      <t>ド</t>
    </rPh>
    <rPh sb="6" eb="9">
      <t>マツドシ</t>
    </rPh>
    <rPh sb="9" eb="11">
      <t>リクジョウ</t>
    </rPh>
    <rPh sb="11" eb="13">
      <t>キョウギ</t>
    </rPh>
    <rPh sb="13" eb="15">
      <t>センシュ</t>
    </rPh>
    <rPh sb="15" eb="16">
      <t>ケン</t>
    </rPh>
    <rPh sb="16" eb="18">
      <t>タイカイ</t>
    </rPh>
    <rPh sb="19" eb="20">
      <t>ケン</t>
    </rPh>
    <rPh sb="21" eb="22">
      <t>ダイ</t>
    </rPh>
    <rPh sb="25" eb="26">
      <t>カイ</t>
    </rPh>
    <phoneticPr fontId="11"/>
  </si>
  <si>
    <t>ﾘﾚｰ
ﾁｰﾑ
記号</t>
    <rPh sb="8" eb="10">
      <t>キゴウ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</si>
</sst>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¥&quot;* #,##0_ ;_ &quot;¥&quot;* \-#,##0_ ;_ &quot;¥&quot;* &quot;-&quot;_ ;_ @_ "/>
    <numFmt numFmtId="176" formatCode="&quot;¥&quot;#,##0_);[Red]\(&quot;¥&quot;#,##0\)"/>
    <numFmt numFmtId="177" formatCode="General&quot;ﾁｰﾑ&quot;"/>
    <numFmt numFmtId="178" formatCode="General&quot;名&quot;"/>
    <numFmt numFmtId="179" formatCode="General&quot;チ&quot;&quot;ー&quot;&quot;ム&quot;"/>
    <numFmt numFmtId="180" formatCode="General&quot; 種目&quot;"/>
    <numFmt numFmtId="181" formatCode="#,###"/>
    <numFmt numFmtId="182" formatCode="General&quot; チ&quot;&quot;ー&quot;&quot;ム&quot;"/>
    <numFmt numFmtId="183" formatCode="General&quot; ﾁｰﾑ&quot;"/>
  </numFmts>
  <fonts count="85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i/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20"/>
      <name val="ＭＳ ゴシック"/>
      <family val="3"/>
      <charset val="128"/>
    </font>
    <font>
      <i/>
      <u val="double"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i/>
      <sz val="18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9"/>
      <name val="ＭＳ Ｐ明朝"/>
      <family val="1"/>
      <charset val="128"/>
    </font>
    <font>
      <b/>
      <sz val="10"/>
      <color indexed="39"/>
      <name val="ＭＳ Ｐ明朝"/>
      <family val="1"/>
      <charset val="128"/>
    </font>
    <font>
      <b/>
      <u/>
      <sz val="16"/>
      <color theme="10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8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color theme="10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7"/>
      <color theme="1"/>
      <name val="ＭＳ Ｐゴシック"/>
      <family val="3"/>
      <charset val="128"/>
      <scheme val="minor"/>
    </font>
    <font>
      <i/>
      <sz val="18"/>
      <name val="ＭＳ ゴシック"/>
      <family val="3"/>
      <charset val="128"/>
    </font>
    <font>
      <b/>
      <sz val="16"/>
      <color theme="3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theme="0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2" tint="-0.499984740745262"/>
        <bgColor indexed="64"/>
      </patternFill>
    </fill>
  </fills>
  <borders count="2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1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theme="3" tint="-0.24994659260841701"/>
      </left>
      <right/>
      <top style="double">
        <color theme="3" tint="-0.24994659260841701"/>
      </top>
      <bottom/>
      <diagonal/>
    </border>
    <border>
      <left/>
      <right/>
      <top style="double">
        <color theme="3" tint="-0.24994659260841701"/>
      </top>
      <bottom/>
      <diagonal/>
    </border>
    <border>
      <left/>
      <right style="double">
        <color theme="3" tint="-0.24994659260841701"/>
      </right>
      <top style="double">
        <color theme="3" tint="-0.24994659260841701"/>
      </top>
      <bottom/>
      <diagonal/>
    </border>
    <border>
      <left style="double">
        <color theme="3" tint="-0.24994659260841701"/>
      </left>
      <right/>
      <top/>
      <bottom/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/>
      <right style="double">
        <color theme="3" tint="-0.24994659260841701"/>
      </right>
      <top/>
      <bottom/>
      <diagonal/>
    </border>
    <border>
      <left style="double">
        <color theme="3" tint="-0.24994659260841701"/>
      </left>
      <right/>
      <top/>
      <bottom style="double">
        <color theme="3" tint="-0.24994659260841701"/>
      </bottom>
      <diagonal/>
    </border>
    <border>
      <left/>
      <right/>
      <top/>
      <bottom style="double">
        <color theme="3" tint="-0.24994659260841701"/>
      </bottom>
      <diagonal/>
    </border>
    <border>
      <left/>
      <right style="double">
        <color theme="3" tint="-0.24994659260841701"/>
      </right>
      <top/>
      <bottom style="double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rgb="FFFF0000"/>
      </bottom>
      <diagonal/>
    </border>
    <border>
      <left/>
      <right style="thin">
        <color indexed="64"/>
      </right>
      <top style="medium">
        <color indexed="64"/>
      </top>
      <bottom style="hair">
        <color rgb="FFFF0000"/>
      </bottom>
      <diagonal/>
    </border>
    <border>
      <left/>
      <right/>
      <top style="medium">
        <color indexed="64"/>
      </top>
      <bottom style="hair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rgb="FFFF0000"/>
      </bottom>
      <diagonal/>
    </border>
    <border>
      <left style="thin">
        <color indexed="64"/>
      </left>
      <right/>
      <top style="medium">
        <color indexed="64"/>
      </top>
      <bottom style="hair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rgb="FFFF0000"/>
      </bottom>
      <diagonal/>
    </border>
    <border>
      <left style="medium">
        <color indexed="64"/>
      </left>
      <right style="thin">
        <color indexed="64"/>
      </right>
      <top style="hair">
        <color rgb="FFFF0000"/>
      </top>
      <bottom style="medium">
        <color indexed="64"/>
      </bottom>
      <diagonal/>
    </border>
    <border>
      <left/>
      <right style="thin">
        <color indexed="64"/>
      </right>
      <top style="hair">
        <color rgb="FFFF0000"/>
      </top>
      <bottom style="medium">
        <color indexed="64"/>
      </bottom>
      <diagonal/>
    </border>
    <border>
      <left/>
      <right/>
      <top style="hair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FF0000"/>
      </top>
      <bottom style="medium">
        <color indexed="64"/>
      </bottom>
      <diagonal/>
    </border>
    <border>
      <left style="thin">
        <color indexed="64"/>
      </left>
      <right/>
      <top style="hair">
        <color rgb="FFFF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FF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/>
      <right style="thin">
        <color indexed="64"/>
      </right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/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medium">
        <color indexed="64"/>
      </right>
      <top style="hair">
        <color rgb="FFFF0000"/>
      </top>
      <bottom style="hair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rgb="FFFF0000"/>
      </bottom>
      <diagonal/>
    </border>
    <border>
      <left/>
      <right style="thin">
        <color indexed="64"/>
      </right>
      <top style="thin">
        <color indexed="64"/>
      </top>
      <bottom style="hair">
        <color rgb="FFFF0000"/>
      </bottom>
      <diagonal/>
    </border>
    <border>
      <left/>
      <right/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rgb="FFFF0000"/>
      </bottom>
      <diagonal/>
    </border>
    <border>
      <left/>
      <right style="medium">
        <color indexed="64"/>
      </right>
      <top style="medium">
        <color indexed="64"/>
      </top>
      <bottom style="hair">
        <color rgb="FFFF0000"/>
      </bottom>
      <diagonal/>
    </border>
    <border>
      <left/>
      <right style="medium">
        <color indexed="64"/>
      </right>
      <top style="hair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hair">
        <color rgb="FFFF0000"/>
      </bottom>
      <diagonal/>
    </border>
    <border>
      <left style="thin">
        <color indexed="64"/>
      </left>
      <right style="medium">
        <color indexed="64"/>
      </right>
      <top/>
      <bottom style="hair">
        <color rgb="FFFF0000"/>
      </bottom>
      <diagonal/>
    </border>
    <border>
      <left style="thin">
        <color indexed="64"/>
      </left>
      <right style="thin">
        <color indexed="64"/>
      </right>
      <top/>
      <bottom style="hair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rgb="FFFF0000"/>
      </bottom>
      <diagonal/>
    </border>
    <border>
      <left/>
      <right style="medium">
        <color indexed="64"/>
      </right>
      <top style="hair">
        <color rgb="FFFF0000"/>
      </top>
      <bottom style="hair">
        <color rgb="FFFF0000"/>
      </bottom>
      <diagonal/>
    </border>
    <border>
      <left/>
      <right style="medium">
        <color indexed="64"/>
      </right>
      <top style="hair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rgb="FFFF0000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10"/>
      </bottom>
      <diagonal/>
    </border>
    <border>
      <left/>
      <right style="medium">
        <color indexed="64"/>
      </right>
      <top style="hair">
        <color indexed="10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10"/>
      </bottom>
      <diagonal/>
    </border>
    <border>
      <left/>
      <right style="medium">
        <color indexed="64"/>
      </right>
      <top style="hair">
        <color indexed="10"/>
      </top>
      <bottom style="hair">
        <color indexed="10"/>
      </bottom>
      <diagonal/>
    </border>
    <border>
      <left/>
      <right style="medium">
        <color indexed="64"/>
      </right>
      <top style="hair">
        <color indexed="10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theme="3" tint="-0.24994659260841701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rgb="FFFF0000"/>
      </bottom>
      <diagonal/>
    </border>
    <border>
      <left/>
      <right/>
      <top/>
      <bottom style="hair">
        <color rgb="FFFF0000"/>
      </bottom>
      <diagonal/>
    </border>
    <border>
      <left style="medium">
        <color theme="0" tint="-4.9989318521683403E-2"/>
      </left>
      <right style="hair">
        <color theme="0" tint="-4.9989318521683403E-2"/>
      </right>
      <top style="medium">
        <color theme="0" tint="-4.9989318521683403E-2"/>
      </top>
      <bottom style="hair">
        <color theme="0" tint="-4.9989318521683403E-2"/>
      </bottom>
      <diagonal/>
    </border>
    <border>
      <left style="hair">
        <color theme="0" tint="-4.9989318521683403E-2"/>
      </left>
      <right style="hair">
        <color theme="0" tint="-4.9989318521683403E-2"/>
      </right>
      <top style="medium">
        <color theme="0" tint="-4.9989318521683403E-2"/>
      </top>
      <bottom style="hair">
        <color theme="0" tint="-4.9989318521683403E-2"/>
      </bottom>
      <diagonal/>
    </border>
    <border>
      <left style="hair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medium">
        <color theme="0" tint="-4.9989318521683403E-2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medium">
        <color theme="0" tint="-4.9989318521683403E-2"/>
      </bottom>
      <diagonal/>
    </border>
    <border>
      <left style="hair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slantDashDot">
        <color theme="3" tint="0.399945066682943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rgb="FFFF0000"/>
      </top>
      <bottom/>
      <diagonal/>
    </border>
    <border>
      <left style="thin">
        <color indexed="64"/>
      </left>
      <right style="medium">
        <color indexed="64"/>
      </right>
      <top style="hair">
        <color rgb="FFFF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rgb="FFFF0000"/>
      </top>
      <bottom/>
      <diagonal/>
    </border>
    <border>
      <left/>
      <right style="thin">
        <color indexed="64"/>
      </right>
      <top style="hair">
        <color rgb="FFFF0000"/>
      </top>
      <bottom/>
      <diagonal/>
    </border>
    <border>
      <left/>
      <right/>
      <top style="hair">
        <color rgb="FFFF0000"/>
      </top>
      <bottom/>
      <diagonal/>
    </border>
    <border>
      <left style="thin">
        <color indexed="64"/>
      </left>
      <right/>
      <top style="hair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2" fillId="0" borderId="0" applyNumberFormat="0" applyFill="0" applyBorder="0" applyAlignment="0" applyProtection="0">
      <alignment vertical="center"/>
    </xf>
  </cellStyleXfs>
  <cellXfs count="6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8" fillId="2" borderId="1" xfId="6" applyFont="1" applyFill="1" applyBorder="1" applyAlignment="1">
      <alignment horizontal="center" vertical="center"/>
    </xf>
    <xf numFmtId="0" fontId="8" fillId="2" borderId="1" xfId="6" applyFont="1" applyFill="1" applyBorder="1" applyAlignment="1">
      <alignment horizontal="center" vertical="center" wrapText="1"/>
    </xf>
    <xf numFmtId="0" fontId="8" fillId="3" borderId="1" xfId="6" applyFont="1" applyFill="1" applyBorder="1" applyAlignment="1">
      <alignment horizontal="center" vertical="center"/>
    </xf>
    <xf numFmtId="0" fontId="8" fillId="3" borderId="1" xfId="6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4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3" fillId="6" borderId="3" xfId="4" applyNumberFormat="1" applyFont="1" applyFill="1" applyBorder="1" applyAlignment="1" applyProtection="1">
      <alignment horizontal="right" vertical="center"/>
      <protection locked="0"/>
    </xf>
    <xf numFmtId="49" fontId="13" fillId="6" borderId="6" xfId="4" applyNumberFormat="1" applyFont="1" applyFill="1" applyBorder="1" applyAlignment="1" applyProtection="1">
      <alignment horizontal="right" vertical="center"/>
      <protection locked="0"/>
    </xf>
    <xf numFmtId="49" fontId="13" fillId="6" borderId="7" xfId="4" applyNumberFormat="1" applyFont="1" applyFill="1" applyBorder="1" applyAlignment="1" applyProtection="1">
      <alignment horizontal="right" vertical="center"/>
      <protection locked="0"/>
    </xf>
    <xf numFmtId="49" fontId="13" fillId="6" borderId="8" xfId="4" applyNumberFormat="1" applyFont="1" applyFill="1" applyBorder="1" applyAlignment="1" applyProtection="1">
      <alignment horizontal="right" vertical="center"/>
      <protection locked="0"/>
    </xf>
    <xf numFmtId="49" fontId="13" fillId="6" borderId="9" xfId="4" applyNumberFormat="1" applyFont="1" applyFill="1" applyBorder="1" applyAlignment="1" applyProtection="1">
      <alignment horizontal="right" vertical="center"/>
      <protection locked="0"/>
    </xf>
    <xf numFmtId="49" fontId="13" fillId="6" borderId="11" xfId="4" applyNumberFormat="1" applyFont="1" applyFill="1" applyBorder="1" applyAlignment="1" applyProtection="1">
      <alignment horizontal="right" vertical="center"/>
      <protection locked="0"/>
    </xf>
    <xf numFmtId="49" fontId="13" fillId="6" borderId="13" xfId="4" applyNumberFormat="1" applyFont="1" applyFill="1" applyBorder="1" applyAlignment="1" applyProtection="1">
      <alignment horizontal="right" vertical="center"/>
      <protection locked="0"/>
    </xf>
    <xf numFmtId="49" fontId="13" fillId="6" borderId="14" xfId="4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left" vertical="center"/>
    </xf>
    <xf numFmtId="49" fontId="7" fillId="0" borderId="0" xfId="0" applyNumberFormat="1" applyFont="1" applyProtection="1">
      <alignment vertical="center"/>
    </xf>
    <xf numFmtId="49" fontId="7" fillId="0" borderId="0" xfId="0" applyNumberFormat="1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49" fontId="7" fillId="0" borderId="0" xfId="0" applyNumberFormat="1" applyFont="1" applyFill="1" applyAlignment="1" applyProtection="1">
      <alignment horizontal="right" vertical="center"/>
    </xf>
    <xf numFmtId="49" fontId="7" fillId="0" borderId="0" xfId="0" applyNumberFormat="1" applyFont="1" applyFill="1" applyAlignment="1" applyProtection="1">
      <alignment horizontal="center" vertical="center"/>
    </xf>
    <xf numFmtId="49" fontId="13" fillId="0" borderId="13" xfId="4" applyNumberFormat="1" applyFont="1" applyBorder="1" applyAlignment="1" applyProtection="1">
      <alignment horizontal="center" vertical="center"/>
      <protection locked="0"/>
    </xf>
    <xf numFmtId="0" fontId="17" fillId="10" borderId="1" xfId="4" applyFont="1" applyFill="1" applyBorder="1" applyAlignment="1" applyProtection="1">
      <alignment horizontal="center" vertical="center" shrinkToFit="1"/>
    </xf>
    <xf numFmtId="0" fontId="17" fillId="10" borderId="1" xfId="4" applyFont="1" applyFill="1" applyBorder="1" applyAlignment="1" applyProtection="1">
      <alignment horizontal="center" vertical="center"/>
    </xf>
    <xf numFmtId="0" fontId="17" fillId="10" borderId="19" xfId="4" applyFont="1" applyFill="1" applyBorder="1" applyAlignment="1" applyProtection="1">
      <alignment horizontal="center" vertical="center"/>
    </xf>
    <xf numFmtId="0" fontId="17" fillId="0" borderId="0" xfId="4" applyFont="1" applyFill="1" applyAlignment="1" applyProtection="1">
      <alignment horizontal="center"/>
      <protection locked="0"/>
    </xf>
    <xf numFmtId="0" fontId="17" fillId="0" borderId="0" xfId="4" applyFont="1" applyFill="1" applyProtection="1">
      <protection locked="0"/>
    </xf>
    <xf numFmtId="0" fontId="17" fillId="0" borderId="0" xfId="4" applyFont="1" applyFill="1" applyBorder="1" applyProtection="1">
      <protection locked="0"/>
    </xf>
    <xf numFmtId="0" fontId="17" fillId="0" borderId="0" xfId="4" applyFont="1" applyFill="1" applyBorder="1" applyAlignment="1" applyProtection="1">
      <alignment horizontal="center"/>
      <protection locked="0"/>
    </xf>
    <xf numFmtId="0" fontId="17" fillId="0" borderId="0" xfId="4" applyFont="1" applyFill="1" applyAlignment="1" applyProtection="1">
      <alignment horizontal="left" vertical="center"/>
      <protection locked="0"/>
    </xf>
    <xf numFmtId="0" fontId="19" fillId="0" borderId="0" xfId="0" applyFont="1" applyProtection="1">
      <alignment vertical="center"/>
      <protection locked="0"/>
    </xf>
    <xf numFmtId="0" fontId="17" fillId="0" borderId="0" xfId="4" applyFont="1" applyFill="1" applyAlignment="1" applyProtection="1">
      <alignment horizontal="distributed"/>
      <protection locked="0"/>
    </xf>
    <xf numFmtId="0" fontId="17" fillId="0" borderId="0" xfId="4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4" applyFont="1" applyFill="1" applyBorder="1" applyAlignment="1" applyProtection="1">
      <alignment vertical="center"/>
      <protection locked="0"/>
    </xf>
    <xf numFmtId="0" fontId="17" fillId="0" borderId="0" xfId="4" applyFont="1" applyFill="1" applyBorder="1" applyAlignment="1" applyProtection="1">
      <alignment horizontal="distributed" vertical="center"/>
      <protection locked="0"/>
    </xf>
    <xf numFmtId="0" fontId="17" fillId="0" borderId="0" xfId="4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19" fillId="0" borderId="0" xfId="0" applyFont="1" applyFill="1" applyProtection="1">
      <alignment vertical="center"/>
      <protection locked="0"/>
    </xf>
    <xf numFmtId="0" fontId="17" fillId="0" borderId="20" xfId="4" applyNumberFormat="1" applyFont="1" applyFill="1" applyBorder="1" applyAlignment="1" applyProtection="1">
      <alignment horizontal="center" vertical="center"/>
    </xf>
    <xf numFmtId="0" fontId="17" fillId="0" borderId="21" xfId="4" applyNumberFormat="1" applyFont="1" applyFill="1" applyBorder="1" applyAlignment="1" applyProtection="1">
      <alignment horizontal="center" vertical="center"/>
    </xf>
    <xf numFmtId="0" fontId="17" fillId="0" borderId="22" xfId="4" applyNumberFormat="1" applyFont="1" applyFill="1" applyBorder="1" applyAlignment="1" applyProtection="1">
      <alignment horizontal="center" vertical="center"/>
    </xf>
    <xf numFmtId="0" fontId="17" fillId="0" borderId="23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Border="1" applyProtection="1">
      <protection locked="0"/>
    </xf>
    <xf numFmtId="0" fontId="7" fillId="0" borderId="0" xfId="0" applyFont="1" applyProtection="1">
      <alignment vertical="center"/>
      <protection locked="0"/>
    </xf>
    <xf numFmtId="0" fontId="37" fillId="0" borderId="0" xfId="0" applyNumberFormat="1" applyFont="1" applyAlignment="1" applyProtection="1">
      <alignment horizontal="left" vertical="center"/>
      <protection locked="0"/>
    </xf>
    <xf numFmtId="0" fontId="35" fillId="0" borderId="0" xfId="0" applyNumberFormat="1" applyFont="1" applyAlignment="1" applyProtection="1">
      <alignment horizontal="center" vertical="center"/>
      <protection locked="0"/>
    </xf>
    <xf numFmtId="0" fontId="35" fillId="0" borderId="0" xfId="0" applyNumberFormat="1" applyFont="1" applyProtection="1">
      <alignment vertical="center"/>
      <protection locked="0"/>
    </xf>
    <xf numFmtId="0" fontId="35" fillId="0" borderId="0" xfId="0" applyNumberFormat="1" applyFont="1" applyAlignment="1" applyProtection="1">
      <alignment horizontal="left" vertical="center"/>
      <protection locked="0"/>
    </xf>
    <xf numFmtId="0" fontId="38" fillId="0" borderId="0" xfId="0" applyNumberFormat="1" applyFont="1" applyAlignment="1" applyProtection="1">
      <alignment horizontal="left" vertical="center"/>
      <protection locked="0"/>
    </xf>
    <xf numFmtId="0" fontId="38" fillId="0" borderId="0" xfId="0" applyNumberFormat="1" applyFont="1" applyAlignment="1" applyProtection="1">
      <alignment horizontal="center" vertical="center"/>
      <protection locked="0"/>
    </xf>
    <xf numFmtId="0" fontId="38" fillId="0" borderId="0" xfId="0" applyNumberFormat="1" applyFont="1" applyProtection="1">
      <alignment vertical="center"/>
      <protection locked="0"/>
    </xf>
    <xf numFmtId="0" fontId="39" fillId="11" borderId="24" xfId="4" applyFont="1" applyFill="1" applyBorder="1" applyAlignment="1" applyProtection="1">
      <alignment horizontal="center" vertical="center" shrinkToFit="1"/>
      <protection locked="0"/>
    </xf>
    <xf numFmtId="0" fontId="29" fillId="0" borderId="24" xfId="4" applyFont="1" applyFill="1" applyBorder="1" applyAlignment="1" applyProtection="1">
      <alignment horizontal="center" vertical="center" shrinkToFit="1"/>
      <protection locked="0"/>
    </xf>
    <xf numFmtId="180" fontId="29" fillId="0" borderId="1" xfId="4" applyNumberFormat="1" applyFont="1" applyFill="1" applyBorder="1" applyAlignment="1" applyProtection="1">
      <alignment horizontal="right" vertical="center" shrinkToFit="1"/>
      <protection locked="0"/>
    </xf>
    <xf numFmtId="49" fontId="3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Protection="1">
      <alignment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25" fillId="0" borderId="0" xfId="4" applyFont="1" applyFill="1" applyBorder="1" applyAlignment="1" applyProtection="1">
      <alignment horizontal="left" vertical="center" indent="1" shrinkToFit="1"/>
      <protection locked="0"/>
    </xf>
    <xf numFmtId="179" fontId="26" fillId="0" borderId="0" xfId="4" applyNumberFormat="1" applyFont="1" applyFill="1" applyBorder="1" applyAlignment="1" applyProtection="1">
      <alignment horizontal="right" vertical="center" shrinkToFit="1"/>
      <protection locked="0"/>
    </xf>
    <xf numFmtId="42" fontId="26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40" fillId="0" borderId="0" xfId="0" applyNumberFormat="1" applyFont="1" applyAlignment="1" applyProtection="1">
      <alignment horizontal="left" vertical="center"/>
      <protection locked="0"/>
    </xf>
    <xf numFmtId="0" fontId="41" fillId="0" borderId="0" xfId="0" applyNumberFormat="1" applyFont="1" applyAlignment="1" applyProtection="1">
      <alignment horizontal="center"/>
      <protection locked="0"/>
    </xf>
    <xf numFmtId="0" fontId="35" fillId="0" borderId="0" xfId="0" applyNumberFormat="1" applyFont="1" applyAlignment="1" applyProtection="1">
      <alignment horizontal="center"/>
      <protection locked="0"/>
    </xf>
    <xf numFmtId="0" fontId="35" fillId="0" borderId="0" xfId="0" applyNumberFormat="1" applyFont="1" applyAlignment="1" applyProtection="1">
      <protection locked="0"/>
    </xf>
    <xf numFmtId="0" fontId="41" fillId="0" borderId="0" xfId="0" applyNumberFormat="1" applyFont="1" applyAlignment="1" applyProtection="1">
      <alignment horizontal="center" vertical="center"/>
      <protection locked="0"/>
    </xf>
    <xf numFmtId="0" fontId="41" fillId="0" borderId="0" xfId="0" applyNumberFormat="1" applyFont="1" applyAlignment="1" applyProtection="1">
      <alignment horizontal="left" vertical="center"/>
      <protection locked="0"/>
    </xf>
    <xf numFmtId="0" fontId="35" fillId="12" borderId="15" xfId="0" applyNumberFormat="1" applyFont="1" applyFill="1" applyBorder="1" applyAlignment="1" applyProtection="1">
      <alignment horizontal="center" vertical="center"/>
      <protection locked="0"/>
    </xf>
    <xf numFmtId="0" fontId="35" fillId="12" borderId="25" xfId="0" applyNumberFormat="1" applyFont="1" applyFill="1" applyBorder="1" applyAlignment="1" applyProtection="1">
      <alignment horizontal="center" vertical="center"/>
      <protection locked="0"/>
    </xf>
    <xf numFmtId="0" fontId="35" fillId="12" borderId="26" xfId="0" applyNumberFormat="1" applyFont="1" applyFill="1" applyBorder="1" applyAlignment="1" applyProtection="1">
      <alignment horizontal="center" vertical="center"/>
      <protection locked="0"/>
    </xf>
    <xf numFmtId="0" fontId="35" fillId="13" borderId="15" xfId="0" applyNumberFormat="1" applyFont="1" applyFill="1" applyBorder="1" applyAlignment="1" applyProtection="1">
      <alignment horizontal="center" vertical="center"/>
      <protection locked="0"/>
    </xf>
    <xf numFmtId="0" fontId="35" fillId="13" borderId="25" xfId="0" applyNumberFormat="1" applyFont="1" applyFill="1" applyBorder="1" applyAlignment="1" applyProtection="1">
      <alignment horizontal="center" vertical="center"/>
      <protection locked="0"/>
    </xf>
    <xf numFmtId="0" fontId="35" fillId="13" borderId="26" xfId="0" applyNumberFormat="1" applyFont="1" applyFill="1" applyBorder="1" applyAlignment="1" applyProtection="1">
      <alignment horizontal="center" vertical="center"/>
      <protection locked="0"/>
    </xf>
    <xf numFmtId="0" fontId="35" fillId="12" borderId="16" xfId="0" applyNumberFormat="1" applyFont="1" applyFill="1" applyBorder="1" applyAlignment="1" applyProtection="1">
      <alignment horizontal="center" vertical="center"/>
      <protection locked="0"/>
    </xf>
    <xf numFmtId="0" fontId="35" fillId="13" borderId="16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Alignment="1" applyProtection="1">
      <alignment horizontal="right"/>
      <protection locked="0"/>
    </xf>
    <xf numFmtId="0" fontId="40" fillId="0" borderId="0" xfId="0" applyNumberFormat="1" applyFont="1" applyBorder="1" applyAlignment="1" applyProtection="1">
      <alignment horizontal="left"/>
      <protection locked="0"/>
    </xf>
    <xf numFmtId="0" fontId="35" fillId="13" borderId="1" xfId="0" applyNumberFormat="1" applyFont="1" applyFill="1" applyBorder="1" applyAlignment="1" applyProtection="1">
      <alignment horizontal="center" vertical="center"/>
      <protection locked="0"/>
    </xf>
    <xf numFmtId="0" fontId="35" fillId="3" borderId="1" xfId="0" applyFont="1" applyFill="1" applyBorder="1" applyAlignment="1">
      <alignment vertical="center" wrapText="1"/>
    </xf>
    <xf numFmtId="0" fontId="35" fillId="13" borderId="1" xfId="0" applyFont="1" applyFill="1" applyBorder="1" applyAlignment="1">
      <alignment vertical="center" wrapText="1"/>
    </xf>
    <xf numFmtId="49" fontId="38" fillId="0" borderId="0" xfId="0" applyNumberFormat="1" applyFont="1" applyProtection="1">
      <alignment vertical="center"/>
      <protection locked="0"/>
    </xf>
    <xf numFmtId="0" fontId="35" fillId="14" borderId="1" xfId="0" applyFont="1" applyFill="1" applyBorder="1" applyAlignment="1">
      <alignment vertical="center" wrapText="1"/>
    </xf>
    <xf numFmtId="181" fontId="35" fillId="0" borderId="1" xfId="0" applyNumberFormat="1" applyFont="1" applyBorder="1" applyProtection="1">
      <alignment vertical="center"/>
      <protection locked="0"/>
    </xf>
    <xf numFmtId="181" fontId="35" fillId="0" borderId="1" xfId="0" applyNumberFormat="1" applyFont="1" applyBorder="1" applyAlignment="1" applyProtection="1">
      <alignment horizontal="left" vertical="center"/>
      <protection locked="0"/>
    </xf>
    <xf numFmtId="181" fontId="27" fillId="15" borderId="19" xfId="4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4" applyFont="1" applyFill="1" applyBorder="1" applyAlignment="1" applyProtection="1">
      <alignment horizontal="right" vertical="center"/>
      <protection locked="0"/>
    </xf>
    <xf numFmtId="0" fontId="13" fillId="0" borderId="0" xfId="4" applyFont="1" applyFill="1" applyBorder="1" applyAlignment="1" applyProtection="1">
      <alignment horizontal="center" vertical="center"/>
      <protection locked="0"/>
    </xf>
    <xf numFmtId="49" fontId="13" fillId="6" borderId="3" xfId="4" applyNumberFormat="1" applyFont="1" applyFill="1" applyBorder="1" applyAlignment="1" applyProtection="1">
      <alignment horizontal="left" vertical="center" shrinkToFit="1"/>
      <protection locked="0"/>
    </xf>
    <xf numFmtId="49" fontId="13" fillId="6" borderId="11" xfId="4" applyNumberFormat="1" applyFont="1" applyFill="1" applyBorder="1" applyAlignment="1" applyProtection="1">
      <alignment horizontal="left" vertical="center" shrinkToFit="1"/>
      <protection locked="0"/>
    </xf>
    <xf numFmtId="49" fontId="13" fillId="6" borderId="9" xfId="4" applyNumberFormat="1" applyFont="1" applyFill="1" applyBorder="1" applyAlignment="1" applyProtection="1">
      <alignment horizontal="left" vertical="center" shrinkToFit="1"/>
      <protection locked="0"/>
    </xf>
    <xf numFmtId="49" fontId="13" fillId="6" borderId="6" xfId="4" applyNumberFormat="1" applyFont="1" applyFill="1" applyBorder="1" applyAlignment="1" applyProtection="1">
      <alignment horizontal="left" vertical="center" shrinkToFit="1"/>
      <protection locked="0"/>
    </xf>
    <xf numFmtId="49" fontId="13" fillId="6" borderId="14" xfId="4" applyNumberFormat="1" applyFont="1" applyFill="1" applyBorder="1" applyAlignment="1" applyProtection="1">
      <alignment horizontal="left" vertical="center" shrinkToFit="1"/>
      <protection locked="0"/>
    </xf>
    <xf numFmtId="49" fontId="13" fillId="6" borderId="13" xfId="4" applyNumberFormat="1" applyFont="1" applyFill="1" applyBorder="1" applyAlignment="1" applyProtection="1">
      <alignment horizontal="left" vertical="center" shrinkToFit="1"/>
      <protection locked="0"/>
    </xf>
    <xf numFmtId="49" fontId="13" fillId="6" borderId="7" xfId="4" applyNumberFormat="1" applyFont="1" applyFill="1" applyBorder="1" applyAlignment="1" applyProtection="1">
      <alignment horizontal="left" vertical="center" shrinkToFit="1"/>
      <protection locked="0"/>
    </xf>
    <xf numFmtId="49" fontId="13" fillId="6" borderId="8" xfId="4" applyNumberFormat="1" applyFont="1" applyFill="1" applyBorder="1" applyAlignment="1" applyProtection="1">
      <alignment horizontal="left" vertical="center" shrinkToFit="1"/>
      <protection locked="0"/>
    </xf>
    <xf numFmtId="0" fontId="39" fillId="11" borderId="26" xfId="4" applyFont="1" applyFill="1" applyBorder="1" applyAlignment="1" applyProtection="1">
      <alignment horizontal="center" vertical="center" shrinkToFit="1"/>
      <protection locked="0"/>
    </xf>
    <xf numFmtId="178" fontId="41" fillId="4" borderId="1" xfId="0" applyNumberFormat="1" applyFont="1" applyFill="1" applyBorder="1" applyAlignment="1" applyProtection="1">
      <alignment horizontal="right" vertical="center"/>
      <protection locked="0"/>
    </xf>
    <xf numFmtId="0" fontId="41" fillId="4" borderId="1" xfId="0" applyNumberFormat="1" applyFont="1" applyFill="1" applyBorder="1" applyAlignment="1" applyProtection="1">
      <alignment horizontal="right" vertical="center"/>
      <protection locked="0"/>
    </xf>
    <xf numFmtId="178" fontId="41" fillId="6" borderId="1" xfId="0" applyNumberFormat="1" applyFont="1" applyFill="1" applyBorder="1" applyAlignment="1" applyProtection="1">
      <alignment horizontal="right" vertical="center"/>
      <protection locked="0"/>
    </xf>
    <xf numFmtId="181" fontId="35" fillId="0" borderId="1" xfId="0" applyNumberFormat="1" applyFont="1" applyBorder="1" applyAlignment="1" applyProtection="1">
      <alignment horizontal="right" vertical="center"/>
      <protection locked="0"/>
    </xf>
    <xf numFmtId="0" fontId="41" fillId="4" borderId="30" xfId="0" applyNumberFormat="1" applyFont="1" applyFill="1" applyBorder="1" applyAlignment="1" applyProtection="1">
      <alignment horizontal="right" vertical="center"/>
      <protection locked="0"/>
    </xf>
    <xf numFmtId="42" fontId="41" fillId="4" borderId="1" xfId="0" applyNumberFormat="1" applyFont="1" applyFill="1" applyBorder="1" applyAlignment="1" applyProtection="1">
      <alignment horizontal="right" vertical="center"/>
      <protection locked="0"/>
    </xf>
    <xf numFmtId="42" fontId="41" fillId="4" borderId="19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NumberFormat="1" applyFont="1" applyAlignment="1" applyProtection="1">
      <alignment horizontal="center" vertical="center"/>
      <protection locked="0"/>
    </xf>
    <xf numFmtId="0" fontId="42" fillId="0" borderId="0" xfId="0" applyNumberFormat="1" applyFont="1" applyProtection="1">
      <alignment vertical="center"/>
      <protection locked="0"/>
    </xf>
    <xf numFmtId="0" fontId="42" fillId="0" borderId="0" xfId="0" applyNumberFormat="1" applyFont="1" applyAlignment="1" applyProtection="1">
      <alignment horizontal="left" vertical="center"/>
      <protection locked="0"/>
    </xf>
    <xf numFmtId="183" fontId="35" fillId="6" borderId="1" xfId="0" applyNumberFormat="1" applyFont="1" applyFill="1" applyBorder="1" applyAlignment="1" applyProtection="1">
      <alignment horizontal="right" vertical="center"/>
      <protection locked="0"/>
    </xf>
    <xf numFmtId="183" fontId="41" fillId="4" borderId="1" xfId="0" applyNumberFormat="1" applyFont="1" applyFill="1" applyBorder="1" applyAlignment="1" applyProtection="1">
      <alignment horizontal="right" vertical="center"/>
      <protection locked="0"/>
    </xf>
    <xf numFmtId="42" fontId="27" fillId="0" borderId="19" xfId="4" applyNumberFormat="1" applyFont="1" applyFill="1" applyBorder="1" applyAlignment="1" applyProtection="1">
      <alignment horizontal="right" vertical="center" shrinkToFit="1"/>
      <protection locked="0"/>
    </xf>
    <xf numFmtId="42" fontId="27" fillId="0" borderId="1" xfId="4" applyNumberFormat="1" applyFont="1" applyFill="1" applyBorder="1" applyAlignment="1" applyProtection="1">
      <alignment horizontal="right" vertical="center" shrinkToFit="1"/>
      <protection locked="0"/>
    </xf>
    <xf numFmtId="0" fontId="17" fillId="10" borderId="19" xfId="4" applyFont="1" applyFill="1" applyBorder="1" applyAlignment="1" applyProtection="1">
      <alignment horizontal="center" vertical="center" shrinkToFit="1"/>
    </xf>
    <xf numFmtId="0" fontId="17" fillId="0" borderId="10" xfId="4" applyNumberFormat="1" applyFont="1" applyFill="1" applyBorder="1" applyAlignment="1" applyProtection="1">
      <alignment horizontal="center" vertical="center"/>
    </xf>
    <xf numFmtId="0" fontId="17" fillId="0" borderId="31" xfId="4" applyNumberFormat="1" applyFont="1" applyFill="1" applyBorder="1" applyAlignment="1" applyProtection="1">
      <alignment horizontal="center" vertical="center"/>
    </xf>
    <xf numFmtId="0" fontId="17" fillId="0" borderId="32" xfId="4" applyNumberFormat="1" applyFont="1" applyFill="1" applyBorder="1" applyAlignment="1" applyProtection="1">
      <alignment horizontal="center" vertical="center"/>
    </xf>
    <xf numFmtId="0" fontId="17" fillId="0" borderId="3" xfId="4" applyNumberFormat="1" applyFont="1" applyFill="1" applyBorder="1" applyAlignment="1" applyProtection="1">
      <alignment horizontal="center" vertical="center"/>
    </xf>
    <xf numFmtId="0" fontId="17" fillId="0" borderId="5" xfId="4" applyNumberFormat="1" applyFont="1" applyFill="1" applyBorder="1" applyAlignment="1" applyProtection="1">
      <alignment horizontal="center" vertical="center"/>
    </xf>
    <xf numFmtId="0" fontId="17" fillId="0" borderId="33" xfId="4" applyNumberFormat="1" applyFont="1" applyFill="1" applyBorder="1" applyAlignment="1" applyProtection="1">
      <alignment horizontal="center" vertical="center"/>
    </xf>
    <xf numFmtId="0" fontId="17" fillId="0" borderId="34" xfId="4" applyNumberFormat="1" applyFont="1" applyFill="1" applyBorder="1" applyAlignment="1" applyProtection="1">
      <alignment horizontal="center" vertical="center"/>
    </xf>
    <xf numFmtId="0" fontId="17" fillId="0" borderId="35" xfId="4" applyNumberFormat="1" applyFont="1" applyFill="1" applyBorder="1" applyAlignment="1" applyProtection="1">
      <alignment horizontal="center" vertical="center"/>
    </xf>
    <xf numFmtId="0" fontId="17" fillId="0" borderId="2" xfId="4" applyNumberFormat="1" applyFont="1" applyFill="1" applyBorder="1" applyAlignment="1" applyProtection="1">
      <alignment horizontal="center" vertical="center"/>
    </xf>
    <xf numFmtId="0" fontId="17" fillId="0" borderId="4" xfId="4" applyNumberFormat="1" applyFont="1" applyFill="1" applyBorder="1" applyAlignment="1" applyProtection="1">
      <alignment horizontal="center" vertical="center"/>
    </xf>
    <xf numFmtId="0" fontId="17" fillId="0" borderId="11" xfId="4" applyNumberFormat="1" applyFont="1" applyFill="1" applyBorder="1" applyAlignment="1" applyProtection="1">
      <alignment horizontal="center" vertical="center"/>
    </xf>
    <xf numFmtId="0" fontId="17" fillId="0" borderId="12" xfId="4" applyNumberFormat="1" applyFont="1" applyFill="1" applyBorder="1" applyAlignment="1" applyProtection="1">
      <alignment horizontal="center" vertical="center"/>
    </xf>
    <xf numFmtId="0" fontId="17" fillId="0" borderId="36" xfId="4" applyNumberFormat="1" applyFont="1" applyFill="1" applyBorder="1" applyAlignment="1" applyProtection="1">
      <alignment horizontal="center" vertical="center"/>
    </xf>
    <xf numFmtId="0" fontId="17" fillId="0" borderId="9" xfId="4" applyNumberFormat="1" applyFont="1" applyFill="1" applyBorder="1" applyAlignment="1" applyProtection="1">
      <alignment horizontal="right" vertical="center"/>
    </xf>
    <xf numFmtId="0" fontId="17" fillId="0" borderId="3" xfId="4" applyNumberFormat="1" applyFont="1" applyFill="1" applyBorder="1" applyAlignment="1" applyProtection="1">
      <alignment horizontal="right" vertical="center"/>
    </xf>
    <xf numFmtId="0" fontId="17" fillId="0" borderId="37" xfId="4" applyNumberFormat="1" applyFont="1" applyFill="1" applyBorder="1" applyAlignment="1" applyProtection="1">
      <alignment horizontal="right" vertical="center"/>
    </xf>
    <xf numFmtId="0" fontId="17" fillId="0" borderId="2" xfId="4" applyNumberFormat="1" applyFont="1" applyFill="1" applyBorder="1" applyAlignment="1" applyProtection="1">
      <alignment horizontal="right" vertical="center"/>
    </xf>
    <xf numFmtId="0" fontId="17" fillId="0" borderId="11" xfId="4" applyNumberFormat="1" applyFont="1" applyFill="1" applyBorder="1" applyAlignment="1" applyProtection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4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vertical="center"/>
    </xf>
    <xf numFmtId="0" fontId="33" fillId="0" borderId="0" xfId="4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horizontal="center" vertical="center"/>
    </xf>
    <xf numFmtId="0" fontId="0" fillId="0" borderId="71" xfId="0" applyBorder="1">
      <alignment vertical="center"/>
    </xf>
    <xf numFmtId="0" fontId="33" fillId="0" borderId="72" xfId="4" applyFont="1" applyFill="1" applyBorder="1" applyAlignment="1" applyProtection="1">
      <alignment vertical="center"/>
    </xf>
    <xf numFmtId="0" fontId="14" fillId="0" borderId="72" xfId="4" applyFont="1" applyFill="1" applyBorder="1" applyAlignment="1" applyProtection="1">
      <alignment horizontal="center" vertical="center"/>
    </xf>
    <xf numFmtId="0" fontId="14" fillId="0" borderId="72" xfId="4" applyFont="1" applyFill="1" applyBorder="1" applyAlignment="1" applyProtection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>
      <alignment vertical="center"/>
    </xf>
    <xf numFmtId="0" fontId="0" fillId="0" borderId="78" xfId="0" applyBorder="1" applyAlignment="1">
      <alignment vertical="center"/>
    </xf>
    <xf numFmtId="0" fontId="49" fillId="0" borderId="0" xfId="4" applyFont="1" applyFill="1" applyBorder="1" applyAlignment="1" applyProtection="1">
      <alignment horizontal="center" vertical="center"/>
    </xf>
    <xf numFmtId="0" fontId="50" fillId="0" borderId="0" xfId="4" applyFont="1" applyFill="1" applyBorder="1" applyAlignment="1" applyProtection="1">
      <alignment horizontal="left" vertical="center"/>
    </xf>
    <xf numFmtId="49" fontId="13" fillId="0" borderId="0" xfId="4" applyNumberFormat="1" applyFont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78" xfId="0" applyBorder="1">
      <alignment vertical="center"/>
    </xf>
    <xf numFmtId="0" fontId="55" fillId="0" borderId="0" xfId="0" applyFont="1" applyBorder="1" applyAlignment="1">
      <alignment horizontal="center" vertical="center" textRotation="90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0" fillId="0" borderId="79" xfId="0" applyBorder="1">
      <alignment vertical="center"/>
    </xf>
    <xf numFmtId="0" fontId="0" fillId="0" borderId="80" xfId="0" applyBorder="1" applyAlignment="1">
      <alignment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24" fillId="0" borderId="0" xfId="4" applyNumberFormat="1" applyFont="1" applyFill="1" applyBorder="1" applyAlignment="1" applyProtection="1">
      <alignment horizontal="right" shrinkToFit="1"/>
      <protection locked="0"/>
    </xf>
    <xf numFmtId="177" fontId="24" fillId="0" borderId="0" xfId="4" applyNumberFormat="1" applyFont="1" applyFill="1" applyBorder="1" applyAlignment="1" applyProtection="1">
      <alignment horizontal="right" shrinkToFit="1"/>
      <protection locked="0"/>
    </xf>
    <xf numFmtId="42" fontId="24" fillId="0" borderId="0" xfId="4" applyNumberFormat="1" applyFont="1" applyFill="1" applyBorder="1" applyAlignment="1" applyProtection="1">
      <alignment horizontal="right" shrinkToFit="1"/>
      <protection locked="0"/>
    </xf>
    <xf numFmtId="0" fontId="18" fillId="0" borderId="0" xfId="4" applyFont="1" applyFill="1" applyBorder="1" applyAlignment="1" applyProtection="1">
      <alignment vertical="center"/>
      <protection locked="0"/>
    </xf>
    <xf numFmtId="0" fontId="24" fillId="0" borderId="0" xfId="4" applyFont="1" applyFill="1" applyBorder="1" applyAlignment="1" applyProtection="1">
      <alignment vertical="center"/>
      <protection locked="0"/>
    </xf>
    <xf numFmtId="176" fontId="23" fillId="0" borderId="0" xfId="4" applyNumberFormat="1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>
      <alignment vertical="center"/>
    </xf>
    <xf numFmtId="0" fontId="4" fillId="8" borderId="15" xfId="4" applyFont="1" applyFill="1" applyBorder="1" applyAlignment="1" applyProtection="1">
      <alignment horizontal="center" vertical="center"/>
    </xf>
    <xf numFmtId="0" fontId="15" fillId="9" borderId="84" xfId="4" applyFont="1" applyFill="1" applyBorder="1" applyAlignment="1" applyProtection="1">
      <alignment horizontal="center" vertical="center"/>
      <protection hidden="1"/>
    </xf>
    <xf numFmtId="0" fontId="15" fillId="9" borderId="90" xfId="4" applyFont="1" applyFill="1" applyBorder="1" applyAlignment="1" applyProtection="1">
      <alignment horizontal="center" vertical="center"/>
      <protection hidden="1"/>
    </xf>
    <xf numFmtId="49" fontId="13" fillId="10" borderId="93" xfId="4" applyNumberFormat="1" applyFont="1" applyFill="1" applyBorder="1" applyAlignment="1" applyProtection="1">
      <alignment horizontal="left" vertical="center" shrinkToFit="1"/>
    </xf>
    <xf numFmtId="49" fontId="13" fillId="10" borderId="95" xfId="4" applyNumberFormat="1" applyFont="1" applyFill="1" applyBorder="1" applyAlignment="1" applyProtection="1">
      <alignment horizontal="right" vertical="center"/>
    </xf>
    <xf numFmtId="0" fontId="13" fillId="9" borderId="84" xfId="4" applyFont="1" applyFill="1" applyBorder="1" applyAlignment="1" applyProtection="1">
      <alignment horizontal="right" vertical="center"/>
    </xf>
    <xf numFmtId="0" fontId="13" fillId="0" borderId="85" xfId="4" applyFont="1" applyBorder="1" applyAlignment="1" applyProtection="1">
      <alignment horizontal="right" vertical="center"/>
      <protection locked="0"/>
    </xf>
    <xf numFmtId="49" fontId="13" fillId="0" borderId="85" xfId="4" applyNumberFormat="1" applyFont="1" applyBorder="1" applyAlignment="1" applyProtection="1">
      <alignment horizontal="left" vertical="center"/>
      <protection locked="0"/>
    </xf>
    <xf numFmtId="49" fontId="13" fillId="0" borderId="86" xfId="4" applyNumberFormat="1" applyFont="1" applyBorder="1" applyAlignment="1" applyProtection="1">
      <alignment horizontal="left" vertical="center"/>
      <protection locked="0"/>
    </xf>
    <xf numFmtId="49" fontId="13" fillId="0" borderId="87" xfId="4" applyNumberFormat="1" applyFont="1" applyBorder="1" applyAlignment="1" applyProtection="1">
      <alignment horizontal="center" vertical="center"/>
      <protection locked="0"/>
    </xf>
    <xf numFmtId="49" fontId="13" fillId="0" borderId="86" xfId="4" applyNumberFormat="1" applyFont="1" applyFill="1" applyBorder="1" applyAlignment="1" applyProtection="1">
      <alignment horizontal="center" vertical="center"/>
      <protection locked="0"/>
    </xf>
    <xf numFmtId="49" fontId="13" fillId="0" borderId="88" xfId="4" applyNumberFormat="1" applyFont="1" applyFill="1" applyBorder="1" applyAlignment="1" applyProtection="1">
      <alignment horizontal="right" vertical="center"/>
      <protection locked="0"/>
    </xf>
    <xf numFmtId="49" fontId="13" fillId="0" borderId="88" xfId="4" applyNumberFormat="1" applyFont="1" applyFill="1" applyBorder="1" applyAlignment="1" applyProtection="1">
      <alignment horizontal="center" vertical="center"/>
      <protection locked="0"/>
    </xf>
    <xf numFmtId="49" fontId="13" fillId="0" borderId="89" xfId="4" applyNumberFormat="1" applyFont="1" applyFill="1" applyBorder="1" applyAlignment="1" applyProtection="1">
      <alignment horizontal="center" vertical="center"/>
      <protection locked="0"/>
    </xf>
    <xf numFmtId="0" fontId="13" fillId="6" borderId="84" xfId="4" applyFont="1" applyFill="1" applyBorder="1" applyAlignment="1" applyProtection="1">
      <alignment horizontal="left" vertical="center" shrinkToFit="1"/>
      <protection locked="0"/>
    </xf>
    <xf numFmtId="49" fontId="13" fillId="6" borderId="87" xfId="4" applyNumberFormat="1" applyFont="1" applyFill="1" applyBorder="1" applyAlignment="1" applyProtection="1">
      <alignment horizontal="right" vertical="center"/>
      <protection locked="0"/>
    </xf>
    <xf numFmtId="49" fontId="13" fillId="6" borderId="87" xfId="4" applyNumberFormat="1" applyFont="1" applyFill="1" applyBorder="1" applyAlignment="1" applyProtection="1">
      <alignment horizontal="center" vertical="center"/>
      <protection locked="0"/>
    </xf>
    <xf numFmtId="49" fontId="13" fillId="6" borderId="88" xfId="4" applyNumberFormat="1" applyFont="1" applyFill="1" applyBorder="1" applyAlignment="1" applyProtection="1">
      <alignment horizontal="center" vertical="center"/>
      <protection locked="0"/>
    </xf>
    <xf numFmtId="49" fontId="13" fillId="6" borderId="89" xfId="4" quotePrefix="1" applyNumberFormat="1" applyFont="1" applyFill="1" applyBorder="1" applyAlignment="1" applyProtection="1">
      <alignment horizontal="center" vertical="center"/>
      <protection locked="0"/>
    </xf>
    <xf numFmtId="0" fontId="13" fillId="9" borderId="96" xfId="4" applyFont="1" applyFill="1" applyBorder="1" applyAlignment="1" applyProtection="1">
      <alignment horizontal="right" vertical="center"/>
    </xf>
    <xf numFmtId="0" fontId="13" fillId="0" borderId="97" xfId="4" applyFont="1" applyBorder="1" applyAlignment="1" applyProtection="1">
      <alignment horizontal="right" vertical="center"/>
      <protection locked="0"/>
    </xf>
    <xf numFmtId="49" fontId="13" fillId="0" borderId="97" xfId="4" applyNumberFormat="1" applyFont="1" applyBorder="1" applyAlignment="1" applyProtection="1">
      <alignment horizontal="left" vertical="center"/>
      <protection locked="0"/>
    </xf>
    <xf numFmtId="49" fontId="13" fillId="0" borderId="98" xfId="4" applyNumberFormat="1" applyFont="1" applyBorder="1" applyAlignment="1" applyProtection="1">
      <alignment horizontal="left" vertical="center"/>
      <protection locked="0"/>
    </xf>
    <xf numFmtId="49" fontId="13" fillId="0" borderId="99" xfId="4" applyNumberFormat="1" applyFont="1" applyBorder="1" applyAlignment="1" applyProtection="1">
      <alignment horizontal="center" vertical="center"/>
      <protection locked="0"/>
    </xf>
    <xf numFmtId="49" fontId="13" fillId="0" borderId="98" xfId="4" applyNumberFormat="1" applyFont="1" applyFill="1" applyBorder="1" applyAlignment="1" applyProtection="1">
      <alignment horizontal="center" vertical="center"/>
      <protection locked="0"/>
    </xf>
    <xf numFmtId="49" fontId="13" fillId="0" borderId="100" xfId="4" applyNumberFormat="1" applyFont="1" applyFill="1" applyBorder="1" applyAlignment="1" applyProtection="1">
      <alignment horizontal="right" vertical="center"/>
      <protection locked="0"/>
    </xf>
    <xf numFmtId="49" fontId="13" fillId="0" borderId="100" xfId="4" applyNumberFormat="1" applyFont="1" applyFill="1" applyBorder="1" applyAlignment="1" applyProtection="1">
      <alignment horizontal="center" vertical="center"/>
      <protection locked="0"/>
    </xf>
    <xf numFmtId="49" fontId="13" fillId="0" borderId="101" xfId="4" applyNumberFormat="1" applyFont="1" applyFill="1" applyBorder="1" applyAlignment="1" applyProtection="1">
      <alignment horizontal="center" vertical="center"/>
      <protection locked="0"/>
    </xf>
    <xf numFmtId="0" fontId="13" fillId="6" borderId="96" xfId="4" applyFont="1" applyFill="1" applyBorder="1" applyAlignment="1" applyProtection="1">
      <alignment horizontal="left" vertical="center" shrinkToFit="1"/>
      <protection locked="0"/>
    </xf>
    <xf numFmtId="49" fontId="13" fillId="6" borderId="99" xfId="4" applyNumberFormat="1" applyFont="1" applyFill="1" applyBorder="1" applyAlignment="1" applyProtection="1">
      <alignment horizontal="right" vertical="center"/>
      <protection locked="0"/>
    </xf>
    <xf numFmtId="49" fontId="13" fillId="6" borderId="99" xfId="4" applyNumberFormat="1" applyFont="1" applyFill="1" applyBorder="1" applyAlignment="1" applyProtection="1">
      <alignment horizontal="center" vertical="center"/>
      <protection locked="0"/>
    </xf>
    <xf numFmtId="49" fontId="13" fillId="6" borderId="101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83" xfId="4" applyNumberFormat="1" applyFont="1" applyFill="1" applyBorder="1" applyAlignment="1" applyProtection="1">
      <alignment horizontal="right" vertical="center"/>
      <protection locked="0"/>
    </xf>
    <xf numFmtId="49" fontId="13" fillId="6" borderId="83" xfId="4" applyNumberFormat="1" applyFont="1" applyFill="1" applyBorder="1" applyAlignment="1" applyProtection="1">
      <alignment horizontal="center" vertical="center"/>
      <protection locked="0"/>
    </xf>
    <xf numFmtId="0" fontId="13" fillId="9" borderId="102" xfId="4" applyFont="1" applyFill="1" applyBorder="1" applyAlignment="1" applyProtection="1">
      <alignment horizontal="right" vertical="center"/>
    </xf>
    <xf numFmtId="0" fontId="13" fillId="0" borderId="103" xfId="4" applyFont="1" applyBorder="1" applyAlignment="1" applyProtection="1">
      <alignment horizontal="right" vertical="center"/>
      <protection locked="0"/>
    </xf>
    <xf numFmtId="49" fontId="13" fillId="0" borderId="103" xfId="4" applyNumberFormat="1" applyFont="1" applyBorder="1" applyAlignment="1" applyProtection="1">
      <alignment horizontal="left" vertical="top"/>
      <protection locked="0"/>
    </xf>
    <xf numFmtId="49" fontId="13" fillId="0" borderId="103" xfId="4" applyNumberFormat="1" applyFont="1" applyBorder="1" applyAlignment="1" applyProtection="1">
      <alignment horizontal="left" vertical="center"/>
      <protection locked="0"/>
    </xf>
    <xf numFmtId="49" fontId="13" fillId="0" borderId="104" xfId="4" applyNumberFormat="1" applyFont="1" applyBorder="1" applyAlignment="1" applyProtection="1">
      <alignment horizontal="left" vertical="center"/>
      <protection locked="0"/>
    </xf>
    <xf numFmtId="49" fontId="13" fillId="0" borderId="104" xfId="4" applyNumberFormat="1" applyFont="1" applyFill="1" applyBorder="1" applyAlignment="1" applyProtection="1">
      <alignment horizontal="center" vertical="center"/>
      <protection locked="0"/>
    </xf>
    <xf numFmtId="49" fontId="13" fillId="0" borderId="106" xfId="4" applyNumberFormat="1" applyFont="1" applyFill="1" applyBorder="1" applyAlignment="1" applyProtection="1">
      <alignment horizontal="right" vertical="center"/>
      <protection locked="0"/>
    </xf>
    <xf numFmtId="49" fontId="13" fillId="0" borderId="106" xfId="4" applyNumberFormat="1" applyFont="1" applyFill="1" applyBorder="1" applyAlignment="1" applyProtection="1">
      <alignment horizontal="center" vertical="center"/>
      <protection locked="0"/>
    </xf>
    <xf numFmtId="49" fontId="13" fillId="0" borderId="107" xfId="4" applyNumberFormat="1" applyFont="1" applyFill="1" applyBorder="1" applyAlignment="1" applyProtection="1">
      <alignment horizontal="center" vertical="center"/>
      <protection locked="0"/>
    </xf>
    <xf numFmtId="0" fontId="13" fillId="6" borderId="102" xfId="4" applyFont="1" applyFill="1" applyBorder="1" applyAlignment="1" applyProtection="1">
      <alignment horizontal="left" vertical="center" shrinkToFit="1"/>
      <protection locked="0"/>
    </xf>
    <xf numFmtId="49" fontId="13" fillId="6" borderId="105" xfId="4" applyNumberFormat="1" applyFont="1" applyFill="1" applyBorder="1" applyAlignment="1" applyProtection="1">
      <alignment horizontal="right" vertical="center"/>
      <protection locked="0"/>
    </xf>
    <xf numFmtId="49" fontId="13" fillId="6" borderId="105" xfId="4" applyNumberFormat="1" applyFont="1" applyFill="1" applyBorder="1" applyAlignment="1" applyProtection="1">
      <alignment horizontal="center" vertical="center"/>
      <protection locked="0"/>
    </xf>
    <xf numFmtId="49" fontId="13" fillId="6" borderId="106" xfId="4" applyNumberFormat="1" applyFont="1" applyFill="1" applyBorder="1" applyAlignment="1" applyProtection="1">
      <alignment horizontal="center" vertical="center"/>
      <protection locked="0"/>
    </xf>
    <xf numFmtId="49" fontId="13" fillId="6" borderId="107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99" xfId="4" applyNumberFormat="1" applyFont="1" applyFill="1" applyBorder="1" applyAlignment="1" applyProtection="1">
      <alignment horizontal="left" vertical="center" shrinkToFit="1"/>
      <protection locked="0"/>
    </xf>
    <xf numFmtId="49" fontId="13" fillId="6" borderId="83" xfId="4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 wrapText="1"/>
    </xf>
    <xf numFmtId="0" fontId="19" fillId="0" borderId="111" xfId="0" applyFont="1" applyFill="1" applyBorder="1" applyAlignment="1" applyProtection="1">
      <alignment horizontal="left" vertical="center"/>
      <protection locked="0"/>
    </xf>
    <xf numFmtId="0" fontId="17" fillId="0" borderId="112" xfId="4" applyFont="1" applyFill="1" applyBorder="1" applyAlignment="1" applyProtection="1">
      <alignment vertical="center"/>
      <protection locked="0"/>
    </xf>
    <xf numFmtId="0" fontId="17" fillId="0" borderId="111" xfId="4" applyFont="1" applyFill="1" applyBorder="1" applyAlignment="1" applyProtection="1">
      <alignment vertical="center"/>
      <protection locked="0"/>
    </xf>
    <xf numFmtId="0" fontId="61" fillId="0" borderId="29" xfId="4" applyFont="1" applyFill="1" applyBorder="1" applyAlignment="1" applyProtection="1">
      <alignment horizontal="center" vertical="center"/>
      <protection locked="0"/>
    </xf>
    <xf numFmtId="0" fontId="17" fillId="0" borderId="113" xfId="4" applyFont="1" applyFill="1" applyBorder="1" applyAlignment="1" applyProtection="1">
      <alignment vertical="center"/>
      <protection locked="0"/>
    </xf>
    <xf numFmtId="0" fontId="19" fillId="0" borderId="0" xfId="0" applyFont="1" applyBorder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60" fillId="19" borderId="1" xfId="0" applyNumberFormat="1" applyFont="1" applyFill="1" applyBorder="1" applyAlignment="1" applyProtection="1">
      <alignment horizontal="center" vertical="center"/>
      <protection locked="0"/>
    </xf>
    <xf numFmtId="0" fontId="17" fillId="19" borderId="1" xfId="0" applyNumberFormat="1" applyFont="1" applyFill="1" applyBorder="1" applyAlignment="1" applyProtection="1">
      <alignment horizontal="center" vertical="center"/>
      <protection locked="0"/>
    </xf>
    <xf numFmtId="0" fontId="4" fillId="20" borderId="0" xfId="4" applyFont="1" applyFill="1" applyBorder="1" applyAlignment="1" applyProtection="1">
      <alignment vertical="center" wrapText="1"/>
    </xf>
    <xf numFmtId="0" fontId="3" fillId="20" borderId="0" xfId="4" applyFont="1" applyFill="1" applyBorder="1" applyAlignment="1" applyProtection="1">
      <alignment vertical="center" shrinkToFit="1"/>
      <protection locked="0"/>
    </xf>
    <xf numFmtId="0" fontId="13" fillId="20" borderId="0" xfId="4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68" fillId="0" borderId="74" xfId="0" applyFont="1" applyBorder="1">
      <alignment vertical="center"/>
    </xf>
    <xf numFmtId="0" fontId="68" fillId="0" borderId="78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>
      <alignment vertical="center"/>
    </xf>
    <xf numFmtId="0" fontId="68" fillId="0" borderId="0" xfId="0" applyFont="1">
      <alignment vertical="center"/>
    </xf>
    <xf numFmtId="0" fontId="0" fillId="22" borderId="127" xfId="0" applyFill="1" applyBorder="1">
      <alignment vertical="center"/>
    </xf>
    <xf numFmtId="0" fontId="0" fillId="22" borderId="128" xfId="0" applyFill="1" applyBorder="1">
      <alignment vertical="center"/>
    </xf>
    <xf numFmtId="0" fontId="0" fillId="22" borderId="129" xfId="0" applyFill="1" applyBorder="1">
      <alignment vertical="center"/>
    </xf>
    <xf numFmtId="0" fontId="0" fillId="22" borderId="115" xfId="0" applyFill="1" applyBorder="1" applyAlignment="1">
      <alignment vertical="center"/>
    </xf>
    <xf numFmtId="0" fontId="0" fillId="22" borderId="114" xfId="0" applyFill="1" applyBorder="1" applyAlignment="1">
      <alignment vertical="center"/>
    </xf>
    <xf numFmtId="0" fontId="0" fillId="22" borderId="115" xfId="0" applyFill="1" applyBorder="1">
      <alignment vertical="center"/>
    </xf>
    <xf numFmtId="0" fontId="0" fillId="22" borderId="132" xfId="0" applyFill="1" applyBorder="1" applyAlignment="1">
      <alignment vertical="center"/>
    </xf>
    <xf numFmtId="0" fontId="14" fillId="22" borderId="132" xfId="4" applyFont="1" applyFill="1" applyBorder="1" applyAlignment="1" applyProtection="1">
      <alignment vertical="center"/>
    </xf>
    <xf numFmtId="0" fontId="4" fillId="8" borderId="28" xfId="4" applyFont="1" applyFill="1" applyBorder="1" applyAlignment="1" applyProtection="1">
      <alignment horizontal="center" vertical="center"/>
    </xf>
    <xf numFmtId="49" fontId="13" fillId="10" borderId="134" xfId="4" applyNumberFormat="1" applyFont="1" applyFill="1" applyBorder="1" applyAlignment="1" applyProtection="1">
      <alignment horizontal="right" vertical="center"/>
    </xf>
    <xf numFmtId="0" fontId="7" fillId="23" borderId="65" xfId="0" applyFont="1" applyFill="1" applyBorder="1" applyProtection="1">
      <alignment vertical="center"/>
    </xf>
    <xf numFmtId="0" fontId="4" fillId="23" borderId="139" xfId="4" applyFont="1" applyFill="1" applyBorder="1" applyAlignment="1" applyProtection="1">
      <alignment horizontal="center" vertical="center"/>
    </xf>
    <xf numFmtId="49" fontId="13" fillId="10" borderId="135" xfId="4" applyNumberFormat="1" applyFont="1" applyFill="1" applyBorder="1" applyAlignment="1" applyProtection="1">
      <alignment horizontal="center" vertical="center" shrinkToFit="1"/>
    </xf>
    <xf numFmtId="0" fontId="5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3" fillId="10" borderId="141" xfId="4" applyNumberFormat="1" applyFont="1" applyFill="1" applyBorder="1" applyAlignment="1" applyProtection="1">
      <alignment horizontal="center" vertical="center"/>
    </xf>
    <xf numFmtId="49" fontId="13" fillId="10" borderId="109" xfId="4" quotePrefix="1" applyNumberFormat="1" applyFont="1" applyFill="1" applyBorder="1" applyAlignment="1" applyProtection="1">
      <alignment horizontal="center" vertical="center"/>
    </xf>
    <xf numFmtId="49" fontId="13" fillId="6" borderId="108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42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43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44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45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46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47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48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49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50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51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52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89" xfId="4" applyNumberFormat="1" applyFont="1" applyFill="1" applyBorder="1" applyAlignment="1" applyProtection="1">
      <alignment horizontal="center" vertical="center"/>
      <protection locked="0"/>
    </xf>
    <xf numFmtId="49" fontId="13" fillId="6" borderId="101" xfId="4" applyNumberFormat="1" applyFont="1" applyFill="1" applyBorder="1" applyAlignment="1" applyProtection="1">
      <alignment horizontal="center" vertical="center"/>
      <protection locked="0"/>
    </xf>
    <xf numFmtId="49" fontId="13" fillId="6" borderId="107" xfId="4" applyNumberFormat="1" applyFont="1" applyFill="1" applyBorder="1" applyAlignment="1" applyProtection="1">
      <alignment horizontal="center" vertical="center"/>
      <protection locked="0"/>
    </xf>
    <xf numFmtId="0" fontId="50" fillId="20" borderId="0" xfId="4" applyFont="1" applyFill="1" applyBorder="1" applyAlignment="1" applyProtection="1">
      <alignment horizontal="center" vertical="center" wrapText="1"/>
    </xf>
    <xf numFmtId="0" fontId="63" fillId="0" borderId="0" xfId="4" applyFont="1" applyFill="1" applyBorder="1" applyAlignment="1" applyProtection="1">
      <alignment vertical="center" wrapText="1"/>
    </xf>
    <xf numFmtId="0" fontId="0" fillId="0" borderId="0" xfId="0" applyFill="1" applyBorder="1">
      <alignment vertical="center"/>
    </xf>
    <xf numFmtId="0" fontId="51" fillId="0" borderId="0" xfId="4" applyFont="1" applyFill="1" applyBorder="1" applyAlignment="1" applyProtection="1">
      <alignment horizontal="left" vertical="center"/>
    </xf>
    <xf numFmtId="0" fontId="57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78" xfId="0" applyFill="1" applyBorder="1" applyAlignment="1">
      <alignment vertical="center"/>
    </xf>
    <xf numFmtId="0" fontId="0" fillId="0" borderId="80" xfId="0" applyFill="1" applyBorder="1">
      <alignment vertical="center"/>
    </xf>
    <xf numFmtId="0" fontId="13" fillId="0" borderId="0" xfId="4" applyFont="1" applyFill="1" applyAlignment="1" applyProtection="1">
      <alignment horizontal="left" vertical="center"/>
    </xf>
    <xf numFmtId="0" fontId="13" fillId="0" borderId="0" xfId="4" applyFont="1" applyFill="1" applyBorder="1" applyAlignment="1" applyProtection="1">
      <alignment horizontal="right" vertical="center"/>
    </xf>
    <xf numFmtId="0" fontId="13" fillId="0" borderId="0" xfId="4" applyFont="1" applyFill="1" applyBorder="1" applyAlignment="1" applyProtection="1">
      <alignment horizontal="center" vertical="center"/>
    </xf>
    <xf numFmtId="0" fontId="72" fillId="0" borderId="0" xfId="4" applyFont="1" applyFill="1" applyAlignment="1" applyProtection="1">
      <alignment horizontal="left" vertical="center"/>
    </xf>
    <xf numFmtId="0" fontId="72" fillId="0" borderId="0" xfId="4" applyFont="1" applyFill="1" applyBorder="1" applyAlignment="1" applyProtection="1">
      <alignment horizontal="right" vertical="center"/>
    </xf>
    <xf numFmtId="0" fontId="72" fillId="0" borderId="0" xfId="4" applyFont="1" applyFill="1" applyBorder="1" applyAlignment="1" applyProtection="1">
      <alignment horizontal="center" vertical="center"/>
    </xf>
    <xf numFmtId="0" fontId="73" fillId="0" borderId="0" xfId="4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</xf>
    <xf numFmtId="0" fontId="4" fillId="8" borderId="46" xfId="4" applyFont="1" applyFill="1" applyBorder="1" applyAlignment="1" applyProtection="1">
      <alignment vertical="center"/>
    </xf>
    <xf numFmtId="0" fontId="4" fillId="8" borderId="51" xfId="4" applyFont="1" applyFill="1" applyBorder="1" applyAlignment="1" applyProtection="1">
      <alignment vertical="center"/>
    </xf>
    <xf numFmtId="49" fontId="13" fillId="6" borderId="85" xfId="4" applyNumberFormat="1" applyFont="1" applyFill="1" applyBorder="1" applyAlignment="1" applyProtection="1">
      <alignment horizontal="center" vertical="center"/>
      <protection locked="0"/>
    </xf>
    <xf numFmtId="49" fontId="13" fillId="6" borderId="89" xfId="4" applyNumberFormat="1" applyFont="1" applyFill="1" applyBorder="1" applyAlignment="1" applyProtection="1">
      <alignment horizontal="right" vertical="center"/>
      <protection locked="0"/>
    </xf>
    <xf numFmtId="49" fontId="13" fillId="6" borderId="101" xfId="4" applyNumberFormat="1" applyFont="1" applyFill="1" applyBorder="1" applyAlignment="1" applyProtection="1">
      <alignment horizontal="right" vertical="center"/>
      <protection locked="0"/>
    </xf>
    <xf numFmtId="49" fontId="13" fillId="6" borderId="107" xfId="4" applyNumberFormat="1" applyFont="1" applyFill="1" applyBorder="1" applyAlignment="1" applyProtection="1">
      <alignment horizontal="right" vertical="center"/>
      <protection locked="0"/>
    </xf>
    <xf numFmtId="49" fontId="13" fillId="6" borderId="103" xfId="4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4" fillId="24" borderId="0" xfId="0" applyFont="1" applyFill="1" applyAlignment="1">
      <alignment horizontal="center" vertical="center"/>
    </xf>
    <xf numFmtId="0" fontId="74" fillId="2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156" xfId="4" applyFont="1" applyFill="1" applyBorder="1" applyAlignment="1" applyProtection="1">
      <alignment vertical="center"/>
      <protection locked="0"/>
    </xf>
    <xf numFmtId="0" fontId="17" fillId="0" borderId="157" xfId="4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textRotation="255" wrapText="1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 textRotation="255" wrapText="1"/>
    </xf>
    <xf numFmtId="0" fontId="0" fillId="25" borderId="0" xfId="0" applyFill="1" applyAlignment="1">
      <alignment horizontal="center" vertical="center" textRotation="255" wrapText="1"/>
    </xf>
    <xf numFmtId="0" fontId="0" fillId="25" borderId="0" xfId="0" applyFill="1" applyAlignment="1">
      <alignment vertical="center" textRotation="255" wrapText="1"/>
    </xf>
    <xf numFmtId="0" fontId="0" fillId="19" borderId="0" xfId="0" applyFill="1" applyAlignment="1">
      <alignment vertical="center" textRotation="255" wrapText="1"/>
    </xf>
    <xf numFmtId="0" fontId="0" fillId="25" borderId="0" xfId="0" applyFill="1" applyAlignment="1">
      <alignment horizontal="right" vertical="center" textRotation="255" wrapText="1"/>
    </xf>
    <xf numFmtId="0" fontId="0" fillId="0" borderId="0" xfId="0" applyFill="1" applyAlignment="1">
      <alignment vertical="center" textRotation="255" wrapText="1"/>
    </xf>
    <xf numFmtId="0" fontId="77" fillId="0" borderId="161" xfId="4" applyFont="1" applyFill="1" applyBorder="1" applyAlignment="1" applyProtection="1">
      <alignment horizontal="center" vertical="center"/>
    </xf>
    <xf numFmtId="0" fontId="52" fillId="0" borderId="161" xfId="4" applyFont="1" applyFill="1" applyBorder="1" applyAlignment="1" applyProtection="1">
      <alignment horizontal="center" vertical="center"/>
    </xf>
    <xf numFmtId="0" fontId="52" fillId="0" borderId="161" xfId="4" applyFont="1" applyFill="1" applyBorder="1" applyAlignment="1" applyProtection="1">
      <alignment vertical="center"/>
    </xf>
    <xf numFmtId="0" fontId="78" fillId="0" borderId="161" xfId="4" applyFont="1" applyFill="1" applyBorder="1" applyAlignment="1" applyProtection="1">
      <alignment horizontal="left"/>
    </xf>
    <xf numFmtId="0" fontId="3" fillId="9" borderId="84" xfId="4" applyFont="1" applyFill="1" applyBorder="1" applyAlignment="1" applyProtection="1">
      <alignment horizontal="center" vertical="center"/>
      <protection hidden="1"/>
    </xf>
    <xf numFmtId="0" fontId="3" fillId="9" borderId="90" xfId="4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50" fillId="0" borderId="0" xfId="4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</xf>
    <xf numFmtId="0" fontId="10" fillId="0" borderId="30" xfId="0" applyFont="1" applyBorder="1" applyAlignment="1" applyProtection="1">
      <alignment horizontal="left" vertical="center"/>
    </xf>
    <xf numFmtId="0" fontId="13" fillId="0" borderId="170" xfId="0" applyFont="1" applyBorder="1" applyProtection="1">
      <alignment vertical="center"/>
    </xf>
    <xf numFmtId="0" fontId="13" fillId="0" borderId="171" xfId="0" applyFont="1" applyBorder="1" applyProtection="1">
      <alignment vertical="center"/>
    </xf>
    <xf numFmtId="0" fontId="7" fillId="0" borderId="171" xfId="0" applyFont="1" applyBorder="1" applyProtection="1">
      <alignment vertical="center"/>
    </xf>
    <xf numFmtId="0" fontId="7" fillId="0" borderId="172" xfId="0" applyFont="1" applyBorder="1" applyProtection="1">
      <alignment vertical="center"/>
    </xf>
    <xf numFmtId="0" fontId="7" fillId="0" borderId="170" xfId="0" applyFont="1" applyBorder="1" applyProtection="1">
      <alignment vertical="center"/>
    </xf>
    <xf numFmtId="0" fontId="7" fillId="0" borderId="49" xfId="0" applyFont="1" applyBorder="1" applyProtection="1">
      <alignment vertical="center"/>
    </xf>
    <xf numFmtId="0" fontId="7" fillId="0" borderId="173" xfId="0" applyFont="1" applyBorder="1" applyAlignment="1" applyProtection="1">
      <alignment horizontal="center" vertical="center"/>
    </xf>
    <xf numFmtId="0" fontId="13" fillId="0" borderId="174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left" vertical="center"/>
    </xf>
    <xf numFmtId="0" fontId="13" fillId="0" borderId="175" xfId="0" applyFont="1" applyBorder="1" applyAlignment="1" applyProtection="1">
      <alignment horizontal="center" vertical="center"/>
    </xf>
    <xf numFmtId="0" fontId="4" fillId="0" borderId="176" xfId="0" applyFont="1" applyBorder="1" applyAlignment="1" applyProtection="1">
      <alignment horizontal="left" vertical="center"/>
    </xf>
    <xf numFmtId="0" fontId="13" fillId="0" borderId="177" xfId="0" applyFont="1" applyBorder="1" applyAlignment="1" applyProtection="1">
      <alignment horizontal="center" vertical="center"/>
    </xf>
    <xf numFmtId="0" fontId="4" fillId="0" borderId="178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left" vertical="center"/>
    </xf>
    <xf numFmtId="0" fontId="10" fillId="0" borderId="176" xfId="0" applyFont="1" applyBorder="1" applyAlignment="1" applyProtection="1">
      <alignment horizontal="left" vertical="center"/>
    </xf>
    <xf numFmtId="0" fontId="10" fillId="0" borderId="178" xfId="0" applyFont="1" applyBorder="1" applyAlignment="1" applyProtection="1">
      <alignment horizontal="left" vertical="center"/>
    </xf>
    <xf numFmtId="0" fontId="73" fillId="0" borderId="0" xfId="4" applyFont="1" applyFill="1" applyBorder="1" applyProtection="1">
      <protection locked="0"/>
    </xf>
    <xf numFmtId="0" fontId="73" fillId="0" borderId="0" xfId="0" applyFont="1" applyProtection="1">
      <alignment vertical="center"/>
    </xf>
    <xf numFmtId="49" fontId="13" fillId="6" borderId="89" xfId="4" applyNumberFormat="1" applyFont="1" applyFill="1" applyBorder="1" applyAlignment="1" applyProtection="1">
      <alignment vertical="center"/>
      <protection locked="0"/>
    </xf>
    <xf numFmtId="49" fontId="13" fillId="6" borderId="101" xfId="4" applyNumberFormat="1" applyFont="1" applyFill="1" applyBorder="1" applyAlignment="1" applyProtection="1">
      <alignment vertical="center"/>
      <protection locked="0"/>
    </xf>
    <xf numFmtId="49" fontId="13" fillId="6" borderId="107" xfId="4" applyNumberFormat="1" applyFont="1" applyFill="1" applyBorder="1" applyAlignment="1" applyProtection="1">
      <alignment vertical="center"/>
      <protection locked="0"/>
    </xf>
    <xf numFmtId="49" fontId="36" fillId="7" borderId="185" xfId="4" applyNumberFormat="1" applyFont="1" applyFill="1" applyBorder="1" applyAlignment="1" applyProtection="1">
      <alignment horizontal="center" vertical="center"/>
    </xf>
    <xf numFmtId="0" fontId="73" fillId="27" borderId="179" xfId="4" applyFont="1" applyFill="1" applyBorder="1" applyAlignment="1" applyProtection="1">
      <alignment horizontal="right" vertical="center"/>
      <protection hidden="1"/>
    </xf>
    <xf numFmtId="49" fontId="73" fillId="27" borderId="179" xfId="4" applyNumberFormat="1" applyFont="1" applyFill="1" applyBorder="1" applyAlignment="1" applyProtection="1">
      <alignment horizontal="left" vertical="center"/>
      <protection hidden="1"/>
    </xf>
    <xf numFmtId="49" fontId="73" fillId="27" borderId="180" xfId="4" applyNumberFormat="1" applyFont="1" applyFill="1" applyBorder="1" applyAlignment="1" applyProtection="1">
      <alignment horizontal="left" vertical="center"/>
      <protection hidden="1"/>
    </xf>
    <xf numFmtId="49" fontId="73" fillId="27" borderId="135" xfId="4" applyNumberFormat="1" applyFont="1" applyFill="1" applyBorder="1" applyAlignment="1" applyProtection="1">
      <alignment horizontal="center" vertical="center"/>
      <protection hidden="1"/>
    </xf>
    <xf numFmtId="49" fontId="73" fillId="27" borderId="180" xfId="4" applyNumberFormat="1" applyFont="1" applyFill="1" applyBorder="1" applyAlignment="1" applyProtection="1">
      <alignment horizontal="center" vertical="center"/>
      <protection hidden="1"/>
    </xf>
    <xf numFmtId="49" fontId="73" fillId="27" borderId="133" xfId="4" applyNumberFormat="1" applyFont="1" applyFill="1" applyBorder="1" applyAlignment="1" applyProtection="1">
      <alignment horizontal="center" vertical="center"/>
      <protection hidden="1"/>
    </xf>
    <xf numFmtId="49" fontId="73" fillId="27" borderId="133" xfId="4" applyNumberFormat="1" applyFont="1" applyFill="1" applyBorder="1" applyAlignment="1" applyProtection="1">
      <alignment horizontal="right" vertical="center"/>
      <protection hidden="1"/>
    </xf>
    <xf numFmtId="49" fontId="73" fillId="27" borderId="134" xfId="4" applyNumberFormat="1" applyFont="1" applyFill="1" applyBorder="1" applyAlignment="1" applyProtection="1">
      <alignment horizontal="center" vertical="center"/>
      <protection hidden="1"/>
    </xf>
    <xf numFmtId="0" fontId="73" fillId="27" borderId="84" xfId="4" applyFont="1" applyFill="1" applyBorder="1" applyAlignment="1" applyProtection="1">
      <alignment horizontal="left" vertical="center" shrinkToFit="1"/>
      <protection hidden="1"/>
    </xf>
    <xf numFmtId="49" fontId="73" fillId="27" borderId="87" xfId="4" applyNumberFormat="1" applyFont="1" applyFill="1" applyBorder="1" applyAlignment="1" applyProtection="1">
      <alignment horizontal="right" vertical="center"/>
    </xf>
    <xf numFmtId="49" fontId="73" fillId="27" borderId="87" xfId="4" applyNumberFormat="1" applyFont="1" applyFill="1" applyBorder="1" applyAlignment="1" applyProtection="1">
      <alignment horizontal="left" vertical="center" shrinkToFit="1"/>
    </xf>
    <xf numFmtId="49" fontId="73" fillId="27" borderId="133" xfId="4" applyNumberFormat="1" applyFont="1" applyFill="1" applyBorder="1" applyAlignment="1" applyProtection="1">
      <alignment horizontal="center" vertical="center"/>
    </xf>
    <xf numFmtId="49" fontId="73" fillId="27" borderId="134" xfId="4" applyNumberFormat="1" applyFont="1" applyFill="1" applyBorder="1" applyAlignment="1" applyProtection="1">
      <alignment horizontal="center" vertical="center"/>
    </xf>
    <xf numFmtId="49" fontId="73" fillId="27" borderId="89" xfId="4" applyNumberFormat="1" applyFont="1" applyFill="1" applyBorder="1" applyAlignment="1" applyProtection="1">
      <alignment horizontal="center" vertical="center"/>
    </xf>
    <xf numFmtId="49" fontId="73" fillId="27" borderId="141" xfId="4" applyNumberFormat="1" applyFont="1" applyFill="1" applyBorder="1" applyAlignment="1" applyProtection="1">
      <alignment horizontal="center" vertical="center"/>
    </xf>
    <xf numFmtId="0" fontId="73" fillId="27" borderId="91" xfId="4" applyFont="1" applyFill="1" applyBorder="1" applyAlignment="1" applyProtection="1">
      <alignment horizontal="right" vertical="center"/>
      <protection hidden="1"/>
    </xf>
    <xf numFmtId="49" fontId="73" fillId="27" borderId="91" xfId="4" applyNumberFormat="1" applyFont="1" applyFill="1" applyBorder="1" applyAlignment="1" applyProtection="1">
      <alignment horizontal="left" vertical="center"/>
      <protection hidden="1"/>
    </xf>
    <xf numFmtId="49" fontId="73" fillId="27" borderId="92" xfId="4" applyNumberFormat="1" applyFont="1" applyFill="1" applyBorder="1" applyAlignment="1" applyProtection="1">
      <alignment horizontal="left" vertical="center"/>
      <protection hidden="1"/>
    </xf>
    <xf numFmtId="49" fontId="73" fillId="27" borderId="93" xfId="4" applyNumberFormat="1" applyFont="1" applyFill="1" applyBorder="1" applyAlignment="1" applyProtection="1">
      <alignment horizontal="center" vertical="center"/>
      <protection hidden="1"/>
    </xf>
    <xf numFmtId="49" fontId="73" fillId="27" borderId="92" xfId="4" applyNumberFormat="1" applyFont="1" applyFill="1" applyBorder="1" applyAlignment="1" applyProtection="1">
      <alignment horizontal="center" vertical="center"/>
      <protection hidden="1"/>
    </xf>
    <xf numFmtId="49" fontId="73" fillId="27" borderId="94" xfId="4" applyNumberFormat="1" applyFont="1" applyFill="1" applyBorder="1" applyAlignment="1" applyProtection="1">
      <alignment horizontal="center" vertical="center"/>
      <protection hidden="1"/>
    </xf>
    <xf numFmtId="49" fontId="73" fillId="27" borderId="94" xfId="4" applyNumberFormat="1" applyFont="1" applyFill="1" applyBorder="1" applyAlignment="1" applyProtection="1">
      <alignment horizontal="right" vertical="center"/>
      <protection hidden="1"/>
    </xf>
    <xf numFmtId="49" fontId="73" fillId="27" borderId="95" xfId="4" applyNumberFormat="1" applyFont="1" applyFill="1" applyBorder="1" applyAlignment="1" applyProtection="1">
      <alignment horizontal="center" vertical="center"/>
      <protection hidden="1"/>
    </xf>
    <xf numFmtId="0" fontId="73" fillId="27" borderId="90" xfId="4" applyFont="1" applyFill="1" applyBorder="1" applyAlignment="1" applyProtection="1">
      <alignment horizontal="left" vertical="center" shrinkToFit="1"/>
      <protection hidden="1"/>
    </xf>
    <xf numFmtId="49" fontId="73" fillId="27" borderId="93" xfId="4" applyNumberFormat="1" applyFont="1" applyFill="1" applyBorder="1" applyAlignment="1" applyProtection="1">
      <alignment horizontal="right" vertical="center"/>
    </xf>
    <xf numFmtId="49" fontId="73" fillId="27" borderId="93" xfId="4" applyNumberFormat="1" applyFont="1" applyFill="1" applyBorder="1" applyAlignment="1" applyProtection="1">
      <alignment horizontal="left" vertical="center" shrinkToFit="1"/>
    </xf>
    <xf numFmtId="49" fontId="73" fillId="27" borderId="94" xfId="4" quotePrefix="1" applyNumberFormat="1" applyFont="1" applyFill="1" applyBorder="1" applyAlignment="1" applyProtection="1">
      <alignment horizontal="center" vertical="center"/>
    </xf>
    <xf numFmtId="49" fontId="73" fillId="27" borderId="95" xfId="4" quotePrefix="1" applyNumberFormat="1" applyFont="1" applyFill="1" applyBorder="1" applyAlignment="1" applyProtection="1">
      <alignment horizontal="center" vertical="center"/>
    </xf>
    <xf numFmtId="49" fontId="73" fillId="27" borderId="109" xfId="4" quotePrefix="1" applyNumberFormat="1" applyFont="1" applyFill="1" applyBorder="1" applyAlignment="1" applyProtection="1">
      <alignment horizontal="center" vertical="center"/>
    </xf>
    <xf numFmtId="0" fontId="84" fillId="0" borderId="119" xfId="0" applyFont="1" applyBorder="1" applyProtection="1">
      <alignment vertical="center"/>
    </xf>
    <xf numFmtId="0" fontId="7" fillId="0" borderId="118" xfId="0" applyFont="1" applyBorder="1" applyAlignment="1" applyProtection="1">
      <alignment horizontal="center" vertical="center"/>
    </xf>
    <xf numFmtId="0" fontId="10" fillId="0" borderId="120" xfId="0" applyFont="1" applyBorder="1" applyAlignment="1" applyProtection="1">
      <alignment horizontal="left" vertical="center"/>
    </xf>
    <xf numFmtId="0" fontId="7" fillId="0" borderId="123" xfId="0" applyFont="1" applyBorder="1" applyProtection="1">
      <alignment vertical="center"/>
    </xf>
    <xf numFmtId="0" fontId="7" fillId="0" borderId="122" xfId="0" applyFont="1" applyBorder="1" applyAlignment="1" applyProtection="1">
      <alignment horizontal="center" vertical="center"/>
    </xf>
    <xf numFmtId="0" fontId="10" fillId="0" borderId="124" xfId="0" applyFont="1" applyBorder="1" applyAlignment="1" applyProtection="1">
      <alignment horizontal="left" vertical="center"/>
    </xf>
    <xf numFmtId="0" fontId="54" fillId="22" borderId="0" xfId="0" applyFont="1" applyFill="1" applyBorder="1" applyAlignment="1">
      <alignment vertical="center"/>
    </xf>
    <xf numFmtId="0" fontId="0" fillId="22" borderId="0" xfId="0" applyFill="1" applyBorder="1" applyAlignment="1">
      <alignment vertical="center"/>
    </xf>
    <xf numFmtId="0" fontId="0" fillId="22" borderId="0" xfId="0" applyFill="1" applyBorder="1">
      <alignment vertical="center"/>
    </xf>
    <xf numFmtId="0" fontId="80" fillId="22" borderId="0" xfId="0" applyFont="1" applyFill="1" applyBorder="1" applyAlignment="1"/>
    <xf numFmtId="0" fontId="66" fillId="22" borderId="0" xfId="7" applyFont="1" applyFill="1" applyBorder="1" applyAlignment="1">
      <alignment horizontal="center" vertical="center"/>
    </xf>
    <xf numFmtId="0" fontId="0" fillId="22" borderId="0" xfId="0" applyFill="1" applyBorder="1" applyAlignment="1">
      <alignment horizontal="left" vertical="center" wrapText="1"/>
    </xf>
    <xf numFmtId="0" fontId="80" fillId="22" borderId="0" xfId="0" applyFont="1" applyFill="1" applyBorder="1" applyAlignment="1">
      <alignment vertical="center"/>
    </xf>
    <xf numFmtId="0" fontId="80" fillId="22" borderId="187" xfId="0" applyFont="1" applyFill="1" applyBorder="1">
      <alignment vertical="center"/>
    </xf>
    <xf numFmtId="0" fontId="0" fillId="22" borderId="187" xfId="0" applyFill="1" applyBorder="1">
      <alignment vertical="center"/>
    </xf>
    <xf numFmtId="0" fontId="0" fillId="22" borderId="187" xfId="0" applyFill="1" applyBorder="1" applyAlignment="1">
      <alignment vertical="center"/>
    </xf>
    <xf numFmtId="0" fontId="0" fillId="22" borderId="187" xfId="0" applyFill="1" applyBorder="1" applyAlignment="1">
      <alignment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21" borderId="130" xfId="0" applyFill="1" applyBorder="1">
      <alignment vertical="center"/>
    </xf>
    <xf numFmtId="0" fontId="0" fillId="21" borderId="131" xfId="0" applyFill="1" applyBorder="1" applyAlignment="1">
      <alignment vertical="center"/>
    </xf>
    <xf numFmtId="49" fontId="36" fillId="7" borderId="182" xfId="4" applyNumberFormat="1" applyFont="1" applyFill="1" applyBorder="1" applyAlignment="1" applyProtection="1">
      <alignment horizontal="center" vertical="center"/>
    </xf>
    <xf numFmtId="49" fontId="36" fillId="7" borderId="185" xfId="4" applyNumberFormat="1" applyFont="1" applyFill="1" applyBorder="1" applyAlignment="1" applyProtection="1">
      <alignment horizontal="center" vertical="center"/>
    </xf>
    <xf numFmtId="49" fontId="43" fillId="7" borderId="183" xfId="4" applyNumberFormat="1" applyFont="1" applyFill="1" applyBorder="1" applyAlignment="1" applyProtection="1">
      <alignment horizontal="center" vertical="center" wrapText="1"/>
    </xf>
    <xf numFmtId="49" fontId="43" fillId="7" borderId="186" xfId="4" applyNumberFormat="1" applyFont="1" applyFill="1" applyBorder="1" applyAlignment="1" applyProtection="1">
      <alignment horizontal="center" vertical="center"/>
    </xf>
    <xf numFmtId="0" fontId="76" fillId="18" borderId="19" xfId="0" applyFont="1" applyFill="1" applyBorder="1" applyAlignment="1">
      <alignment horizontal="left" vertical="center"/>
    </xf>
    <xf numFmtId="0" fontId="76" fillId="18" borderId="45" xfId="0" applyFont="1" applyFill="1" applyBorder="1" applyAlignment="1">
      <alignment horizontal="left" vertical="center"/>
    </xf>
    <xf numFmtId="0" fontId="76" fillId="18" borderId="160" xfId="0" applyFont="1" applyFill="1" applyBorder="1" applyAlignment="1">
      <alignment horizontal="left" vertical="center"/>
    </xf>
    <xf numFmtId="0" fontId="51" fillId="18" borderId="63" xfId="4" applyFont="1" applyFill="1" applyBorder="1" applyAlignment="1" applyProtection="1">
      <alignment horizontal="center" vertical="center"/>
    </xf>
    <xf numFmtId="0" fontId="51" fillId="18" borderId="64" xfId="4" applyFont="1" applyFill="1" applyBorder="1" applyAlignment="1" applyProtection="1">
      <alignment horizontal="center" vertical="center"/>
    </xf>
    <xf numFmtId="0" fontId="51" fillId="18" borderId="65" xfId="4" applyFont="1" applyFill="1" applyBorder="1" applyAlignment="1" applyProtection="1">
      <alignment horizontal="center" vertical="center"/>
    </xf>
    <xf numFmtId="0" fontId="3" fillId="0" borderId="41" xfId="4" applyFont="1" applyFill="1" applyBorder="1" applyAlignment="1" applyProtection="1">
      <alignment horizontal="center" vertical="center" shrinkToFit="1"/>
    </xf>
    <xf numFmtId="0" fontId="3" fillId="0" borderId="68" xfId="4" applyFont="1" applyFill="1" applyBorder="1" applyAlignment="1" applyProtection="1">
      <alignment horizontal="center" vertical="center" shrinkToFit="1"/>
    </xf>
    <xf numFmtId="0" fontId="36" fillId="7" borderId="181" xfId="4" applyFont="1" applyFill="1" applyBorder="1" applyAlignment="1" applyProtection="1">
      <alignment horizontal="center" vertical="center" wrapText="1" shrinkToFit="1"/>
    </xf>
    <xf numFmtId="0" fontId="36" fillId="7" borderId="184" xfId="4" applyFont="1" applyFill="1" applyBorder="1" applyAlignment="1" applyProtection="1">
      <alignment horizontal="center" vertical="center" shrinkToFit="1"/>
    </xf>
    <xf numFmtId="49" fontId="34" fillId="7" borderId="182" xfId="0" applyNumberFormat="1" applyFont="1" applyFill="1" applyBorder="1" applyAlignment="1" applyProtection="1">
      <alignment horizontal="center" vertical="center"/>
    </xf>
    <xf numFmtId="0" fontId="0" fillId="22" borderId="132" xfId="0" applyFill="1" applyBorder="1" applyAlignment="1">
      <alignment horizontal="left" vertical="center" wrapText="1"/>
    </xf>
    <xf numFmtId="0" fontId="0" fillId="22" borderId="132" xfId="0" applyFill="1" applyBorder="1" applyAlignment="1">
      <alignment horizontal="left" vertical="center"/>
    </xf>
    <xf numFmtId="0" fontId="71" fillId="22" borderId="187" xfId="7" applyFont="1" applyFill="1" applyBorder="1" applyAlignment="1">
      <alignment horizontal="left" vertical="center"/>
    </xf>
    <xf numFmtId="0" fontId="71" fillId="22" borderId="0" xfId="7" applyFont="1" applyFill="1" applyBorder="1" applyAlignment="1">
      <alignment horizontal="left" vertical="center" wrapText="1"/>
    </xf>
    <xf numFmtId="0" fontId="71" fillId="22" borderId="0" xfId="7" applyFont="1" applyFill="1" applyBorder="1" applyAlignment="1">
      <alignment horizontal="left" vertical="center"/>
    </xf>
    <xf numFmtId="0" fontId="33" fillId="21" borderId="116" xfId="4" applyFont="1" applyFill="1" applyBorder="1" applyAlignment="1" applyProtection="1">
      <alignment horizontal="left" vertical="center" wrapText="1"/>
    </xf>
    <xf numFmtId="0" fontId="70" fillId="18" borderId="75" xfId="4" applyFont="1" applyFill="1" applyBorder="1" applyAlignment="1" applyProtection="1">
      <alignment horizontal="left" vertical="center" wrapText="1" indent="2"/>
    </xf>
    <xf numFmtId="0" fontId="70" fillId="18" borderId="76" xfId="4" applyFont="1" applyFill="1" applyBorder="1" applyAlignment="1" applyProtection="1">
      <alignment horizontal="left" vertical="center" indent="2"/>
    </xf>
    <xf numFmtId="0" fontId="70" fillId="18" borderId="77" xfId="4" applyFont="1" applyFill="1" applyBorder="1" applyAlignment="1" applyProtection="1">
      <alignment horizontal="left" vertical="center" indent="2"/>
    </xf>
    <xf numFmtId="0" fontId="63" fillId="0" borderId="19" xfId="4" applyFont="1" applyFill="1" applyBorder="1" applyAlignment="1" applyProtection="1">
      <alignment horizontal="center" vertical="center" wrapText="1"/>
    </xf>
    <xf numFmtId="0" fontId="63" fillId="0" borderId="30" xfId="4" applyFont="1" applyFill="1" applyBorder="1" applyAlignment="1" applyProtection="1">
      <alignment horizontal="center" vertical="center" wrapText="1"/>
    </xf>
    <xf numFmtId="0" fontId="13" fillId="8" borderId="41" xfId="4" applyFont="1" applyFill="1" applyBorder="1" applyAlignment="1" applyProtection="1">
      <alignment horizontal="center" vertical="center" wrapText="1"/>
    </xf>
    <xf numFmtId="0" fontId="13" fillId="8" borderId="68" xfId="4" applyFont="1" applyFill="1" applyBorder="1" applyAlignment="1" applyProtection="1">
      <alignment horizontal="center" vertical="center"/>
    </xf>
    <xf numFmtId="0" fontId="13" fillId="23" borderId="42" xfId="4" applyFont="1" applyFill="1" applyBorder="1" applyAlignment="1" applyProtection="1">
      <alignment horizontal="center" vertical="center"/>
    </xf>
    <xf numFmtId="0" fontId="13" fillId="23" borderId="137" xfId="4" applyFont="1" applyFill="1" applyBorder="1" applyAlignment="1" applyProtection="1">
      <alignment horizontal="center" vertical="center"/>
    </xf>
    <xf numFmtId="0" fontId="4" fillId="23" borderId="41" xfId="4" applyFont="1" applyFill="1" applyBorder="1" applyAlignment="1" applyProtection="1">
      <alignment horizontal="center" vertical="center" wrapText="1"/>
    </xf>
    <xf numFmtId="0" fontId="4" fillId="23" borderId="136" xfId="4" applyFont="1" applyFill="1" applyBorder="1" applyAlignment="1" applyProtection="1">
      <alignment horizontal="center" vertical="center"/>
    </xf>
    <xf numFmtId="0" fontId="48" fillId="17" borderId="0" xfId="4" applyFont="1" applyFill="1" applyBorder="1" applyAlignment="1" applyProtection="1">
      <alignment horizontal="center" vertical="center"/>
    </xf>
    <xf numFmtId="0" fontId="48" fillId="17" borderId="61" xfId="4" applyFont="1" applyFill="1" applyBorder="1" applyAlignment="1" applyProtection="1">
      <alignment horizontal="center" vertical="center"/>
    </xf>
    <xf numFmtId="0" fontId="13" fillId="0" borderId="54" xfId="4" applyFont="1" applyFill="1" applyBorder="1" applyAlignment="1" applyProtection="1">
      <alignment horizontal="center" vertical="center" shrinkToFit="1"/>
    </xf>
    <xf numFmtId="0" fontId="13" fillId="0" borderId="55" xfId="4" applyFont="1" applyFill="1" applyBorder="1" applyAlignment="1" applyProtection="1">
      <alignment horizontal="center" vertical="center" shrinkToFit="1"/>
    </xf>
    <xf numFmtId="0" fontId="13" fillId="23" borderId="82" xfId="4" applyFont="1" applyFill="1" applyBorder="1" applyAlignment="1" applyProtection="1">
      <alignment horizontal="center" vertical="center" wrapText="1"/>
    </xf>
    <xf numFmtId="0" fontId="13" fillId="23" borderId="138" xfId="4" applyFont="1" applyFill="1" applyBorder="1" applyAlignment="1" applyProtection="1">
      <alignment horizontal="center" vertical="center" wrapText="1"/>
    </xf>
    <xf numFmtId="0" fontId="13" fillId="8" borderId="47" xfId="4" applyFont="1" applyFill="1" applyBorder="1" applyAlignment="1" applyProtection="1">
      <alignment horizontal="center" vertical="center" wrapText="1"/>
    </xf>
    <xf numFmtId="0" fontId="13" fillId="8" borderId="67" xfId="4" applyFont="1" applyFill="1" applyBorder="1" applyAlignment="1" applyProtection="1">
      <alignment horizontal="center" vertical="center"/>
    </xf>
    <xf numFmtId="0" fontId="60" fillId="0" borderId="25" xfId="4" applyNumberFormat="1" applyFont="1" applyFill="1" applyBorder="1" applyAlignment="1" applyProtection="1">
      <alignment horizontal="left" vertical="center" indent="1"/>
      <protection locked="0"/>
    </xf>
    <xf numFmtId="0" fontId="60" fillId="0" borderId="56" xfId="4" applyNumberFormat="1" applyFont="1" applyFill="1" applyBorder="1" applyAlignment="1" applyProtection="1">
      <alignment horizontal="left" vertical="center" indent="1"/>
      <protection locked="0"/>
    </xf>
    <xf numFmtId="0" fontId="60" fillId="0" borderId="18" xfId="4" applyNumberFormat="1" applyFont="1" applyFill="1" applyBorder="1" applyAlignment="1" applyProtection="1">
      <alignment horizontal="left" vertical="center" indent="1"/>
      <protection locked="0"/>
    </xf>
    <xf numFmtId="0" fontId="60" fillId="0" borderId="17" xfId="4" applyNumberFormat="1" applyFont="1" applyFill="1" applyBorder="1" applyAlignment="1" applyProtection="1">
      <alignment horizontal="left" vertical="center" indent="1"/>
      <protection locked="0"/>
    </xf>
    <xf numFmtId="0" fontId="23" fillId="0" borderId="70" xfId="4" applyNumberFormat="1" applyFont="1" applyFill="1" applyBorder="1" applyAlignment="1" applyProtection="1">
      <alignment horizontal="center" vertical="center"/>
      <protection locked="0"/>
    </xf>
    <xf numFmtId="0" fontId="23" fillId="0" borderId="69" xfId="4" applyNumberFormat="1" applyFont="1" applyFill="1" applyBorder="1" applyAlignment="1" applyProtection="1">
      <alignment horizontal="center" vertical="center"/>
      <protection locked="0"/>
    </xf>
    <xf numFmtId="1" fontId="64" fillId="19" borderId="25" xfId="0" applyNumberFormat="1" applyFont="1" applyFill="1" applyBorder="1" applyAlignment="1" applyProtection="1">
      <alignment horizontal="center" vertical="center" wrapText="1"/>
      <protection locked="0"/>
    </xf>
    <xf numFmtId="1" fontId="64" fillId="19" borderId="67" xfId="0" applyNumberFormat="1" applyFont="1" applyFill="1" applyBorder="1" applyAlignment="1" applyProtection="1">
      <alignment horizontal="center" vertical="center" wrapText="1"/>
      <protection locked="0"/>
    </xf>
    <xf numFmtId="1" fontId="64" fillId="19" borderId="18" xfId="0" applyNumberFormat="1" applyFont="1" applyFill="1" applyBorder="1" applyAlignment="1" applyProtection="1">
      <alignment horizontal="center" vertical="center" wrapText="1"/>
      <protection locked="0"/>
    </xf>
    <xf numFmtId="1" fontId="64" fillId="19" borderId="27" xfId="0" applyNumberFormat="1" applyFont="1" applyFill="1" applyBorder="1" applyAlignment="1" applyProtection="1">
      <alignment horizontal="center" vertical="center" wrapText="1"/>
      <protection locked="0"/>
    </xf>
    <xf numFmtId="1" fontId="18" fillId="16" borderId="25" xfId="0" applyNumberFormat="1" applyFont="1" applyFill="1" applyBorder="1" applyAlignment="1" applyProtection="1">
      <alignment horizontal="center" vertical="center"/>
      <protection locked="0"/>
    </xf>
    <xf numFmtId="1" fontId="18" fillId="16" borderId="67" xfId="0" applyNumberFormat="1" applyFont="1" applyFill="1" applyBorder="1" applyAlignment="1" applyProtection="1">
      <alignment horizontal="center" vertical="center"/>
      <protection locked="0"/>
    </xf>
    <xf numFmtId="1" fontId="18" fillId="16" borderId="18" xfId="0" applyNumberFormat="1" applyFont="1" applyFill="1" applyBorder="1" applyAlignment="1" applyProtection="1">
      <alignment horizontal="center" vertical="center"/>
      <protection locked="0"/>
    </xf>
    <xf numFmtId="1" fontId="18" fillId="16" borderId="27" xfId="0" applyNumberFormat="1" applyFont="1" applyFill="1" applyBorder="1" applyAlignment="1" applyProtection="1">
      <alignment horizontal="center" vertical="center"/>
      <protection locked="0"/>
    </xf>
    <xf numFmtId="0" fontId="17" fillId="19" borderId="55" xfId="0" applyNumberFormat="1" applyFont="1" applyFill="1" applyBorder="1" applyAlignment="1" applyProtection="1">
      <alignment horizontal="center" vertical="center" wrapText="1"/>
      <protection locked="0"/>
    </xf>
    <xf numFmtId="0" fontId="17" fillId="19" borderId="56" xfId="0" applyNumberFormat="1" applyFont="1" applyFill="1" applyBorder="1" applyAlignment="1" applyProtection="1">
      <alignment horizontal="center" vertical="center" wrapText="1"/>
      <protection locked="0"/>
    </xf>
    <xf numFmtId="0" fontId="17" fillId="19" borderId="67" xfId="0" applyNumberFormat="1" applyFont="1" applyFill="1" applyBorder="1" applyAlignment="1" applyProtection="1">
      <alignment horizontal="center" vertical="center" wrapText="1"/>
      <protection locked="0"/>
    </xf>
    <xf numFmtId="0" fontId="17" fillId="19" borderId="57" xfId="0" applyNumberFormat="1" applyFont="1" applyFill="1" applyBorder="1" applyAlignment="1" applyProtection="1">
      <alignment horizontal="center" vertical="center" wrapText="1"/>
      <protection locked="0"/>
    </xf>
    <xf numFmtId="0" fontId="17" fillId="19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19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19" borderId="60" xfId="0" applyNumberFormat="1" applyFont="1" applyFill="1" applyBorder="1" applyAlignment="1" applyProtection="1">
      <alignment horizontal="center" vertical="center" wrapText="1"/>
      <protection locked="0"/>
    </xf>
    <xf numFmtId="0" fontId="17" fillId="19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19" borderId="4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3" xfId="0" applyFont="1" applyFill="1" applyBorder="1" applyAlignment="1" applyProtection="1">
      <alignment horizontal="center" vertical="center"/>
      <protection locked="0"/>
    </xf>
    <xf numFmtId="0" fontId="19" fillId="0" borderId="110" xfId="0" applyFont="1" applyFill="1" applyBorder="1" applyAlignment="1" applyProtection="1">
      <alignment horizontal="center" vertical="center"/>
      <protection locked="0"/>
    </xf>
    <xf numFmtId="0" fontId="19" fillId="0" borderId="62" xfId="0" applyFont="1" applyFill="1" applyBorder="1" applyAlignment="1" applyProtection="1">
      <alignment horizontal="center" vertical="center"/>
      <protection locked="0"/>
    </xf>
    <xf numFmtId="0" fontId="19" fillId="0" borderId="155" xfId="0" applyFont="1" applyFill="1" applyBorder="1" applyAlignment="1" applyProtection="1">
      <alignment horizontal="center" vertical="center"/>
      <protection locked="0"/>
    </xf>
    <xf numFmtId="0" fontId="23" fillId="16" borderId="38" xfId="0" applyNumberFormat="1" applyFont="1" applyFill="1" applyBorder="1" applyAlignment="1" applyProtection="1">
      <alignment horizontal="left" vertical="center" indent="2"/>
      <protection locked="0"/>
    </xf>
    <xf numFmtId="0" fontId="23" fillId="16" borderId="29" xfId="0" applyNumberFormat="1" applyFont="1" applyFill="1" applyBorder="1" applyAlignment="1" applyProtection="1">
      <alignment horizontal="left" vertical="center" indent="2"/>
      <protection locked="0"/>
    </xf>
    <xf numFmtId="0" fontId="17" fillId="16" borderId="19" xfId="0" applyNumberFormat="1" applyFont="1" applyFill="1" applyBorder="1" applyAlignment="1" applyProtection="1">
      <alignment horizontal="left" vertical="center"/>
      <protection locked="0"/>
    </xf>
    <xf numFmtId="0" fontId="17" fillId="16" borderId="30" xfId="0" applyNumberFormat="1" applyFont="1" applyFill="1" applyBorder="1" applyAlignment="1" applyProtection="1">
      <alignment horizontal="left" vertical="center"/>
      <protection locked="0"/>
    </xf>
    <xf numFmtId="0" fontId="17" fillId="0" borderId="157" xfId="4" applyFont="1" applyFill="1" applyBorder="1" applyAlignment="1" applyProtection="1">
      <alignment horizontal="left" vertical="center" indent="1"/>
      <protection locked="0"/>
    </xf>
    <xf numFmtId="0" fontId="17" fillId="0" borderId="159" xfId="4" applyFont="1" applyFill="1" applyBorder="1" applyAlignment="1" applyProtection="1">
      <alignment horizontal="left" vertical="center" indent="1"/>
      <protection locked="0"/>
    </xf>
    <xf numFmtId="0" fontId="17" fillId="0" borderId="158" xfId="4" applyFont="1" applyFill="1" applyBorder="1" applyAlignment="1" applyProtection="1">
      <alignment horizontal="left" vertical="center" indent="1"/>
      <protection locked="0"/>
    </xf>
    <xf numFmtId="1" fontId="24" fillId="19" borderId="119" xfId="0" applyNumberFormat="1" applyFont="1" applyFill="1" applyBorder="1" applyAlignment="1" applyProtection="1">
      <alignment horizontal="center" vertical="center" shrinkToFit="1"/>
      <protection locked="0"/>
    </xf>
    <xf numFmtId="1" fontId="24" fillId="19" borderId="120" xfId="0" applyNumberFormat="1" applyFont="1" applyFill="1" applyBorder="1" applyAlignment="1" applyProtection="1">
      <alignment horizontal="center" vertical="center" shrinkToFit="1"/>
      <protection locked="0"/>
    </xf>
    <xf numFmtId="1" fontId="24" fillId="16" borderId="119" xfId="0" applyNumberFormat="1" applyFont="1" applyFill="1" applyBorder="1" applyAlignment="1" applyProtection="1">
      <alignment horizontal="left" vertical="center" indent="1"/>
      <protection locked="0"/>
    </xf>
    <xf numFmtId="1" fontId="24" fillId="16" borderId="118" xfId="0" applyNumberFormat="1" applyFont="1" applyFill="1" applyBorder="1" applyAlignment="1" applyProtection="1">
      <alignment horizontal="left" vertical="center" indent="1"/>
      <protection locked="0"/>
    </xf>
    <xf numFmtId="1" fontId="24" fillId="16" borderId="125" xfId="0" applyNumberFormat="1" applyFont="1" applyFill="1" applyBorder="1" applyAlignment="1" applyProtection="1">
      <alignment horizontal="left" vertical="center" indent="1"/>
      <protection locked="0"/>
    </xf>
    <xf numFmtId="0" fontId="17" fillId="0" borderId="112" xfId="4" applyFont="1" applyFill="1" applyBorder="1" applyAlignment="1" applyProtection="1">
      <alignment horizontal="left" vertical="center" indent="1"/>
      <protection locked="0"/>
    </xf>
    <xf numFmtId="0" fontId="17" fillId="0" borderId="153" xfId="4" applyFont="1" applyFill="1" applyBorder="1" applyAlignment="1" applyProtection="1">
      <alignment horizontal="left" vertical="center" indent="1"/>
      <protection locked="0"/>
    </xf>
    <xf numFmtId="0" fontId="17" fillId="0" borderId="154" xfId="4" applyFont="1" applyFill="1" applyBorder="1" applyAlignment="1" applyProtection="1">
      <alignment horizontal="left" vertical="center" indent="1"/>
      <protection locked="0"/>
    </xf>
    <xf numFmtId="1" fontId="24" fillId="16" borderId="120" xfId="0" applyNumberFormat="1" applyFont="1" applyFill="1" applyBorder="1" applyAlignment="1" applyProtection="1">
      <alignment horizontal="left" vertical="center" indent="1"/>
      <protection locked="0"/>
    </xf>
    <xf numFmtId="1" fontId="60" fillId="16" borderId="123" xfId="0" applyNumberFormat="1" applyFont="1" applyFill="1" applyBorder="1" applyAlignment="1" applyProtection="1">
      <alignment horizontal="left" vertical="center" indent="1"/>
      <protection locked="0"/>
    </xf>
    <xf numFmtId="1" fontId="60" fillId="16" borderId="122" xfId="0" applyNumberFormat="1" applyFont="1" applyFill="1" applyBorder="1" applyAlignment="1" applyProtection="1">
      <alignment horizontal="left" vertical="center" indent="1"/>
      <protection locked="0"/>
    </xf>
    <xf numFmtId="1" fontId="60" fillId="16" borderId="126" xfId="0" applyNumberFormat="1" applyFont="1" applyFill="1" applyBorder="1" applyAlignment="1" applyProtection="1">
      <alignment horizontal="left" vertical="center" indent="1"/>
      <protection locked="0"/>
    </xf>
    <xf numFmtId="1" fontId="22" fillId="19" borderId="123" xfId="0" applyNumberFormat="1" applyFont="1" applyFill="1" applyBorder="1" applyAlignment="1" applyProtection="1">
      <alignment horizontal="center" vertical="center" shrinkToFit="1"/>
      <protection locked="0"/>
    </xf>
    <xf numFmtId="1" fontId="22" fillId="19" borderId="124" xfId="0" applyNumberFormat="1" applyFont="1" applyFill="1" applyBorder="1" applyAlignment="1" applyProtection="1">
      <alignment horizontal="center" vertical="center" shrinkToFit="1"/>
      <protection locked="0"/>
    </xf>
    <xf numFmtId="1" fontId="60" fillId="16" borderId="123" xfId="0" applyNumberFormat="1" applyFont="1" applyFill="1" applyBorder="1" applyAlignment="1" applyProtection="1">
      <alignment horizontal="left" vertical="center" indent="1" shrinkToFit="1"/>
      <protection locked="0"/>
    </xf>
    <xf numFmtId="1" fontId="60" fillId="16" borderId="122" xfId="0" applyNumberFormat="1" applyFont="1" applyFill="1" applyBorder="1" applyAlignment="1" applyProtection="1">
      <alignment horizontal="left" vertical="center" indent="1" shrinkToFit="1"/>
      <protection locked="0"/>
    </xf>
    <xf numFmtId="1" fontId="60" fillId="16" borderId="124" xfId="0" applyNumberFormat="1" applyFont="1" applyFill="1" applyBorder="1" applyAlignment="1" applyProtection="1">
      <alignment horizontal="left" vertical="center" indent="1" shrinkToFit="1"/>
      <protection locked="0"/>
    </xf>
    <xf numFmtId="1" fontId="22" fillId="19" borderId="121" xfId="0" applyNumberFormat="1" applyFont="1" applyFill="1" applyBorder="1" applyAlignment="1" applyProtection="1">
      <alignment horizontal="center" vertical="center"/>
      <protection locked="0"/>
    </xf>
    <xf numFmtId="1" fontId="22" fillId="19" borderId="122" xfId="0" applyNumberFormat="1" applyFont="1" applyFill="1" applyBorder="1" applyAlignment="1" applyProtection="1">
      <alignment horizontal="center" vertical="center"/>
      <protection locked="0"/>
    </xf>
    <xf numFmtId="0" fontId="17" fillId="19" borderId="25" xfId="4" applyFont="1" applyFill="1" applyBorder="1" applyAlignment="1" applyProtection="1">
      <alignment horizontal="center" vertical="center" wrapText="1"/>
      <protection locked="0"/>
    </xf>
    <xf numFmtId="0" fontId="17" fillId="19" borderId="67" xfId="4" applyFont="1" applyFill="1" applyBorder="1" applyAlignment="1" applyProtection="1">
      <alignment horizontal="center" vertical="center" wrapText="1"/>
      <protection locked="0"/>
    </xf>
    <xf numFmtId="0" fontId="17" fillId="19" borderId="18" xfId="4" applyFont="1" applyFill="1" applyBorder="1" applyAlignment="1" applyProtection="1">
      <alignment horizontal="center" vertical="center" wrapText="1"/>
      <protection locked="0"/>
    </xf>
    <xf numFmtId="0" fontId="17" fillId="19" borderId="27" xfId="4" applyFont="1" applyFill="1" applyBorder="1" applyAlignment="1" applyProtection="1">
      <alignment horizontal="center" vertical="center" wrapText="1"/>
      <protection locked="0"/>
    </xf>
    <xf numFmtId="0" fontId="17" fillId="19" borderId="38" xfId="4" applyFont="1" applyFill="1" applyBorder="1" applyAlignment="1" applyProtection="1">
      <alignment horizontal="center" vertical="center" wrapText="1"/>
      <protection locked="0"/>
    </xf>
    <xf numFmtId="0" fontId="17" fillId="19" borderId="40" xfId="4" applyFont="1" applyFill="1" applyBorder="1" applyAlignment="1" applyProtection="1">
      <alignment horizontal="center" vertical="center" wrapText="1"/>
      <protection locked="0"/>
    </xf>
    <xf numFmtId="0" fontId="18" fillId="16" borderId="19" xfId="0" applyNumberFormat="1" applyFont="1" applyFill="1" applyBorder="1" applyAlignment="1" applyProtection="1">
      <alignment horizontal="left" vertical="center" indent="1"/>
      <protection locked="0"/>
    </xf>
    <xf numFmtId="0" fontId="18" fillId="16" borderId="45" xfId="0" applyNumberFormat="1" applyFont="1" applyFill="1" applyBorder="1" applyAlignment="1" applyProtection="1">
      <alignment horizontal="left" vertical="center" indent="1"/>
      <protection locked="0"/>
    </xf>
    <xf numFmtId="0" fontId="18" fillId="16" borderId="30" xfId="0" applyNumberFormat="1" applyFont="1" applyFill="1" applyBorder="1" applyAlignment="1" applyProtection="1">
      <alignment horizontal="left" vertical="center" indent="1"/>
      <protection locked="0"/>
    </xf>
    <xf numFmtId="0" fontId="17" fillId="0" borderId="12" xfId="4" applyNumberFormat="1" applyFont="1" applyFill="1" applyBorder="1" applyAlignment="1" applyProtection="1">
      <alignment horizontal="left" vertical="center"/>
    </xf>
    <xf numFmtId="0" fontId="17" fillId="0" borderId="23" xfId="4" applyNumberFormat="1" applyFont="1" applyFill="1" applyBorder="1" applyAlignment="1" applyProtection="1">
      <alignment horizontal="left" vertical="center"/>
    </xf>
    <xf numFmtId="0" fontId="17" fillId="0" borderId="48" xfId="4" applyNumberFormat="1" applyFont="1" applyFill="1" applyBorder="1" applyAlignment="1" applyProtection="1">
      <alignment horizontal="left" vertical="center"/>
    </xf>
    <xf numFmtId="0" fontId="24" fillId="0" borderId="12" xfId="4" applyNumberFormat="1" applyFont="1" applyFill="1" applyBorder="1" applyAlignment="1" applyProtection="1">
      <alignment horizontal="left" vertical="center"/>
    </xf>
    <xf numFmtId="0" fontId="24" fillId="0" borderId="48" xfId="4" applyNumberFormat="1" applyFont="1" applyFill="1" applyBorder="1" applyAlignment="1" applyProtection="1">
      <alignment horizontal="left" vertical="center"/>
    </xf>
    <xf numFmtId="0" fontId="24" fillId="20" borderId="12" xfId="4" applyNumberFormat="1" applyFont="1" applyFill="1" applyBorder="1" applyAlignment="1" applyProtection="1">
      <alignment horizontal="left" vertical="center" shrinkToFit="1"/>
    </xf>
    <xf numFmtId="0" fontId="24" fillId="20" borderId="48" xfId="4" applyNumberFormat="1" applyFont="1" applyFill="1" applyBorder="1" applyAlignment="1" applyProtection="1">
      <alignment horizontal="left" vertical="center" shrinkToFit="1"/>
    </xf>
    <xf numFmtId="0" fontId="82" fillId="26" borderId="166" xfId="4" applyNumberFormat="1" applyFont="1" applyFill="1" applyBorder="1" applyAlignment="1" applyProtection="1">
      <alignment horizontal="left" vertical="center"/>
    </xf>
    <xf numFmtId="0" fontId="82" fillId="26" borderId="167" xfId="4" applyNumberFormat="1" applyFont="1" applyFill="1" applyBorder="1" applyAlignment="1" applyProtection="1">
      <alignment horizontal="left" vertical="center"/>
    </xf>
    <xf numFmtId="0" fontId="82" fillId="26" borderId="164" xfId="4" applyNumberFormat="1" applyFont="1" applyFill="1" applyBorder="1" applyAlignment="1" applyProtection="1">
      <alignment horizontal="left" vertical="center"/>
    </xf>
    <xf numFmtId="0" fontId="82" fillId="26" borderId="165" xfId="4" applyNumberFormat="1" applyFont="1" applyFill="1" applyBorder="1" applyAlignment="1" applyProtection="1">
      <alignment horizontal="left" vertical="center"/>
    </xf>
    <xf numFmtId="0" fontId="24" fillId="0" borderId="5" xfId="4" applyNumberFormat="1" applyFont="1" applyFill="1" applyBorder="1" applyAlignment="1" applyProtection="1">
      <alignment horizontal="left" vertical="center"/>
    </xf>
    <xf numFmtId="0" fontId="24" fillId="0" borderId="33" xfId="4" applyNumberFormat="1" applyFont="1" applyFill="1" applyBorder="1" applyAlignment="1" applyProtection="1">
      <alignment horizontal="left" vertical="center"/>
    </xf>
    <xf numFmtId="0" fontId="17" fillId="0" borderId="5" xfId="4" applyNumberFormat="1" applyFont="1" applyFill="1" applyBorder="1" applyAlignment="1" applyProtection="1">
      <alignment horizontal="left" vertical="center"/>
    </xf>
    <xf numFmtId="0" fontId="17" fillId="0" borderId="20" xfId="4" applyNumberFormat="1" applyFont="1" applyFill="1" applyBorder="1" applyAlignment="1" applyProtection="1">
      <alignment horizontal="left" vertical="center"/>
    </xf>
    <xf numFmtId="0" fontId="17" fillId="0" borderId="33" xfId="4" applyNumberFormat="1" applyFont="1" applyFill="1" applyBorder="1" applyAlignment="1" applyProtection="1">
      <alignment horizontal="left" vertical="center"/>
    </xf>
    <xf numFmtId="0" fontId="24" fillId="20" borderId="5" xfId="4" applyNumberFormat="1" applyFont="1" applyFill="1" applyBorder="1" applyAlignment="1" applyProtection="1">
      <alignment horizontal="left" vertical="center" shrinkToFit="1"/>
    </xf>
    <xf numFmtId="0" fontId="24" fillId="20" borderId="33" xfId="4" applyNumberFormat="1" applyFont="1" applyFill="1" applyBorder="1" applyAlignment="1" applyProtection="1">
      <alignment horizontal="left" vertical="center" shrinkToFit="1"/>
    </xf>
    <xf numFmtId="0" fontId="24" fillId="20" borderId="4" xfId="4" applyNumberFormat="1" applyFont="1" applyFill="1" applyBorder="1" applyAlignment="1" applyProtection="1">
      <alignment horizontal="left" vertical="center" shrinkToFit="1"/>
    </xf>
    <xf numFmtId="0" fontId="24" fillId="20" borderId="36" xfId="4" applyNumberFormat="1" applyFont="1" applyFill="1" applyBorder="1" applyAlignment="1" applyProtection="1">
      <alignment horizontal="left" vertical="center" shrinkToFit="1"/>
    </xf>
    <xf numFmtId="0" fontId="82" fillId="26" borderId="168" xfId="4" applyNumberFormat="1" applyFont="1" applyFill="1" applyBorder="1" applyAlignment="1" applyProtection="1">
      <alignment horizontal="left" vertical="center"/>
    </xf>
    <xf numFmtId="0" fontId="82" fillId="26" borderId="169" xfId="4" applyNumberFormat="1" applyFont="1" applyFill="1" applyBorder="1" applyAlignment="1" applyProtection="1">
      <alignment horizontal="left" vertical="center"/>
    </xf>
    <xf numFmtId="0" fontId="24" fillId="0" borderId="4" xfId="4" applyNumberFormat="1" applyFont="1" applyFill="1" applyBorder="1" applyAlignment="1" applyProtection="1">
      <alignment horizontal="left" vertical="center"/>
    </xf>
    <xf numFmtId="0" fontId="24" fillId="0" borderId="36" xfId="4" applyNumberFormat="1" applyFont="1" applyFill="1" applyBorder="1" applyAlignment="1" applyProtection="1">
      <alignment horizontal="left" vertical="center"/>
    </xf>
    <xf numFmtId="0" fontId="17" fillId="0" borderId="4" xfId="4" applyNumberFormat="1" applyFont="1" applyFill="1" applyBorder="1" applyAlignment="1" applyProtection="1">
      <alignment horizontal="left" vertical="center"/>
    </xf>
    <xf numFmtId="0" fontId="17" fillId="0" borderId="22" xfId="4" applyNumberFormat="1" applyFont="1" applyFill="1" applyBorder="1" applyAlignment="1" applyProtection="1">
      <alignment horizontal="left" vertical="center"/>
    </xf>
    <xf numFmtId="0" fontId="17" fillId="0" borderId="36" xfId="4" applyNumberFormat="1" applyFont="1" applyFill="1" applyBorder="1" applyAlignment="1" applyProtection="1">
      <alignment horizontal="left" vertical="center"/>
    </xf>
    <xf numFmtId="0" fontId="17" fillId="10" borderId="49" xfId="4" applyFont="1" applyFill="1" applyBorder="1" applyAlignment="1" applyProtection="1">
      <alignment horizontal="center" vertical="center"/>
    </xf>
    <xf numFmtId="0" fontId="17" fillId="10" borderId="50" xfId="4" applyFont="1" applyFill="1" applyBorder="1" applyAlignment="1" applyProtection="1">
      <alignment horizontal="center" vertical="center"/>
    </xf>
    <xf numFmtId="0" fontId="67" fillId="0" borderId="0" xfId="4" applyFont="1" applyFill="1" applyAlignment="1" applyProtection="1">
      <alignment horizontal="center" vertical="center"/>
      <protection locked="0"/>
    </xf>
    <xf numFmtId="0" fontId="20" fillId="16" borderId="46" xfId="4" applyFont="1" applyFill="1" applyBorder="1" applyAlignment="1" applyProtection="1">
      <alignment horizontal="left" vertical="center" shrinkToFit="1"/>
      <protection locked="0"/>
    </xf>
    <xf numFmtId="0" fontId="20" fillId="16" borderId="51" xfId="4" applyFont="1" applyFill="1" applyBorder="1" applyAlignment="1" applyProtection="1">
      <alignment horizontal="left" vertical="center" shrinkToFit="1"/>
      <protection locked="0"/>
    </xf>
    <xf numFmtId="0" fontId="20" fillId="16" borderId="52" xfId="4" applyFont="1" applyFill="1" applyBorder="1" applyAlignment="1" applyProtection="1">
      <alignment horizontal="left" vertical="center" shrinkToFit="1"/>
      <protection locked="0"/>
    </xf>
    <xf numFmtId="0" fontId="24" fillId="0" borderId="53" xfId="4" applyNumberFormat="1" applyFont="1" applyFill="1" applyBorder="1" applyAlignment="1" applyProtection="1">
      <alignment horizontal="left" vertical="center"/>
    </xf>
    <xf numFmtId="0" fontId="24" fillId="0" borderId="140" xfId="4" applyNumberFormat="1" applyFont="1" applyFill="1" applyBorder="1" applyAlignment="1" applyProtection="1">
      <alignment horizontal="left" vertical="center"/>
    </xf>
    <xf numFmtId="0" fontId="82" fillId="26" borderId="162" xfId="4" applyNumberFormat="1" applyFont="1" applyFill="1" applyBorder="1" applyAlignment="1" applyProtection="1">
      <alignment horizontal="left" vertical="center"/>
    </xf>
    <xf numFmtId="0" fontId="82" fillId="26" borderId="163" xfId="4" applyNumberFormat="1" applyFont="1" applyFill="1" applyBorder="1" applyAlignment="1" applyProtection="1">
      <alignment horizontal="left" vertical="center"/>
    </xf>
    <xf numFmtId="0" fontId="17" fillId="0" borderId="10" xfId="4" applyNumberFormat="1" applyFont="1" applyFill="1" applyBorder="1" applyAlignment="1" applyProtection="1">
      <alignment horizontal="left" vertical="center"/>
    </xf>
    <xf numFmtId="0" fontId="17" fillId="0" borderId="32" xfId="4" applyNumberFormat="1" applyFont="1" applyFill="1" applyBorder="1" applyAlignment="1" applyProtection="1">
      <alignment horizontal="left" vertical="center"/>
    </xf>
    <xf numFmtId="0" fontId="17" fillId="0" borderId="31" xfId="4" applyNumberFormat="1" applyFont="1" applyFill="1" applyBorder="1" applyAlignment="1" applyProtection="1">
      <alignment horizontal="left" vertical="center"/>
    </xf>
    <xf numFmtId="0" fontId="21" fillId="19" borderId="54" xfId="4" applyFont="1" applyFill="1" applyBorder="1" applyAlignment="1" applyProtection="1">
      <alignment horizontal="center" vertical="center"/>
      <protection locked="0"/>
    </xf>
    <xf numFmtId="0" fontId="21" fillId="19" borderId="51" xfId="4" applyFont="1" applyFill="1" applyBorder="1" applyAlignment="1" applyProtection="1">
      <alignment horizontal="center" vertical="center"/>
      <protection locked="0"/>
    </xf>
    <xf numFmtId="1" fontId="24" fillId="19" borderId="117" xfId="0" applyNumberFormat="1" applyFont="1" applyFill="1" applyBorder="1" applyAlignment="1" applyProtection="1">
      <alignment horizontal="center" vertical="center"/>
      <protection locked="0"/>
    </xf>
    <xf numFmtId="1" fontId="24" fillId="19" borderId="118" xfId="0" applyNumberFormat="1" applyFont="1" applyFill="1" applyBorder="1" applyAlignment="1" applyProtection="1">
      <alignment horizontal="center" vertical="center"/>
      <protection locked="0"/>
    </xf>
    <xf numFmtId="0" fontId="24" fillId="20" borderId="53" xfId="4" applyNumberFormat="1" applyFont="1" applyFill="1" applyBorder="1" applyAlignment="1" applyProtection="1">
      <alignment horizontal="left" vertical="center" shrinkToFit="1"/>
    </xf>
    <xf numFmtId="0" fontId="24" fillId="20" borderId="140" xfId="4" applyNumberFormat="1" applyFont="1" applyFill="1" applyBorder="1" applyAlignment="1" applyProtection="1">
      <alignment horizontal="left" vertical="center" shrinkToFit="1"/>
    </xf>
    <xf numFmtId="0" fontId="17" fillId="10" borderId="19" xfId="4" applyFont="1" applyFill="1" applyBorder="1" applyAlignment="1" applyProtection="1">
      <alignment horizontal="center" vertical="center"/>
    </xf>
    <xf numFmtId="0" fontId="17" fillId="10" borderId="45" xfId="4" applyFont="1" applyFill="1" applyBorder="1" applyAlignment="1" applyProtection="1">
      <alignment horizontal="center" vertical="center"/>
    </xf>
    <xf numFmtId="0" fontId="17" fillId="10" borderId="30" xfId="4" applyFont="1" applyFill="1" applyBorder="1" applyAlignment="1" applyProtection="1">
      <alignment horizontal="center" vertical="center"/>
    </xf>
    <xf numFmtId="0" fontId="4" fillId="3" borderId="1" xfId="4" applyNumberFormat="1" applyFont="1" applyFill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4" fillId="3" borderId="1" xfId="4" applyNumberFormat="1" applyFont="1" applyFill="1" applyBorder="1" applyAlignment="1">
      <alignment horizontal="center" vertical="center" wrapText="1"/>
    </xf>
    <xf numFmtId="0" fontId="4" fillId="3" borderId="1" xfId="4" applyNumberFormat="1" applyFont="1" applyFill="1" applyBorder="1" applyAlignment="1">
      <alignment vertical="center"/>
    </xf>
    <xf numFmtId="0" fontId="4" fillId="3" borderId="1" xfId="4" applyNumberFormat="1" applyFont="1" applyFill="1" applyBorder="1" applyAlignment="1">
      <alignment horizontal="right" vertical="center"/>
    </xf>
    <xf numFmtId="0" fontId="4" fillId="3" borderId="1" xfId="4" applyNumberFormat="1" applyFont="1" applyFill="1" applyBorder="1" applyAlignment="1">
      <alignment horizontal="center" vertical="center" shrinkToFit="1"/>
    </xf>
    <xf numFmtId="42" fontId="29" fillId="0" borderId="1" xfId="4" applyNumberFormat="1" applyFont="1" applyFill="1" applyBorder="1" applyAlignment="1" applyProtection="1">
      <alignment horizontal="right" vertical="center" shrinkToFit="1"/>
      <protection locked="0"/>
    </xf>
    <xf numFmtId="42" fontId="29" fillId="0" borderId="58" xfId="4" applyNumberFormat="1" applyFont="1" applyFill="1" applyBorder="1" applyAlignment="1" applyProtection="1">
      <alignment horizontal="right" vertical="center" shrinkToFit="1"/>
      <protection locked="0"/>
    </xf>
    <xf numFmtId="42" fontId="29" fillId="15" borderId="1" xfId="4" applyNumberFormat="1" applyFont="1" applyFill="1" applyBorder="1" applyAlignment="1" applyProtection="1">
      <alignment horizontal="right" vertical="center" shrinkToFit="1"/>
      <protection locked="0"/>
    </xf>
    <xf numFmtId="0" fontId="45" fillId="5" borderId="43" xfId="0" applyNumberFormat="1" applyFont="1" applyFill="1" applyBorder="1" applyAlignment="1" applyProtection="1">
      <alignment horizontal="center" vertical="center"/>
      <protection locked="0"/>
    </xf>
    <xf numFmtId="0" fontId="45" fillId="5" borderId="44" xfId="0" applyNumberFormat="1" applyFont="1" applyFill="1" applyBorder="1" applyAlignment="1" applyProtection="1">
      <alignment horizontal="center" vertical="center"/>
      <protection locked="0"/>
    </xf>
    <xf numFmtId="42" fontId="45" fillId="5" borderId="43" xfId="0" applyNumberFormat="1" applyFont="1" applyFill="1" applyBorder="1" applyAlignment="1" applyProtection="1">
      <alignment horizontal="right" vertical="center"/>
      <protection locked="0"/>
    </xf>
    <xf numFmtId="42" fontId="45" fillId="5" borderId="44" xfId="0" applyNumberFormat="1" applyFont="1" applyFill="1" applyBorder="1" applyAlignment="1" applyProtection="1">
      <alignment horizontal="right" vertical="center"/>
      <protection locked="0"/>
    </xf>
    <xf numFmtId="42" fontId="45" fillId="5" borderId="66" xfId="0" applyNumberFormat="1" applyFont="1" applyFill="1" applyBorder="1" applyAlignment="1" applyProtection="1">
      <alignment horizontal="right" vertical="center"/>
      <protection locked="0"/>
    </xf>
    <xf numFmtId="0" fontId="39" fillId="11" borderId="26" xfId="4" applyFont="1" applyFill="1" applyBorder="1" applyAlignment="1" applyProtection="1">
      <alignment horizontal="center" vertical="center" shrinkToFit="1"/>
      <protection locked="0"/>
    </xf>
    <xf numFmtId="0" fontId="44" fillId="11" borderId="63" xfId="0" applyFont="1" applyFill="1" applyBorder="1" applyAlignment="1" applyProtection="1">
      <alignment horizontal="center" vertical="top"/>
      <protection locked="0"/>
    </xf>
    <xf numFmtId="0" fontId="44" fillId="11" borderId="64" xfId="0" applyFont="1" applyFill="1" applyBorder="1" applyAlignment="1" applyProtection="1">
      <alignment horizontal="center" vertical="top"/>
      <protection locked="0"/>
    </xf>
    <xf numFmtId="0" fontId="44" fillId="11" borderId="65" xfId="0" applyFont="1" applyFill="1" applyBorder="1" applyAlignment="1" applyProtection="1">
      <alignment horizontal="center" vertical="top"/>
      <protection locked="0"/>
    </xf>
    <xf numFmtId="0" fontId="39" fillId="11" borderId="28" xfId="4" applyFont="1" applyFill="1" applyBorder="1" applyAlignment="1" applyProtection="1">
      <alignment horizontal="center" vertical="center" shrinkToFit="1"/>
      <protection locked="0"/>
    </xf>
    <xf numFmtId="0" fontId="39" fillId="11" borderId="0" xfId="4" applyFont="1" applyFill="1" applyBorder="1" applyAlignment="1" applyProtection="1">
      <alignment horizontal="center" vertical="center" shrinkToFit="1"/>
      <protection locked="0"/>
    </xf>
    <xf numFmtId="0" fontId="39" fillId="11" borderId="59" xfId="4" applyFont="1" applyFill="1" applyBorder="1" applyAlignment="1" applyProtection="1">
      <alignment horizontal="center" vertical="center" shrinkToFit="1"/>
      <protection locked="0"/>
    </xf>
    <xf numFmtId="0" fontId="41" fillId="4" borderId="19" xfId="0" applyNumberFormat="1" applyFont="1" applyFill="1" applyBorder="1" applyAlignment="1" applyProtection="1">
      <alignment horizontal="center" vertical="center"/>
      <protection locked="0"/>
    </xf>
    <xf numFmtId="0" fontId="41" fillId="4" borderId="30" xfId="0" applyNumberFormat="1" applyFont="1" applyFill="1" applyBorder="1" applyAlignment="1" applyProtection="1">
      <alignment horizontal="center" vertical="center"/>
      <protection locked="0"/>
    </xf>
    <xf numFmtId="0" fontId="35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16" xfId="0" applyNumberFormat="1" applyFont="1" applyFill="1" applyBorder="1" applyAlignment="1" applyProtection="1">
      <alignment horizontal="center" vertical="center"/>
      <protection locked="0"/>
    </xf>
    <xf numFmtId="42" fontId="32" fillId="4" borderId="29" xfId="4" applyNumberFormat="1" applyFont="1" applyFill="1" applyBorder="1" applyAlignment="1" applyProtection="1">
      <alignment horizontal="right" vertical="center" shrinkToFit="1"/>
      <protection locked="0"/>
    </xf>
    <xf numFmtId="42" fontId="32" fillId="4" borderId="39" xfId="4" applyNumberFormat="1" applyFont="1" applyFill="1" applyBorder="1" applyAlignment="1" applyProtection="1">
      <alignment horizontal="right" vertical="center" shrinkToFit="1"/>
      <protection locked="0"/>
    </xf>
    <xf numFmtId="0" fontId="39" fillId="11" borderId="1" xfId="4" applyFont="1" applyFill="1" applyBorder="1" applyAlignment="1" applyProtection="1">
      <alignment horizontal="center" vertical="center" shrinkToFit="1"/>
      <protection locked="0"/>
    </xf>
    <xf numFmtId="0" fontId="29" fillId="0" borderId="24" xfId="4" applyFont="1" applyFill="1" applyBorder="1" applyAlignment="1" applyProtection="1">
      <alignment horizontal="center" vertical="center" shrinkToFit="1"/>
      <protection locked="0"/>
    </xf>
    <xf numFmtId="0" fontId="29" fillId="0" borderId="1" xfId="4" applyFont="1" applyFill="1" applyBorder="1" applyAlignment="1" applyProtection="1">
      <alignment horizontal="center" vertical="center" shrinkToFit="1"/>
      <protection locked="0"/>
    </xf>
    <xf numFmtId="182" fontId="29" fillId="0" borderId="1" xfId="4" applyNumberFormat="1" applyFont="1" applyFill="1" applyBorder="1" applyAlignment="1" applyProtection="1">
      <alignment horizontal="right" vertical="center" shrinkToFit="1"/>
      <protection locked="0"/>
    </xf>
    <xf numFmtId="0" fontId="39" fillId="11" borderId="58" xfId="4" applyFont="1" applyFill="1" applyBorder="1" applyAlignment="1" applyProtection="1">
      <alignment horizontal="center" vertical="center" shrinkToFit="1"/>
      <protection locked="0"/>
    </xf>
    <xf numFmtId="0" fontId="40" fillId="0" borderId="17" xfId="0" applyNumberFormat="1" applyFont="1" applyBorder="1" applyAlignment="1" applyProtection="1">
      <alignment horizontal="left"/>
      <protection locked="0"/>
    </xf>
    <xf numFmtId="0" fontId="30" fillId="4" borderId="62" xfId="4" applyFont="1" applyFill="1" applyBorder="1" applyAlignment="1" applyProtection="1">
      <alignment horizontal="center" vertical="center" shrinkToFit="1"/>
      <protection locked="0"/>
    </xf>
    <xf numFmtId="0" fontId="30" fillId="4" borderId="61" xfId="4" applyFont="1" applyFill="1" applyBorder="1" applyAlignment="1" applyProtection="1">
      <alignment horizontal="center" vertical="center" shrinkToFit="1"/>
      <protection locked="0"/>
    </xf>
    <xf numFmtId="0" fontId="35" fillId="12" borderId="19" xfId="0" applyNumberFormat="1" applyFont="1" applyFill="1" applyBorder="1" applyAlignment="1" applyProtection="1">
      <alignment horizontal="center" vertical="center"/>
      <protection locked="0"/>
    </xf>
    <xf numFmtId="0" fontId="35" fillId="12" borderId="45" xfId="0" applyNumberFormat="1" applyFont="1" applyFill="1" applyBorder="1" applyAlignment="1" applyProtection="1">
      <alignment horizontal="center" vertical="center"/>
      <protection locked="0"/>
    </xf>
    <xf numFmtId="0" fontId="35" fillId="12" borderId="30" xfId="0" applyNumberFormat="1" applyFont="1" applyFill="1" applyBorder="1" applyAlignment="1" applyProtection="1">
      <alignment horizontal="center" vertical="center"/>
      <protection locked="0"/>
    </xf>
    <xf numFmtId="0" fontId="35" fillId="13" borderId="19" xfId="0" applyNumberFormat="1" applyFont="1" applyFill="1" applyBorder="1" applyAlignment="1" applyProtection="1">
      <alignment horizontal="center" vertical="center"/>
      <protection locked="0"/>
    </xf>
    <xf numFmtId="0" fontId="35" fillId="13" borderId="45" xfId="0" applyNumberFormat="1" applyFont="1" applyFill="1" applyBorder="1" applyAlignment="1" applyProtection="1">
      <alignment horizontal="center" vertical="center"/>
      <protection locked="0"/>
    </xf>
    <xf numFmtId="0" fontId="35" fillId="13" borderId="30" xfId="0" applyNumberFormat="1" applyFont="1" applyFill="1" applyBorder="1" applyAlignment="1" applyProtection="1">
      <alignment horizontal="center" vertical="center"/>
      <protection locked="0"/>
    </xf>
    <xf numFmtId="0" fontId="39" fillId="11" borderId="24" xfId="4" applyFont="1" applyFill="1" applyBorder="1" applyAlignment="1" applyProtection="1">
      <alignment horizontal="center" vertical="center" shrinkToFit="1"/>
      <protection locked="0"/>
    </xf>
    <xf numFmtId="0" fontId="35" fillId="5" borderId="26" xfId="0" applyNumberFormat="1" applyFont="1" applyFill="1" applyBorder="1" applyAlignment="1" applyProtection="1">
      <alignment horizontal="center" vertical="center"/>
      <protection locked="0"/>
    </xf>
    <xf numFmtId="0" fontId="35" fillId="5" borderId="15" xfId="0" applyNumberFormat="1" applyFont="1" applyFill="1" applyBorder="1" applyAlignment="1" applyProtection="1">
      <alignment horizontal="center" vertical="center"/>
      <protection locked="0"/>
    </xf>
    <xf numFmtId="0" fontId="35" fillId="12" borderId="25" xfId="0" applyNumberFormat="1" applyFont="1" applyFill="1" applyBorder="1" applyAlignment="1" applyProtection="1">
      <alignment horizontal="center" vertical="center"/>
      <protection locked="0"/>
    </xf>
    <xf numFmtId="0" fontId="35" fillId="13" borderId="25" xfId="0" applyNumberFormat="1" applyFont="1" applyFill="1" applyBorder="1" applyAlignment="1" applyProtection="1">
      <alignment horizontal="center" vertical="center"/>
      <protection locked="0"/>
    </xf>
    <xf numFmtId="0" fontId="30" fillId="4" borderId="60" xfId="4" applyFont="1" applyFill="1" applyBorder="1" applyAlignment="1" applyProtection="1">
      <alignment horizontal="center" vertical="center" shrinkToFit="1"/>
      <protection locked="0"/>
    </xf>
    <xf numFmtId="0" fontId="75" fillId="0" borderId="38" xfId="4" applyFont="1" applyFill="1" applyBorder="1" applyAlignment="1" applyProtection="1">
      <alignment horizontal="left" vertical="center"/>
      <protection locked="0"/>
    </xf>
    <xf numFmtId="0" fontId="75" fillId="0" borderId="29" xfId="4" applyFont="1" applyFill="1" applyBorder="1" applyAlignment="1" applyProtection="1">
      <alignment horizontal="left" vertical="center"/>
      <protection locked="0"/>
    </xf>
    <xf numFmtId="0" fontId="75" fillId="0" borderId="39" xfId="4" applyFont="1" applyFill="1" applyBorder="1" applyAlignment="1" applyProtection="1">
      <alignment horizontal="left" vertical="center"/>
      <protection locked="0"/>
    </xf>
    <xf numFmtId="49" fontId="36" fillId="7" borderId="182" xfId="4" applyNumberFormat="1" applyFont="1" applyFill="1" applyBorder="1" applyAlignment="1" applyProtection="1">
      <alignment horizontal="center" vertical="center" textRotation="255"/>
    </xf>
    <xf numFmtId="49" fontId="36" fillId="7" borderId="185" xfId="4" applyNumberFormat="1" applyFont="1" applyFill="1" applyBorder="1" applyAlignment="1" applyProtection="1">
      <alignment horizontal="center" vertical="center" textRotation="255"/>
    </xf>
    <xf numFmtId="0" fontId="13" fillId="6" borderId="90" xfId="4" applyFont="1" applyFill="1" applyBorder="1" applyAlignment="1" applyProtection="1">
      <alignment horizontal="left" vertical="center" shrinkToFit="1"/>
      <protection locked="0"/>
    </xf>
    <xf numFmtId="49" fontId="13" fillId="6" borderId="95" xfId="4" applyNumberFormat="1" applyFont="1" applyFill="1" applyBorder="1" applyAlignment="1" applyProtection="1">
      <alignment vertical="center"/>
      <protection locked="0"/>
    </xf>
    <xf numFmtId="49" fontId="13" fillId="6" borderId="188" xfId="4" applyNumberFormat="1" applyFont="1" applyFill="1" applyBorder="1" applyAlignment="1" applyProtection="1">
      <alignment horizontal="center" vertical="center"/>
      <protection locked="0"/>
    </xf>
    <xf numFmtId="49" fontId="13" fillId="6" borderId="189" xfId="4" applyNumberFormat="1" applyFont="1" applyFill="1" applyBorder="1" applyAlignment="1" applyProtection="1">
      <alignment horizontal="center" vertical="center"/>
      <protection locked="0"/>
    </xf>
    <xf numFmtId="49" fontId="13" fillId="6" borderId="190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91" xfId="4" applyNumberFormat="1" applyFont="1" applyFill="1" applyBorder="1" applyAlignment="1" applyProtection="1">
      <alignment horizontal="center" vertical="center"/>
      <protection locked="0"/>
    </xf>
    <xf numFmtId="49" fontId="13" fillId="6" borderId="190" xfId="4" applyNumberFormat="1" applyFont="1" applyFill="1" applyBorder="1" applyAlignment="1" applyProtection="1">
      <alignment horizontal="center" vertical="center"/>
      <protection locked="0"/>
    </xf>
    <xf numFmtId="49" fontId="13" fillId="6" borderId="66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95" xfId="4" applyNumberFormat="1" applyFont="1" applyFill="1" applyBorder="1" applyAlignment="1" applyProtection="1">
      <alignment horizontal="right" vertical="center"/>
      <protection locked="0"/>
    </xf>
    <xf numFmtId="49" fontId="13" fillId="6" borderId="93" xfId="4" applyNumberFormat="1" applyFont="1" applyFill="1" applyBorder="1" applyAlignment="1" applyProtection="1">
      <alignment horizontal="center" vertical="center"/>
      <protection locked="0"/>
    </xf>
    <xf numFmtId="49" fontId="13" fillId="6" borderId="95" xfId="4" quotePrefix="1" applyNumberFormat="1" applyFont="1" applyFill="1" applyBorder="1" applyAlignment="1" applyProtection="1">
      <alignment horizontal="center" vertical="center"/>
      <protection locked="0"/>
    </xf>
    <xf numFmtId="0" fontId="13" fillId="6" borderId="192" xfId="4" applyFont="1" applyFill="1" applyBorder="1" applyAlignment="1" applyProtection="1">
      <alignment horizontal="left" vertical="center" shrinkToFit="1"/>
      <protection locked="0"/>
    </xf>
    <xf numFmtId="49" fontId="13" fillId="6" borderId="193" xfId="4" applyNumberFormat="1" applyFont="1" applyFill="1" applyBorder="1" applyAlignment="1" applyProtection="1">
      <alignment vertical="center"/>
      <protection locked="0"/>
    </xf>
    <xf numFmtId="49" fontId="13" fillId="6" borderId="110" xfId="4" applyNumberFormat="1" applyFont="1" applyFill="1" applyBorder="1" applyAlignment="1" applyProtection="1">
      <alignment horizontal="center" vertical="center"/>
      <protection locked="0"/>
    </xf>
    <xf numFmtId="49" fontId="13" fillId="6" borderId="194" xfId="4" applyNumberFormat="1" applyFont="1" applyFill="1" applyBorder="1" applyAlignment="1" applyProtection="1">
      <alignment horizontal="center" vertical="center"/>
      <protection locked="0"/>
    </xf>
    <xf numFmtId="49" fontId="13" fillId="6" borderId="195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96" xfId="4" applyNumberFormat="1" applyFont="1" applyFill="1" applyBorder="1" applyAlignment="1" applyProtection="1">
      <alignment horizontal="center" vertical="center"/>
      <protection locked="0"/>
    </xf>
    <xf numFmtId="49" fontId="13" fillId="6" borderId="195" xfId="4" applyNumberFormat="1" applyFont="1" applyFill="1" applyBorder="1" applyAlignment="1" applyProtection="1">
      <alignment horizontal="center" vertical="center"/>
      <protection locked="0"/>
    </xf>
    <xf numFmtId="49" fontId="13" fillId="6" borderId="65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93" xfId="4" applyNumberFormat="1" applyFont="1" applyFill="1" applyBorder="1" applyAlignment="1" applyProtection="1">
      <alignment horizontal="right" vertical="center"/>
      <protection locked="0"/>
    </xf>
    <xf numFmtId="49" fontId="13" fillId="6" borderId="197" xfId="4" applyNumberFormat="1" applyFont="1" applyFill="1" applyBorder="1" applyAlignment="1" applyProtection="1">
      <alignment horizontal="center" vertical="center"/>
      <protection locked="0"/>
    </xf>
    <xf numFmtId="49" fontId="13" fillId="6" borderId="193" xfId="4" quotePrefix="1" applyNumberFormat="1" applyFont="1" applyFill="1" applyBorder="1" applyAlignment="1" applyProtection="1">
      <alignment horizontal="center" vertical="center"/>
      <protection locked="0"/>
    </xf>
    <xf numFmtId="0" fontId="13" fillId="9" borderId="192" xfId="4" applyFont="1" applyFill="1" applyBorder="1" applyAlignment="1" applyProtection="1">
      <alignment horizontal="right" vertical="center"/>
    </xf>
    <xf numFmtId="0" fontId="13" fillId="0" borderId="198" xfId="4" applyFont="1" applyBorder="1" applyAlignment="1" applyProtection="1">
      <alignment horizontal="right" vertical="center"/>
      <protection locked="0"/>
    </xf>
    <xf numFmtId="49" fontId="13" fillId="0" borderId="198" xfId="4" applyNumberFormat="1" applyFont="1" applyBorder="1" applyAlignment="1" applyProtection="1">
      <alignment horizontal="left" vertical="center"/>
      <protection locked="0"/>
    </xf>
    <xf numFmtId="49" fontId="13" fillId="0" borderId="199" xfId="4" applyNumberFormat="1" applyFont="1" applyBorder="1" applyAlignment="1" applyProtection="1">
      <alignment horizontal="left" vertical="center"/>
      <protection locked="0"/>
    </xf>
    <xf numFmtId="49" fontId="13" fillId="0" borderId="197" xfId="4" applyNumberFormat="1" applyFont="1" applyBorder="1" applyAlignment="1" applyProtection="1">
      <alignment horizontal="center" vertical="center"/>
      <protection locked="0"/>
    </xf>
    <xf numFmtId="49" fontId="13" fillId="0" borderId="199" xfId="4" applyNumberFormat="1" applyFont="1" applyFill="1" applyBorder="1" applyAlignment="1" applyProtection="1">
      <alignment horizontal="center" vertical="center"/>
      <protection locked="0"/>
    </xf>
    <xf numFmtId="49" fontId="13" fillId="0" borderId="200" xfId="4" applyNumberFormat="1" applyFont="1" applyFill="1" applyBorder="1" applyAlignment="1" applyProtection="1">
      <alignment horizontal="center" vertical="center"/>
      <protection locked="0"/>
    </xf>
    <xf numFmtId="49" fontId="13" fillId="0" borderId="200" xfId="4" applyNumberFormat="1" applyFont="1" applyFill="1" applyBorder="1" applyAlignment="1" applyProtection="1">
      <alignment horizontal="right" vertical="center"/>
      <protection locked="0"/>
    </xf>
    <xf numFmtId="49" fontId="13" fillId="0" borderId="193" xfId="4" applyNumberFormat="1" applyFont="1" applyFill="1" applyBorder="1" applyAlignment="1" applyProtection="1">
      <alignment horizontal="center" vertical="center"/>
      <protection locked="0"/>
    </xf>
    <xf numFmtId="49" fontId="13" fillId="0" borderId="201" xfId="4" applyNumberFormat="1" applyFont="1" applyBorder="1" applyAlignment="1" applyProtection="1">
      <alignment horizontal="center" vertical="center"/>
      <protection locked="0"/>
    </xf>
    <xf numFmtId="0" fontId="13" fillId="9" borderId="90" xfId="4" applyFont="1" applyFill="1" applyBorder="1" applyAlignment="1" applyProtection="1">
      <alignment horizontal="right" vertical="center"/>
    </xf>
    <xf numFmtId="0" fontId="13" fillId="0" borderId="91" xfId="4" applyFont="1" applyBorder="1" applyAlignment="1" applyProtection="1">
      <alignment horizontal="right" vertical="center"/>
      <protection locked="0"/>
    </xf>
    <xf numFmtId="49" fontId="13" fillId="0" borderId="91" xfId="4" applyNumberFormat="1" applyFont="1" applyBorder="1" applyAlignment="1" applyProtection="1">
      <alignment horizontal="left" vertical="center"/>
      <protection locked="0"/>
    </xf>
    <xf numFmtId="49" fontId="13" fillId="0" borderId="92" xfId="4" applyNumberFormat="1" applyFont="1" applyBorder="1" applyAlignment="1" applyProtection="1">
      <alignment horizontal="left" vertical="center"/>
      <protection locked="0"/>
    </xf>
    <xf numFmtId="49" fontId="13" fillId="0" borderId="202" xfId="4" applyNumberFormat="1" applyFont="1" applyBorder="1" applyAlignment="1" applyProtection="1">
      <alignment horizontal="center" vertical="center"/>
      <protection locked="0"/>
    </xf>
    <xf numFmtId="49" fontId="13" fillId="0" borderId="92" xfId="4" applyNumberFormat="1" applyFont="1" applyFill="1" applyBorder="1" applyAlignment="1" applyProtection="1">
      <alignment horizontal="center" vertical="center"/>
      <protection locked="0"/>
    </xf>
    <xf numFmtId="49" fontId="13" fillId="0" borderId="94" xfId="4" applyNumberFormat="1" applyFont="1" applyFill="1" applyBorder="1" applyAlignment="1" applyProtection="1">
      <alignment horizontal="center" vertical="center"/>
      <protection locked="0"/>
    </xf>
    <xf numFmtId="49" fontId="13" fillId="0" borderId="94" xfId="4" applyNumberFormat="1" applyFont="1" applyFill="1" applyBorder="1" applyAlignment="1" applyProtection="1">
      <alignment horizontal="right" vertical="center"/>
      <protection locked="0"/>
    </xf>
    <xf numFmtId="49" fontId="13" fillId="0" borderId="95" xfId="4" applyNumberFormat="1" applyFont="1" applyFill="1" applyBorder="1" applyAlignment="1" applyProtection="1">
      <alignment horizontal="center" vertical="center"/>
      <protection locked="0"/>
    </xf>
  </cellXfs>
  <cellStyles count="8">
    <cellStyle name="ハイパーリンク" xfId="7" builtinId="8"/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_旧NANS21出雲陸上データ" xfId="6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681567</xdr:colOff>
      <xdr:row>40</xdr:row>
      <xdr:rowOff>173566</xdr:rowOff>
    </xdr:from>
    <xdr:to>
      <xdr:col>9</xdr:col>
      <xdr:colOff>311150</xdr:colOff>
      <xdr:row>52</xdr:row>
      <xdr:rowOff>57149</xdr:rowOff>
    </xdr:to>
    <xdr:sp macro="" textlink="">
      <xdr:nvSpPr>
        <xdr:cNvPr id="29" name="shpSquare03" descr="付箋検索用文字列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3210984" y="9698566"/>
          <a:ext cx="2719916" cy="1915583"/>
        </a:xfrm>
        <a:prstGeom prst="wedgeRoundRectCallout">
          <a:avLst>
            <a:gd name="adj1" fmla="val 110523"/>
            <a:gd name="adj2" fmla="val -81423"/>
            <a:gd name="adj3" fmla="val 16667"/>
          </a:avLst>
        </a:prstGeom>
        <a:gradFill>
          <a:gsLst>
            <a:gs pos="100000">
              <a:schemeClr val="accent6">
                <a:lumMod val="20000"/>
                <a:lumOff val="80000"/>
              </a:schemeClr>
            </a:gs>
            <a:gs pos="100000">
              <a:srgbClr val="FFCCFF"/>
            </a:gs>
          </a:gsLst>
          <a:lin ang="2700000" scaled="1"/>
        </a:gradFill>
        <a:ln w="9525" cap="rnd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t">
          <a:noAutofit/>
        </a:bodyPr>
        <a:lstStyle/>
        <a:p>
          <a:pPr marL="0" indent="0"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分、秒、秒以下の表示は、　　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>
            <a:lnSpc>
              <a:spcPts val="1700"/>
            </a:lnSpc>
          </a:pPr>
          <a:r>
            <a:rPr kumimoji="1" lang="en-US" altLang="ja-JP" sz="1400" b="1" baseline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15</a:t>
          </a:r>
          <a:r>
            <a:rPr kumimoji="1" lang="ja-JP" altLang="en-US" sz="1400" b="1" baseline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分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12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秒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43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→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15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．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12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．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43 </a:t>
          </a:r>
        </a:p>
        <a:p>
          <a:pPr marL="0" indent="0" algn="l">
            <a:lnSpc>
              <a:spcPts val="1700"/>
            </a:lnSpc>
          </a:pP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  </a:t>
          </a:r>
        </a:p>
        <a:p>
          <a:pPr marL="0" indent="0"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フィールド種目は、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走高跳⇒　１ｍ４５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走幅跳・砲丸投は、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４ｍ８５、１０ｍ５６　の様に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　　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       </a:t>
          </a:r>
        </a:p>
      </xdr:txBody>
    </xdr:sp>
    <xdr:clientData/>
  </xdr:twoCellAnchor>
  <xdr:twoCellAnchor editAs="oneCell">
    <xdr:from>
      <xdr:col>3</xdr:col>
      <xdr:colOff>232833</xdr:colOff>
      <xdr:row>40</xdr:row>
      <xdr:rowOff>190500</xdr:rowOff>
    </xdr:from>
    <xdr:to>
      <xdr:col>5</xdr:col>
      <xdr:colOff>465666</xdr:colOff>
      <xdr:row>47</xdr:row>
      <xdr:rowOff>42333</xdr:rowOff>
    </xdr:to>
    <xdr:sp macro="" textlink="">
      <xdr:nvSpPr>
        <xdr:cNvPr id="28" name="shpSquare02" descr="付箋検索用文字列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1238250" y="9715500"/>
          <a:ext cx="1756833" cy="1301750"/>
        </a:xfrm>
        <a:prstGeom prst="wedgeRoundRectCallout">
          <a:avLst>
            <a:gd name="adj1" fmla="val 230590"/>
            <a:gd name="adj2" fmla="val -9696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t">
          <a:noAutofit/>
        </a:bodyPr>
        <a:lstStyle/>
        <a:p>
          <a:pPr marL="0" indent="0" algn="l"/>
          <a:endParaRPr kumimoji="1" lang="en-US" altLang="ja-JP" sz="1100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>
            <a:lnSpc>
              <a:spcPts val="1200"/>
            </a:lnSpc>
          </a:pPr>
          <a:endParaRPr kumimoji="1" lang="ja-JP" altLang="en-US" sz="1100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</xdr:txBody>
    </xdr:sp>
    <xdr:clientData/>
  </xdr:twoCellAnchor>
  <xdr:twoCellAnchor editAs="oneCell">
    <xdr:from>
      <xdr:col>3</xdr:col>
      <xdr:colOff>510684</xdr:colOff>
      <xdr:row>40</xdr:row>
      <xdr:rowOff>202361</xdr:rowOff>
    </xdr:from>
    <xdr:to>
      <xdr:col>5</xdr:col>
      <xdr:colOff>296333</xdr:colOff>
      <xdr:row>46</xdr:row>
      <xdr:rowOff>105832</xdr:rowOff>
    </xdr:to>
    <xdr:sp macro="" textlink="">
      <xdr:nvSpPr>
        <xdr:cNvPr id="14" name="shpSquare02" descr="付箋検索用文字列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1516101" y="9251111"/>
          <a:ext cx="1309649" cy="1236971"/>
        </a:xfrm>
        <a:prstGeom prst="wedgeRoundRectCallout">
          <a:avLst>
            <a:gd name="adj1" fmla="val 135275"/>
            <a:gd name="adj2" fmla="val -10572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t">
          <a:noAutofit/>
        </a:bodyPr>
        <a:lstStyle/>
        <a:p>
          <a:pPr marL="0" indent="0" algn="l"/>
          <a:endParaRPr kumimoji="1" lang="ja-JP" altLang="en-US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677335</xdr:colOff>
      <xdr:row>40</xdr:row>
      <xdr:rowOff>169332</xdr:rowOff>
    </xdr:from>
    <xdr:to>
      <xdr:col>9</xdr:col>
      <xdr:colOff>282577</xdr:colOff>
      <xdr:row>52</xdr:row>
      <xdr:rowOff>63499</xdr:rowOff>
    </xdr:to>
    <xdr:sp macro="" textlink="">
      <xdr:nvSpPr>
        <xdr:cNvPr id="18" name="shpSquare03" descr="付箋検索用文字列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3206752" y="9778999"/>
          <a:ext cx="2695575" cy="1926167"/>
        </a:xfrm>
        <a:prstGeom prst="wedgeRoundRectCallout">
          <a:avLst>
            <a:gd name="adj1" fmla="val 21068"/>
            <a:gd name="adj2" fmla="val -81576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/>
        <a:effectLst>
          <a:outerShdw blurRad="50800" dist="38100" dir="2700000" algn="tl" rotWithShape="0">
            <a:prstClr val="black">
              <a:alpha val="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t">
          <a:noAutofit/>
        </a:bodyPr>
        <a:lstStyle/>
        <a:p>
          <a:pPr marL="0" indent="0" algn="l"/>
          <a:endParaRPr kumimoji="1" lang="ja-JP" altLang="en-US" sz="900">
            <a:noFill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</xdr:txBody>
    </xdr:sp>
    <xdr:clientData/>
  </xdr:twoCellAnchor>
  <xdr:twoCellAnchor editAs="oneCell">
    <xdr:from>
      <xdr:col>3</xdr:col>
      <xdr:colOff>232833</xdr:colOff>
      <xdr:row>40</xdr:row>
      <xdr:rowOff>190500</xdr:rowOff>
    </xdr:from>
    <xdr:to>
      <xdr:col>5</xdr:col>
      <xdr:colOff>465666</xdr:colOff>
      <xdr:row>47</xdr:row>
      <xdr:rowOff>42333</xdr:rowOff>
    </xdr:to>
    <xdr:sp macro="" textlink="">
      <xdr:nvSpPr>
        <xdr:cNvPr id="9" name="shpSquare02" descr="付箋検索用文字列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1238250" y="9800167"/>
          <a:ext cx="1756833" cy="1301750"/>
        </a:xfrm>
        <a:prstGeom prst="wedgeRoundRectCallout">
          <a:avLst>
            <a:gd name="adj1" fmla="val -20615"/>
            <a:gd name="adj2" fmla="val -10265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t">
          <a:noAutofit/>
        </a:bodyPr>
        <a:lstStyle/>
        <a:p>
          <a:pPr marL="0" indent="0" algn="l">
            <a:lnSpc>
              <a:spcPts val="1100"/>
            </a:lnSpc>
          </a:pPr>
          <a:r>
            <a:rPr kumimoji="1" lang="ja-JP" altLang="en-US" sz="13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ドロップダウンリスト</a:t>
          </a:r>
          <a:r>
            <a:rPr kumimoji="1" lang="ja-JP" altLang="en-US" sz="1300" b="1" baseline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から</a:t>
          </a:r>
          <a:r>
            <a:rPr kumimoji="1" lang="ja-JP" altLang="en-US" sz="13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選択入力です。</a:t>
          </a:r>
          <a:endParaRPr kumimoji="1" lang="en-US" altLang="ja-JP" sz="1300" b="1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/>
          <a:r>
            <a:rPr kumimoji="1" lang="ja-JP" altLang="en-US" sz="13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競技者ﾃﾞｰﾀの性別選択を先に入力しないとリストが出ません。</a:t>
          </a:r>
        </a:p>
        <a:p>
          <a:pPr marL="0" indent="0" algn="l"/>
          <a:endParaRPr kumimoji="1" lang="en-US" altLang="ja-JP" sz="1100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>
            <a:lnSpc>
              <a:spcPts val="1200"/>
            </a:lnSpc>
          </a:pPr>
          <a:endParaRPr kumimoji="1" lang="ja-JP" altLang="en-US" sz="1100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666750</xdr:colOff>
      <xdr:row>40</xdr:row>
      <xdr:rowOff>169334</xdr:rowOff>
    </xdr:from>
    <xdr:to>
      <xdr:col>9</xdr:col>
      <xdr:colOff>333375</xdr:colOff>
      <xdr:row>52</xdr:row>
      <xdr:rowOff>76200</xdr:rowOff>
    </xdr:to>
    <xdr:sp macro="" textlink="">
      <xdr:nvSpPr>
        <xdr:cNvPr id="10" name="shpSquare03" descr="付箋検索用文字列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3190875" y="9522884"/>
          <a:ext cx="2752725" cy="1907116"/>
        </a:xfrm>
        <a:prstGeom prst="wedgeRoundRectCallout">
          <a:avLst>
            <a:gd name="adj1" fmla="val -55236"/>
            <a:gd name="adj2" fmla="val -82528"/>
            <a:gd name="adj3" fmla="val 16667"/>
          </a:avLst>
        </a:prstGeom>
        <a:gradFill>
          <a:gsLst>
            <a:gs pos="100000">
              <a:schemeClr val="accent6">
                <a:lumMod val="20000"/>
                <a:lumOff val="80000"/>
              </a:schemeClr>
            </a:gs>
            <a:gs pos="100000">
              <a:srgbClr val="FFCCFF"/>
            </a:gs>
          </a:gsLst>
          <a:lin ang="2700000" scaled="1"/>
        </a:gradFill>
        <a:ln w="9525" cap="rnd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t">
          <a:noAutofit/>
        </a:bodyPr>
        <a:lstStyle/>
        <a:p>
          <a:pPr marL="0" indent="0"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分、秒、秒以下の表示は、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半角ドット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｢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　．」で区切る。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>
            <a:lnSpc>
              <a:spcPts val="1700"/>
            </a:lnSpc>
          </a:pPr>
          <a:r>
            <a:rPr kumimoji="1" lang="ja-JP" altLang="en-US" sz="1400" b="1" baseline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例⇒</a:t>
          </a:r>
          <a:r>
            <a:rPr kumimoji="1" lang="en-US" altLang="ja-JP" sz="1400" b="1" baseline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15</a:t>
          </a:r>
          <a:r>
            <a:rPr kumimoji="1" lang="ja-JP" altLang="en-US" sz="1400" b="1" baseline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分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12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秒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43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→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15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．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12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．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43   </a:t>
          </a:r>
        </a:p>
        <a:p>
          <a:pPr marL="0" indent="0"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フィールド種目は、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半角ｱﾙﾌｧﾍﾞｯﾄ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｢m｣</a:t>
          </a:r>
        </a:p>
        <a:p>
          <a:pPr marL="0" indent="0"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走高跳⇒　１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m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４５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走幅跳・砲丸投は、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４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m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８５、１０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m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５６　の様に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　　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  <a:sym typeface="Meiryo UI" panose="020B0604030504040204" pitchFamily="50" charset="-128"/>
            </a:rPr>
            <a:t>       </a:t>
          </a:r>
        </a:p>
      </xdr:txBody>
    </xdr:sp>
    <xdr:clientData/>
  </xdr:twoCellAnchor>
  <xdr:twoCellAnchor editAs="oneCell">
    <xdr:from>
      <xdr:col>10</xdr:col>
      <xdr:colOff>306916</xdr:colOff>
      <xdr:row>41</xdr:row>
      <xdr:rowOff>201083</xdr:rowOff>
    </xdr:from>
    <xdr:to>
      <xdr:col>13</xdr:col>
      <xdr:colOff>486833</xdr:colOff>
      <xdr:row>50</xdr:row>
      <xdr:rowOff>110912</xdr:rowOff>
    </xdr:to>
    <xdr:sp macro="" textlink="">
      <xdr:nvSpPr>
        <xdr:cNvPr id="19" name="shpSquare04" descr="付箋検索用文字列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6688666" y="9948333"/>
          <a:ext cx="2518834" cy="1486746"/>
        </a:xfrm>
        <a:prstGeom prst="wedgeRoundRectCallout">
          <a:avLst>
            <a:gd name="adj1" fmla="val 18134"/>
            <a:gd name="adj2" fmla="val -105526"/>
            <a:gd name="adj3" fmla="val 16667"/>
          </a:avLst>
        </a:prstGeom>
        <a:gradFill>
          <a:gsLst>
            <a:gs pos="0">
              <a:srgbClr val="66CCFF"/>
            </a:gs>
            <a:gs pos="100000">
              <a:srgbClr val="CCECFF"/>
            </a:gs>
          </a:gsLst>
          <a:lin ang="2700000" scaled="1"/>
        </a:gradFill>
        <a:ln w="952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t">
          <a:noAutofit/>
        </a:bodyPr>
        <a:lstStyle/>
        <a:p>
          <a:pPr marL="0" indent="0" algn="l"/>
          <a:r>
            <a:rPr kumimoji="1" lang="ja-JP" altLang="en-US" sz="14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ﾘﾚｰﾁｰﾑの参加は２ﾁｰﾑまで。</a:t>
          </a:r>
          <a:endParaRPr kumimoji="1" lang="en-US" altLang="ja-JP" sz="14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/>
          <a:r>
            <a:rPr kumimoji="1" lang="ja-JP" altLang="en-US" sz="14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１ﾁｰﾑの場合は、Ａ</a:t>
          </a:r>
          <a:endParaRPr kumimoji="1" lang="en-US" altLang="ja-JP" sz="14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/>
          <a:r>
            <a:rPr kumimoji="1" lang="ja-JP" altLang="en-US" sz="14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２ﾁｰﾑの場合は、Ａ・Ｂで区別。</a:t>
          </a:r>
        </a:p>
      </xdr:txBody>
    </xdr:sp>
    <xdr:clientData/>
  </xdr:twoCellAnchor>
  <xdr:twoCellAnchor editAs="oneCell">
    <xdr:from>
      <xdr:col>13</xdr:col>
      <xdr:colOff>306917</xdr:colOff>
      <xdr:row>35</xdr:row>
      <xdr:rowOff>31751</xdr:rowOff>
    </xdr:from>
    <xdr:to>
      <xdr:col>16</xdr:col>
      <xdr:colOff>444501</xdr:colOff>
      <xdr:row>40</xdr:row>
      <xdr:rowOff>116417</xdr:rowOff>
    </xdr:to>
    <xdr:sp macro="" textlink="">
      <xdr:nvSpPr>
        <xdr:cNvPr id="20" name="shpSquare03" descr="付箋検索用文字列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9027584" y="8837084"/>
          <a:ext cx="2296584" cy="1195916"/>
        </a:xfrm>
        <a:prstGeom prst="foldedCorner">
          <a:avLst>
            <a:gd name="adj" fmla="val 22996"/>
          </a:avLst>
        </a:prstGeom>
        <a:gradFill>
          <a:gsLst>
            <a:gs pos="0">
              <a:srgbClr val="FF99FF"/>
            </a:gs>
            <a:gs pos="100000">
              <a:srgbClr val="FFCCFF"/>
            </a:gs>
          </a:gsLst>
          <a:lin ang="2700000" scaled="1"/>
        </a:gradFill>
        <a:ln w="952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wrap="square" lIns="72000" tIns="72000" rIns="72000" bIns="72000" rtlCol="0" anchor="ctr" anchorCtr="1">
          <a:noAutofit/>
        </a:bodyPr>
        <a:lstStyle/>
        <a:p>
          <a:pPr marL="0" indent="0" algn="l"/>
          <a:r>
            <a:rPr kumimoji="1" lang="ja-JP" altLang="en-US" sz="1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数字・ｱﾙﾌｧﾍﾞｯﾄの入力はすべて半角。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33</xdr:row>
          <xdr:rowOff>152400</xdr:rowOff>
        </xdr:from>
        <xdr:to>
          <xdr:col>6</xdr:col>
          <xdr:colOff>209550</xdr:colOff>
          <xdr:row>38</xdr:row>
          <xdr:rowOff>30693</xdr:rowOff>
        </xdr:to>
        <xdr:pic>
          <xdr:nvPicPr>
            <xdr:cNvPr id="16" name="図 15">
              <a:extLst>
                <a:ext uri="{FF2B5EF4-FFF2-40B4-BE49-F238E27FC236}">
                  <a16:creationId xmlns="" xmlns:a16="http://schemas.microsoft.com/office/drawing/2014/main" id="{00000000-0008-0000-0000-00001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者データ入力シート!$N$3:$O$6" spid="_x0000_s43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57300" y="7677150"/>
              <a:ext cx="2238375" cy="904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271992</xdr:colOff>
          <xdr:row>34</xdr:row>
          <xdr:rowOff>1693</xdr:rowOff>
        </xdr:from>
        <xdr:to>
          <xdr:col>13</xdr:col>
          <xdr:colOff>0</xdr:colOff>
          <xdr:row>38</xdr:row>
          <xdr:rowOff>27517</xdr:rowOff>
        </xdr:to>
        <xdr:pic>
          <xdr:nvPicPr>
            <xdr:cNvPr id="22" name="図 21">
              <a:extLst>
                <a:ext uri="{FF2B5EF4-FFF2-40B4-BE49-F238E27FC236}">
                  <a16:creationId xmlns="" xmlns:a16="http://schemas.microsoft.com/office/drawing/2014/main" id="{00000000-0008-0000-0000-00001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者データ入力シート!$AH$3:$AK$6" spid="_x0000_s439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309659" y="7850293"/>
              <a:ext cx="2522008" cy="90635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239183</xdr:colOff>
          <xdr:row>34</xdr:row>
          <xdr:rowOff>9524</xdr:rowOff>
        </xdr:from>
        <xdr:to>
          <xdr:col>9</xdr:col>
          <xdr:colOff>42333</xdr:colOff>
          <xdr:row>38</xdr:row>
          <xdr:rowOff>38099</xdr:rowOff>
        </xdr:to>
        <xdr:pic>
          <xdr:nvPicPr>
            <xdr:cNvPr id="24" name="図 23"/>
            <xdr:cNvPicPr>
              <a:picLocks noChangeAspect="1" noChangeArrowheads="1"/>
              <a:extLst>
                <a:ext uri="{84589F7E-364E-4C9E-8A38-B11213B215E9}">
                  <a14:cameraTool cellRange="競技者データ入力シート!$S$3:$T$6" spid="_x0000_s439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530600" y="8412691"/>
              <a:ext cx="2131483" cy="9175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7</xdr:col>
      <xdr:colOff>137583</xdr:colOff>
      <xdr:row>22</xdr:row>
      <xdr:rowOff>95249</xdr:rowOff>
    </xdr:from>
    <xdr:to>
      <xdr:col>8</xdr:col>
      <xdr:colOff>571500</xdr:colOff>
      <xdr:row>24</xdr:row>
      <xdr:rowOff>158749</xdr:rowOff>
    </xdr:to>
    <xdr:sp macro="" textlink="">
      <xdr:nvSpPr>
        <xdr:cNvPr id="15" name="shpSquare03" descr="付箋検索用文字列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4233333" y="6032499"/>
          <a:ext cx="1195917" cy="391583"/>
        </a:xfrm>
        <a:prstGeom prst="rect">
          <a:avLst/>
        </a:prstGeom>
        <a:gradFill>
          <a:gsLst>
            <a:gs pos="0">
              <a:srgbClr val="FF99FF"/>
            </a:gs>
            <a:gs pos="100000">
              <a:srgbClr val="FFCCFF"/>
            </a:gs>
          </a:gsLst>
          <a:lin ang="2700000" scaled="1"/>
        </a:gradFill>
        <a:ln w="952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72000" tIns="72000" rIns="72000" bIns="72000" rtlCol="0" anchor="t">
          <a:noAutofit/>
        </a:bodyPr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  <a:cs typeface="Meiryo UI" panose="020B0604030504040204" pitchFamily="50" charset="-128"/>
              <a:sym typeface="Meiryo UI" panose="020B0604030504040204" pitchFamily="50" charset="-128"/>
            </a:rPr>
            <a:t>半角ｶﾀｶﾅ入力</a:t>
          </a:r>
          <a:endParaRPr kumimoji="1" lang="en-US" altLang="ja-JP" sz="1200" b="1">
            <a:solidFill>
              <a:sysClr val="windowText" lastClr="000000"/>
            </a:solidFill>
            <a:latin typeface="AR丸ゴシック体M" panose="020B0609010101010101" pitchFamily="49" charset="-128"/>
            <a:ea typeface="AR丸ゴシック体M" panose="020B0609010101010101" pitchFamily="49" charset="-128"/>
            <a:cs typeface="Meiryo UI" panose="020B0604030504040204" pitchFamily="50" charset="-128"/>
            <a:sym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391583</xdr:colOff>
      <xdr:row>20</xdr:row>
      <xdr:rowOff>169334</xdr:rowOff>
    </xdr:from>
    <xdr:to>
      <xdr:col>7</xdr:col>
      <xdr:colOff>396108</xdr:colOff>
      <xdr:row>22</xdr:row>
      <xdr:rowOff>60319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4487333" y="5588001"/>
          <a:ext cx="4525" cy="250818"/>
        </a:xfrm>
        <a:prstGeom prst="line">
          <a:avLst/>
        </a:prstGeom>
        <a:ln>
          <a:solidFill>
            <a:srgbClr val="FF0000"/>
          </a:solidFill>
          <a:headEnd type="oval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465667</xdr:colOff>
      <xdr:row>22</xdr:row>
      <xdr:rowOff>74085</xdr:rowOff>
    </xdr:from>
    <xdr:to>
      <xdr:col>15</xdr:col>
      <xdr:colOff>254000</xdr:colOff>
      <xdr:row>24</xdr:row>
      <xdr:rowOff>95252</xdr:rowOff>
    </xdr:to>
    <xdr:sp macro="" textlink="">
      <xdr:nvSpPr>
        <xdr:cNvPr id="23" name="shpSquare03" descr="付箋検索用文字列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9186334" y="5852585"/>
          <a:ext cx="1280583" cy="349250"/>
        </a:xfrm>
        <a:prstGeom prst="rect">
          <a:avLst/>
        </a:prstGeom>
        <a:gradFill>
          <a:gsLst>
            <a:gs pos="0">
              <a:srgbClr val="FF99FF"/>
            </a:gs>
            <a:gs pos="100000">
              <a:srgbClr val="FFCCFF"/>
            </a:gs>
          </a:gsLst>
          <a:lin ang="2700000" scaled="1"/>
        </a:gradFill>
        <a:ln w="952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72000" tIns="72000" rIns="72000" bIns="72000" rtlCol="0" anchor="t">
          <a:noAutofit/>
        </a:bodyPr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  <a:cs typeface="Meiryo UI" panose="020B0604030504040204" pitchFamily="50" charset="-128"/>
              <a:sym typeface="Meiryo UI" panose="020B0604030504040204" pitchFamily="50" charset="-128"/>
            </a:rPr>
            <a:t>　入力省略可</a:t>
          </a:r>
          <a:endParaRPr kumimoji="1" lang="en-US" altLang="ja-JP" sz="1200" b="1">
            <a:solidFill>
              <a:sysClr val="windowText" lastClr="000000"/>
            </a:solidFill>
            <a:latin typeface="AR丸ゴシック体M" panose="020B0609010101010101" pitchFamily="49" charset="-128"/>
            <a:ea typeface="AR丸ゴシック体M" panose="020B0609010101010101" pitchFamily="49" charset="-128"/>
            <a:cs typeface="Meiryo UI" panose="020B0604030504040204" pitchFamily="50" charset="-128"/>
            <a:sym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433917</xdr:colOff>
      <xdr:row>20</xdr:row>
      <xdr:rowOff>158750</xdr:rowOff>
    </xdr:from>
    <xdr:to>
      <xdr:col>14</xdr:col>
      <xdr:colOff>438442</xdr:colOff>
      <xdr:row>22</xdr:row>
      <xdr:rowOff>49735</xdr:rowOff>
    </xdr:to>
    <xdr:cxnSp macro="">
      <xdr:nvCxnSpPr>
        <xdr:cNvPr id="27" name="直線コネクタ 2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9821334" y="5736167"/>
          <a:ext cx="4525" cy="250818"/>
        </a:xfrm>
        <a:prstGeom prst="line">
          <a:avLst/>
        </a:prstGeom>
        <a:ln>
          <a:solidFill>
            <a:srgbClr val="FF0000"/>
          </a:solidFill>
          <a:headEnd type="oval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179917</xdr:colOff>
      <xdr:row>20</xdr:row>
      <xdr:rowOff>179917</xdr:rowOff>
    </xdr:from>
    <xdr:to>
      <xdr:col>8</xdr:col>
      <xdr:colOff>184442</xdr:colOff>
      <xdr:row>22</xdr:row>
      <xdr:rowOff>70902</xdr:rowOff>
    </xdr:to>
    <xdr:cxnSp macro="">
      <xdr:nvCxnSpPr>
        <xdr:cNvPr id="25" name="直線コネクタ 24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5037667" y="5598584"/>
          <a:ext cx="4525" cy="250818"/>
        </a:xfrm>
        <a:prstGeom prst="line">
          <a:avLst/>
        </a:prstGeom>
        <a:ln>
          <a:solidFill>
            <a:srgbClr val="FF0000"/>
          </a:solidFill>
          <a:headEnd type="oval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153316</xdr:colOff>
      <xdr:row>8</xdr:row>
      <xdr:rowOff>116643</xdr:rowOff>
    </xdr:from>
    <xdr:to>
      <xdr:col>12</xdr:col>
      <xdr:colOff>347381</xdr:colOff>
      <xdr:row>8</xdr:row>
      <xdr:rowOff>320260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40" y="1735893"/>
          <a:ext cx="194065" cy="203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0000"/>
  </sheetPr>
  <dimension ref="C3:S56"/>
  <sheetViews>
    <sheetView showGridLines="0" showRowColHeaders="0" tabSelected="1" topLeftCell="B3" zoomScaleNormal="100" workbookViewId="0">
      <pane ySplit="11" topLeftCell="A14" activePane="bottomLeft" state="frozen"/>
      <selection activeCell="B3" sqref="B3"/>
      <selection pane="bottomLeft" activeCell="D9" sqref="D9"/>
    </sheetView>
  </sheetViews>
  <sheetFormatPr defaultRowHeight="13.5"/>
  <cols>
    <col min="2" max="2" width="1.125" customWidth="1"/>
    <col min="3" max="3" width="3" customWidth="1"/>
    <col min="4" max="6" width="10" customWidth="1"/>
    <col min="7" max="7" width="10.5" customWidth="1"/>
    <col min="8" max="12" width="10" customWidth="1"/>
    <col min="13" max="13" width="10.75" customWidth="1"/>
    <col min="14" max="14" width="8.75" customWidth="1"/>
    <col min="15" max="15" width="10.875" customWidth="1"/>
    <col min="16" max="16" width="8.75" customWidth="1"/>
    <col min="17" max="17" width="7.5" customWidth="1"/>
    <col min="18" max="18" width="3.125" customWidth="1"/>
  </cols>
  <sheetData>
    <row r="3" spans="3:19" ht="5.65" customHeight="1" thickBot="1"/>
    <row r="4" spans="3:19" ht="14.25" thickBot="1">
      <c r="D4" s="400" t="s">
        <v>267</v>
      </c>
      <c r="E4" s="401"/>
      <c r="F4" s="402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3:19" ht="14.25" thickTop="1">
      <c r="C5" s="247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9"/>
    </row>
    <row r="6" spans="3:19" ht="21.95" customHeight="1">
      <c r="C6" s="250"/>
      <c r="D6" s="390"/>
      <c r="E6" s="389" t="s">
        <v>189</v>
      </c>
      <c r="F6" s="390"/>
      <c r="G6" s="391"/>
      <c r="H6" s="392" t="s">
        <v>584</v>
      </c>
      <c r="I6" s="391"/>
      <c r="J6" s="391"/>
      <c r="K6" s="391"/>
      <c r="L6" s="391"/>
      <c r="M6" s="391"/>
      <c r="N6" s="390"/>
      <c r="O6" s="390"/>
      <c r="P6" s="390"/>
      <c r="Q6" s="251"/>
      <c r="R6" s="141"/>
    </row>
    <row r="7" spans="3:19" ht="35.65" customHeight="1" thickBot="1">
      <c r="C7" s="252"/>
      <c r="D7" s="397"/>
      <c r="E7" s="422" t="s">
        <v>191</v>
      </c>
      <c r="F7" s="422"/>
      <c r="G7" s="422"/>
      <c r="H7" s="396" t="s">
        <v>585</v>
      </c>
      <c r="I7" s="397"/>
      <c r="J7" s="397"/>
      <c r="K7" s="397"/>
      <c r="L7" s="397"/>
      <c r="M7" s="397"/>
      <c r="N7" s="398"/>
      <c r="O7" s="399"/>
      <c r="P7" s="399"/>
      <c r="Q7" s="251"/>
      <c r="R7" s="140"/>
    </row>
    <row r="8" spans="3:19" ht="21.95" customHeight="1">
      <c r="C8" s="252"/>
      <c r="D8" s="390"/>
      <c r="E8" s="389" t="s">
        <v>190</v>
      </c>
      <c r="F8" s="390"/>
      <c r="G8" s="391"/>
      <c r="H8" s="392" t="s">
        <v>586</v>
      </c>
      <c r="I8" s="391"/>
      <c r="J8" s="393"/>
      <c r="K8" s="393"/>
      <c r="L8" s="393"/>
      <c r="M8" s="390"/>
      <c r="N8" s="390"/>
      <c r="O8" s="394"/>
      <c r="P8" s="394"/>
      <c r="Q8" s="251"/>
      <c r="R8" s="140"/>
    </row>
    <row r="9" spans="3:19" ht="47.85" customHeight="1">
      <c r="C9" s="252"/>
      <c r="D9" s="391"/>
      <c r="E9" s="423" t="s">
        <v>194</v>
      </c>
      <c r="F9" s="424"/>
      <c r="G9" s="424"/>
      <c r="H9" s="395" t="s">
        <v>587</v>
      </c>
      <c r="I9" s="391"/>
      <c r="J9" s="393"/>
      <c r="K9" s="393"/>
      <c r="L9" s="393"/>
      <c r="M9" s="394"/>
      <c r="N9" s="394"/>
      <c r="O9" s="394"/>
      <c r="P9" s="394"/>
      <c r="Q9" s="251"/>
      <c r="R9" s="140"/>
    </row>
    <row r="10" spans="3:19" s="140" customFormat="1" ht="9.4" customHeight="1">
      <c r="C10" s="250"/>
      <c r="D10" s="253"/>
      <c r="E10" s="420"/>
      <c r="F10" s="421"/>
      <c r="G10" s="421"/>
      <c r="H10" s="253"/>
      <c r="I10" s="253"/>
      <c r="J10" s="254"/>
      <c r="K10" s="254"/>
      <c r="L10" s="254"/>
      <c r="M10" s="254"/>
      <c r="N10" s="254"/>
      <c r="O10" s="254"/>
      <c r="P10" s="254"/>
      <c r="Q10" s="251"/>
    </row>
    <row r="11" spans="3:19" ht="44.25" customHeight="1" thickBot="1">
      <c r="C11" s="403"/>
      <c r="D11" s="425" t="s">
        <v>266</v>
      </c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04"/>
      <c r="R11" s="140"/>
    </row>
    <row r="12" spans="3:19" ht="5.0999999999999996" customHeight="1" thickTop="1" thickBot="1">
      <c r="D12" s="143"/>
      <c r="E12" s="143"/>
      <c r="F12" s="144"/>
      <c r="G12" s="144"/>
      <c r="H12" s="142"/>
      <c r="I12" s="143"/>
      <c r="J12" s="142"/>
      <c r="K12" s="142"/>
      <c r="L12" s="142"/>
      <c r="M12" s="142"/>
      <c r="N12" s="142"/>
      <c r="O12" s="142"/>
      <c r="P12" s="142"/>
      <c r="Q12" s="140"/>
      <c r="R12" s="140"/>
    </row>
    <row r="13" spans="3:19" ht="4.3499999999999996" customHeight="1" thickTop="1" thickBot="1">
      <c r="C13" s="145"/>
      <c r="D13" s="146"/>
      <c r="E13" s="146"/>
      <c r="F13" s="147"/>
      <c r="G13" s="147"/>
      <c r="H13" s="148"/>
      <c r="I13" s="146"/>
      <c r="J13" s="148"/>
      <c r="K13" s="148"/>
      <c r="L13" s="148"/>
      <c r="M13" s="148"/>
      <c r="N13" s="148"/>
      <c r="O13" s="148"/>
      <c r="P13" s="148"/>
      <c r="Q13" s="149"/>
      <c r="R13" s="155"/>
      <c r="S13" s="156"/>
    </row>
    <row r="14" spans="3:19" s="246" customFormat="1" ht="53.25" customHeight="1" thickTop="1" thickBot="1">
      <c r="C14" s="242"/>
      <c r="D14" s="426" t="s">
        <v>220</v>
      </c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8"/>
      <c r="Q14" s="243"/>
      <c r="R14" s="244"/>
      <c r="S14" s="245"/>
    </row>
    <row r="15" spans="3:19" s="246" customFormat="1" ht="30.75" customHeight="1" thickTop="1" thickBot="1">
      <c r="C15" s="242"/>
      <c r="D15" s="322" t="s">
        <v>588</v>
      </c>
      <c r="E15" s="319"/>
      <c r="F15" s="320"/>
      <c r="G15" s="320"/>
      <c r="H15" s="321"/>
      <c r="I15" s="321"/>
      <c r="J15" s="321"/>
      <c r="K15" s="321"/>
      <c r="L15" s="321"/>
      <c r="M15" s="321"/>
      <c r="N15" s="321"/>
      <c r="O15" s="321"/>
      <c r="P15" s="321"/>
      <c r="Q15" s="243"/>
      <c r="R15" s="244"/>
      <c r="S15" s="245"/>
    </row>
    <row r="16" spans="3:19" ht="24.75" thickTop="1">
      <c r="C16" s="150"/>
      <c r="D16" s="153" t="s">
        <v>399</v>
      </c>
      <c r="E16" s="152"/>
      <c r="F16" s="144"/>
      <c r="G16" s="144"/>
      <c r="H16" s="142"/>
      <c r="I16" s="142"/>
      <c r="J16" s="142"/>
      <c r="K16" s="142"/>
      <c r="L16" s="142"/>
      <c r="M16" s="142"/>
      <c r="N16" s="142"/>
      <c r="O16" s="142"/>
      <c r="P16" s="142"/>
      <c r="Q16" s="151"/>
      <c r="R16" s="156"/>
      <c r="S16" s="156"/>
    </row>
    <row r="17" spans="3:19" ht="28.5" customHeight="1" thickBot="1">
      <c r="C17" s="150"/>
      <c r="D17" s="326" t="s">
        <v>589</v>
      </c>
      <c r="E17" s="152"/>
      <c r="F17" s="144"/>
      <c r="G17" s="144"/>
      <c r="H17" s="142"/>
      <c r="I17" s="142"/>
      <c r="J17" s="142"/>
      <c r="K17" s="142"/>
      <c r="L17" s="142"/>
      <c r="M17" s="142"/>
      <c r="N17" s="326"/>
      <c r="O17" s="326"/>
      <c r="P17" s="154"/>
      <c r="Q17" s="151"/>
      <c r="R17" s="156"/>
      <c r="S17" s="156"/>
    </row>
    <row r="18" spans="3:19" ht="12.95" customHeight="1">
      <c r="C18" s="150"/>
      <c r="D18" s="415" t="s">
        <v>13</v>
      </c>
      <c r="E18" s="417" t="s">
        <v>265</v>
      </c>
      <c r="F18" s="405" t="s">
        <v>247</v>
      </c>
      <c r="G18" s="419"/>
      <c r="H18" s="405" t="s">
        <v>1</v>
      </c>
      <c r="I18" s="419"/>
      <c r="J18" s="405" t="s">
        <v>19</v>
      </c>
      <c r="K18" s="405" t="s">
        <v>2</v>
      </c>
      <c r="L18" s="405" t="s">
        <v>0</v>
      </c>
      <c r="M18" s="405" t="s">
        <v>6</v>
      </c>
      <c r="N18" s="405" t="s">
        <v>7</v>
      </c>
      <c r="O18" s="405" t="s">
        <v>22</v>
      </c>
      <c r="P18" s="407" t="s">
        <v>143</v>
      </c>
      <c r="Q18" s="157"/>
    </row>
    <row r="19" spans="3:19" ht="14.25" thickBot="1">
      <c r="C19" s="150"/>
      <c r="D19" s="416"/>
      <c r="E19" s="418"/>
      <c r="F19" s="353" t="s">
        <v>8</v>
      </c>
      <c r="G19" s="353" t="s">
        <v>9</v>
      </c>
      <c r="H19" s="353" t="s">
        <v>10</v>
      </c>
      <c r="I19" s="353" t="s">
        <v>11</v>
      </c>
      <c r="J19" s="406"/>
      <c r="K19" s="406"/>
      <c r="L19" s="406"/>
      <c r="M19" s="406"/>
      <c r="N19" s="406"/>
      <c r="O19" s="406"/>
      <c r="P19" s="408"/>
      <c r="Q19" s="157"/>
    </row>
    <row r="20" spans="3:19" ht="14.25" customHeight="1">
      <c r="C20" s="150"/>
      <c r="D20" s="323" t="s">
        <v>54</v>
      </c>
      <c r="E20" s="354">
        <v>1234</v>
      </c>
      <c r="F20" s="355" t="s">
        <v>127</v>
      </c>
      <c r="G20" s="355" t="s">
        <v>128</v>
      </c>
      <c r="H20" s="355" t="s">
        <v>23</v>
      </c>
      <c r="I20" s="356" t="s">
        <v>24</v>
      </c>
      <c r="J20" s="357" t="s">
        <v>274</v>
      </c>
      <c r="K20" s="358" t="s">
        <v>16</v>
      </c>
      <c r="L20" s="359" t="s">
        <v>201</v>
      </c>
      <c r="M20" s="360" t="s">
        <v>202</v>
      </c>
      <c r="N20" s="360" t="s">
        <v>25</v>
      </c>
      <c r="O20" s="360" t="s">
        <v>144</v>
      </c>
      <c r="P20" s="361" t="s">
        <v>195</v>
      </c>
      <c r="Q20" s="157"/>
    </row>
    <row r="21" spans="3:19" ht="15" thickBot="1">
      <c r="C21" s="150"/>
      <c r="D21" s="324" t="s">
        <v>54</v>
      </c>
      <c r="E21" s="369">
        <v>5678</v>
      </c>
      <c r="F21" s="370" t="s">
        <v>129</v>
      </c>
      <c r="G21" s="370" t="s">
        <v>130</v>
      </c>
      <c r="H21" s="370" t="s">
        <v>26</v>
      </c>
      <c r="I21" s="371" t="s">
        <v>27</v>
      </c>
      <c r="J21" s="372" t="s">
        <v>188</v>
      </c>
      <c r="K21" s="373" t="s">
        <v>20</v>
      </c>
      <c r="L21" s="374" t="s">
        <v>62</v>
      </c>
      <c r="M21" s="375" t="s">
        <v>203</v>
      </c>
      <c r="N21" s="375" t="s">
        <v>28</v>
      </c>
      <c r="O21" s="375" t="s">
        <v>187</v>
      </c>
      <c r="P21" s="376" t="s">
        <v>195</v>
      </c>
      <c r="Q21" s="157"/>
    </row>
    <row r="22" spans="3:19">
      <c r="C22" s="150"/>
      <c r="D22" s="155"/>
      <c r="E22" s="158"/>
      <c r="F22" s="155"/>
      <c r="G22" s="155"/>
      <c r="I22" s="155"/>
      <c r="J22" s="325" t="s">
        <v>140</v>
      </c>
      <c r="K22" s="325" t="s">
        <v>140</v>
      </c>
      <c r="L22" s="155"/>
      <c r="M22" s="155"/>
      <c r="N22" s="155"/>
      <c r="O22" s="155"/>
      <c r="P22" s="155"/>
      <c r="Q22" s="151"/>
      <c r="R22" s="156"/>
      <c r="S22" s="156"/>
    </row>
    <row r="23" spans="3:19" ht="12.95" customHeight="1">
      <c r="C23" s="150"/>
      <c r="D23" s="155"/>
      <c r="E23" s="155"/>
      <c r="F23" s="155"/>
      <c r="G23" s="155"/>
      <c r="I23" s="155"/>
      <c r="J23" s="310" t="s">
        <v>204</v>
      </c>
      <c r="K23" s="310" t="s">
        <v>204</v>
      </c>
      <c r="L23" s="155"/>
      <c r="M23" s="155"/>
      <c r="N23" s="155"/>
      <c r="O23" s="155"/>
      <c r="P23" s="155"/>
      <c r="Q23" s="151"/>
      <c r="R23" s="156"/>
      <c r="S23" s="156"/>
    </row>
    <row r="24" spans="3:19">
      <c r="C24" s="150"/>
      <c r="D24" s="155"/>
      <c r="E24" s="155"/>
      <c r="F24" s="155"/>
      <c r="G24" s="155"/>
      <c r="I24" s="155"/>
      <c r="J24" s="309" t="s">
        <v>395</v>
      </c>
      <c r="K24" s="309" t="s">
        <v>16</v>
      </c>
      <c r="L24" s="155"/>
      <c r="M24" s="155"/>
      <c r="N24" s="155"/>
      <c r="O24" s="155"/>
      <c r="P24" s="155"/>
      <c r="Q24" s="151"/>
      <c r="R24" s="156"/>
      <c r="S24" s="156"/>
    </row>
    <row r="25" spans="3:19">
      <c r="C25" s="150"/>
      <c r="D25" s="155"/>
      <c r="E25" s="155"/>
      <c r="F25" s="155"/>
      <c r="G25" s="155"/>
      <c r="I25" s="155"/>
      <c r="J25" s="309" t="s">
        <v>396</v>
      </c>
      <c r="K25" s="309" t="s">
        <v>20</v>
      </c>
      <c r="L25" s="155"/>
      <c r="M25" s="155"/>
      <c r="N25" s="155"/>
      <c r="O25" s="155"/>
      <c r="P25" s="155"/>
      <c r="Q25" s="151"/>
      <c r="R25" s="156"/>
      <c r="S25" s="156"/>
    </row>
    <row r="26" spans="3:19">
      <c r="C26" s="150"/>
      <c r="D26" s="155"/>
      <c r="E26" s="155"/>
      <c r="F26" s="155"/>
      <c r="G26" s="155"/>
      <c r="H26" s="155"/>
      <c r="I26" s="155"/>
      <c r="J26" s="309" t="s">
        <v>397</v>
      </c>
      <c r="K26" s="156"/>
      <c r="L26" s="155"/>
      <c r="M26" s="155"/>
      <c r="N26" s="155"/>
      <c r="O26" s="155"/>
      <c r="P26" s="155"/>
      <c r="Q26" s="151"/>
      <c r="R26" s="156"/>
      <c r="S26" s="156"/>
    </row>
    <row r="27" spans="3:19">
      <c r="C27" s="150"/>
      <c r="D27" s="155"/>
      <c r="E27" s="155"/>
      <c r="F27" s="155"/>
      <c r="G27" s="155"/>
      <c r="H27" s="155"/>
      <c r="I27" s="155"/>
      <c r="J27" s="309" t="s">
        <v>398</v>
      </c>
      <c r="K27" s="155"/>
      <c r="L27" s="155"/>
      <c r="M27" s="155"/>
      <c r="N27" s="155"/>
      <c r="O27" s="155"/>
      <c r="P27" s="155"/>
      <c r="Q27" s="151"/>
      <c r="R27" s="156"/>
      <c r="S27" s="156"/>
    </row>
    <row r="28" spans="3:19" ht="3" customHeight="1">
      <c r="C28" s="150"/>
      <c r="D28" s="155"/>
      <c r="E28" s="155"/>
      <c r="F28" s="155"/>
      <c r="G28" s="155"/>
      <c r="H28" s="155"/>
      <c r="I28" s="155"/>
      <c r="J28" s="260"/>
      <c r="K28" s="155"/>
      <c r="L28" s="155"/>
      <c r="M28" s="155"/>
      <c r="N28" s="155"/>
      <c r="O28" s="155"/>
      <c r="P28" s="155"/>
      <c r="Q28" s="151"/>
      <c r="R28" s="156"/>
      <c r="S28" s="156"/>
    </row>
    <row r="29" spans="3:19" ht="3" customHeight="1">
      <c r="C29" s="150"/>
      <c r="D29" s="155"/>
      <c r="E29" s="155"/>
      <c r="F29" s="155"/>
      <c r="G29" s="155"/>
      <c r="H29" s="155"/>
      <c r="I29" s="155"/>
      <c r="J29" s="260"/>
      <c r="K29" s="155"/>
      <c r="L29" s="155"/>
      <c r="M29" s="155"/>
      <c r="N29" s="155"/>
      <c r="O29" s="155"/>
      <c r="P29" s="155"/>
      <c r="Q29" s="151"/>
      <c r="R29" s="156"/>
      <c r="S29" s="156"/>
    </row>
    <row r="30" spans="3:19" ht="3" customHeight="1" thickBot="1">
      <c r="C30" s="150"/>
      <c r="D30" s="155"/>
      <c r="E30" s="155"/>
      <c r="F30" s="155"/>
      <c r="G30" s="155"/>
      <c r="H30" s="155"/>
      <c r="I30" s="155"/>
      <c r="J30" s="156"/>
      <c r="K30" s="155"/>
      <c r="L30" s="155"/>
      <c r="M30" s="155"/>
      <c r="N30" s="155"/>
      <c r="O30" s="155"/>
      <c r="P30" s="155"/>
      <c r="Q30" s="151"/>
      <c r="R30" s="156"/>
      <c r="S30" s="156"/>
    </row>
    <row r="31" spans="3:19" ht="29.25" customHeight="1">
      <c r="C31" s="150"/>
      <c r="D31" s="412" t="s">
        <v>139</v>
      </c>
      <c r="E31" s="413"/>
      <c r="F31" s="413"/>
      <c r="G31" s="413"/>
      <c r="H31" s="414"/>
      <c r="I31" s="155"/>
      <c r="J31" s="156"/>
      <c r="K31" s="155"/>
      <c r="L31" s="155"/>
      <c r="M31" s="155"/>
      <c r="N31" s="155"/>
      <c r="O31" s="155"/>
      <c r="P31" s="155"/>
      <c r="Q31" s="151"/>
      <c r="R31" s="156"/>
      <c r="S31" s="156"/>
    </row>
    <row r="32" spans="3:19" ht="32.25" customHeight="1">
      <c r="C32" s="150"/>
      <c r="D32" s="409" t="s">
        <v>271</v>
      </c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1"/>
      <c r="R32" s="156"/>
      <c r="S32" s="156"/>
    </row>
    <row r="33" spans="3:19" ht="34.5" customHeight="1">
      <c r="C33" s="150"/>
      <c r="D33" s="409" t="s">
        <v>400</v>
      </c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1"/>
      <c r="R33" s="159"/>
      <c r="S33" s="156"/>
    </row>
    <row r="34" spans="3:19" ht="6" customHeight="1">
      <c r="C34" s="150"/>
      <c r="D34" s="155"/>
      <c r="E34" s="155"/>
      <c r="F34" s="155"/>
      <c r="G34" s="155"/>
      <c r="H34" s="155"/>
      <c r="I34" s="155"/>
      <c r="J34" s="155"/>
      <c r="K34" s="159"/>
      <c r="L34" s="156"/>
      <c r="M34" s="156"/>
      <c r="N34" s="156"/>
      <c r="O34" s="156"/>
      <c r="P34" s="156"/>
      <c r="Q34" s="285"/>
      <c r="R34" s="156"/>
      <c r="S34" s="156"/>
    </row>
    <row r="35" spans="3:19" ht="17.850000000000001" customHeight="1">
      <c r="C35" s="150"/>
      <c r="D35" s="156"/>
      <c r="E35" s="156"/>
      <c r="F35" s="156"/>
      <c r="G35" s="156"/>
      <c r="H35" s="155"/>
      <c r="I35" s="155"/>
      <c r="J35" s="156"/>
      <c r="K35" s="156"/>
      <c r="L35" s="156"/>
      <c r="M35" s="156"/>
      <c r="N35" s="156"/>
      <c r="O35" s="156"/>
      <c r="P35" s="156"/>
      <c r="Q35" s="157"/>
    </row>
    <row r="36" spans="3:19" ht="17.850000000000001" customHeight="1">
      <c r="C36" s="150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7"/>
    </row>
    <row r="37" spans="3:19" ht="17.850000000000001" customHeight="1">
      <c r="C37" s="150"/>
      <c r="D37" s="156"/>
      <c r="E37" s="156"/>
      <c r="F37" s="156"/>
      <c r="G37" s="156"/>
      <c r="H37" s="159"/>
      <c r="I37" s="261"/>
      <c r="J37" s="156"/>
      <c r="K37" s="156"/>
      <c r="L37" s="156"/>
      <c r="M37" s="156"/>
      <c r="N37" s="156"/>
      <c r="O37" s="156"/>
      <c r="P37" s="156"/>
      <c r="Q37" s="157"/>
    </row>
    <row r="38" spans="3:19" ht="17.850000000000001" customHeight="1">
      <c r="C38" s="150"/>
      <c r="D38" s="156"/>
      <c r="E38" s="281"/>
      <c r="F38" s="281"/>
      <c r="G38" s="281"/>
      <c r="H38" s="281"/>
      <c r="I38" s="281"/>
      <c r="J38" s="156"/>
      <c r="K38" s="156"/>
      <c r="L38" s="156"/>
      <c r="M38" s="156"/>
      <c r="N38" s="156"/>
      <c r="O38" s="156"/>
      <c r="P38" s="156"/>
      <c r="Q38" s="157"/>
    </row>
    <row r="39" spans="3:19" ht="17.850000000000001" customHeight="1">
      <c r="C39" s="150"/>
      <c r="D39" s="160"/>
      <c r="E39" s="160"/>
      <c r="F39" s="161"/>
      <c r="G39" s="155"/>
      <c r="H39" s="155"/>
      <c r="I39" s="155"/>
      <c r="J39" s="155"/>
      <c r="K39" s="155"/>
      <c r="L39" s="282"/>
      <c r="M39" s="159"/>
      <c r="N39" s="159"/>
      <c r="O39" s="159"/>
      <c r="P39" s="283"/>
      <c r="Q39" s="157"/>
      <c r="R39" s="156"/>
      <c r="S39" s="156"/>
    </row>
    <row r="40" spans="3:19" ht="17.850000000000001" customHeight="1">
      <c r="C40" s="150"/>
      <c r="D40" s="155"/>
      <c r="E40" s="155"/>
      <c r="F40" s="155"/>
      <c r="G40" s="155"/>
      <c r="H40" s="155"/>
      <c r="I40" s="155"/>
      <c r="J40" s="155"/>
      <c r="K40" s="155"/>
      <c r="L40" s="172"/>
      <c r="M40" s="159"/>
      <c r="N40" s="159"/>
      <c r="O40" s="159"/>
      <c r="P40" s="159"/>
      <c r="Q40" s="285"/>
      <c r="R40" s="261"/>
      <c r="S40" s="156"/>
    </row>
    <row r="41" spans="3:19" ht="17.850000000000001" customHeight="1">
      <c r="C41" s="150"/>
      <c r="D41" s="155"/>
      <c r="E41" s="155"/>
      <c r="F41" s="155"/>
      <c r="G41" s="156"/>
      <c r="H41" s="155"/>
      <c r="I41" s="155"/>
      <c r="J41" s="155"/>
      <c r="K41" s="155"/>
      <c r="L41" s="159"/>
      <c r="M41" s="261"/>
      <c r="N41" s="261"/>
      <c r="O41" s="261"/>
      <c r="P41" s="261"/>
      <c r="Q41" s="285"/>
      <c r="R41" s="261"/>
      <c r="S41" s="156"/>
    </row>
    <row r="42" spans="3:19" ht="17.850000000000001" customHeight="1">
      <c r="C42" s="150"/>
      <c r="D42" s="155"/>
      <c r="E42" s="155"/>
      <c r="F42" s="155"/>
      <c r="G42" s="155"/>
      <c r="H42" s="155"/>
      <c r="I42" s="155"/>
      <c r="J42" s="155"/>
      <c r="K42" s="156"/>
      <c r="L42" s="261"/>
      <c r="M42" s="261"/>
      <c r="N42" s="284"/>
      <c r="O42" s="261"/>
      <c r="P42" s="284"/>
      <c r="Q42" s="285"/>
      <c r="R42" s="261"/>
      <c r="S42" s="156"/>
    </row>
    <row r="43" spans="3:19" ht="17.850000000000001" customHeight="1">
      <c r="C43" s="150"/>
      <c r="D43" s="155"/>
      <c r="E43" s="155"/>
      <c r="F43" s="155"/>
      <c r="G43" s="155"/>
      <c r="H43" s="155"/>
      <c r="I43" s="155"/>
      <c r="J43" s="155"/>
      <c r="K43" s="156"/>
      <c r="L43" s="261"/>
      <c r="M43" s="261"/>
      <c r="N43" s="284"/>
      <c r="O43" s="261"/>
      <c r="P43" s="284"/>
      <c r="Q43" s="157"/>
      <c r="R43" s="156"/>
      <c r="S43" s="156"/>
    </row>
    <row r="44" spans="3:19" ht="17.850000000000001" customHeight="1">
      <c r="C44" s="150"/>
      <c r="D44" s="155"/>
      <c r="E44" s="155"/>
      <c r="F44" s="155"/>
      <c r="G44" s="155"/>
      <c r="H44" s="155"/>
      <c r="I44" s="155"/>
      <c r="J44" s="155"/>
      <c r="K44" s="156"/>
      <c r="L44" s="261"/>
      <c r="M44" s="261"/>
      <c r="N44" s="284"/>
      <c r="O44" s="261"/>
      <c r="P44" s="284"/>
      <c r="Q44" s="157"/>
      <c r="R44" s="156"/>
      <c r="S44" s="156"/>
    </row>
    <row r="45" spans="3:19" ht="17.850000000000001" customHeight="1">
      <c r="C45" s="150"/>
      <c r="D45" s="155"/>
      <c r="E45" s="155"/>
      <c r="F45" s="155"/>
      <c r="G45" s="155"/>
      <c r="H45" s="155"/>
      <c r="I45" s="155"/>
      <c r="J45" s="155"/>
      <c r="K45" s="156"/>
      <c r="L45" s="261"/>
      <c r="M45" s="261"/>
      <c r="N45" s="284"/>
      <c r="O45" s="261"/>
      <c r="P45" s="284"/>
      <c r="Q45" s="157"/>
      <c r="R45" s="156"/>
      <c r="S45" s="156"/>
    </row>
    <row r="46" spans="3:19" ht="17.850000000000001" customHeight="1">
      <c r="C46" s="150"/>
      <c r="D46" s="155"/>
      <c r="E46" s="155"/>
      <c r="F46" s="155"/>
      <c r="G46" s="155"/>
      <c r="H46" s="155"/>
      <c r="I46" s="155"/>
      <c r="J46" s="155"/>
      <c r="K46" s="156"/>
      <c r="L46" s="261"/>
      <c r="M46" s="261"/>
      <c r="N46" s="284"/>
      <c r="O46" s="261"/>
      <c r="P46" s="284"/>
      <c r="Q46" s="157"/>
      <c r="R46" s="156"/>
      <c r="S46" s="156"/>
    </row>
    <row r="47" spans="3:19" ht="9" customHeight="1">
      <c r="C47" s="150"/>
      <c r="D47" s="155"/>
      <c r="E47" s="155"/>
      <c r="F47" s="155"/>
      <c r="G47" s="155"/>
      <c r="H47" s="155"/>
      <c r="I47" s="155"/>
      <c r="J47" s="155"/>
      <c r="K47" s="156"/>
      <c r="L47" s="281"/>
      <c r="M47" s="261"/>
      <c r="N47" s="284"/>
      <c r="O47" s="261"/>
      <c r="P47" s="284"/>
      <c r="Q47" s="157"/>
      <c r="R47" s="156"/>
      <c r="S47" s="156"/>
    </row>
    <row r="48" spans="3:19" ht="9" customHeight="1">
      <c r="C48" s="150"/>
      <c r="D48" s="155"/>
      <c r="E48" s="155"/>
      <c r="F48" s="155"/>
      <c r="G48" s="155"/>
      <c r="H48" s="155"/>
      <c r="I48" s="155"/>
      <c r="J48" s="155"/>
      <c r="K48" s="156"/>
      <c r="L48" s="281"/>
      <c r="M48" s="281"/>
      <c r="N48" s="281"/>
      <c r="O48" s="281"/>
      <c r="P48" s="281"/>
      <c r="Q48" s="157"/>
      <c r="R48" s="156"/>
      <c r="S48" s="156"/>
    </row>
    <row r="49" spans="3:19" ht="9" customHeight="1">
      <c r="C49" s="150"/>
      <c r="D49" s="155"/>
      <c r="E49" s="155"/>
      <c r="F49" s="155"/>
      <c r="G49" s="155"/>
      <c r="H49" s="155"/>
      <c r="I49" s="155"/>
      <c r="J49" s="155"/>
      <c r="K49" s="156"/>
      <c r="L49" s="281"/>
      <c r="M49" s="281"/>
      <c r="N49" s="281"/>
      <c r="O49" s="281"/>
      <c r="P49" s="281"/>
      <c r="Q49" s="157"/>
      <c r="R49" s="156"/>
      <c r="S49" s="156"/>
    </row>
    <row r="50" spans="3:19" ht="9" customHeight="1">
      <c r="C50" s="150"/>
      <c r="D50" s="155"/>
      <c r="E50" s="155"/>
      <c r="F50" s="155"/>
      <c r="G50" s="155"/>
      <c r="H50" s="155"/>
      <c r="I50" s="155"/>
      <c r="J50" s="155"/>
      <c r="K50" s="156"/>
      <c r="L50" s="281"/>
      <c r="M50" s="281"/>
      <c r="N50" s="281"/>
      <c r="O50" s="281"/>
      <c r="P50" s="281"/>
      <c r="Q50" s="157"/>
      <c r="R50" s="156"/>
      <c r="S50" s="156"/>
    </row>
    <row r="51" spans="3:19" ht="9" customHeight="1">
      <c r="C51" s="150"/>
      <c r="D51" s="155"/>
      <c r="E51" s="155"/>
      <c r="F51" s="155"/>
      <c r="G51" s="155"/>
      <c r="H51" s="155"/>
      <c r="I51" s="155"/>
      <c r="J51" s="155"/>
      <c r="K51" s="156"/>
      <c r="L51" s="281"/>
      <c r="M51" s="281"/>
      <c r="N51" s="281"/>
      <c r="O51" s="281"/>
      <c r="P51" s="281"/>
      <c r="Q51" s="157"/>
      <c r="R51" s="156"/>
      <c r="S51" s="156"/>
    </row>
    <row r="52" spans="3:19" ht="9" customHeight="1">
      <c r="C52" s="150"/>
      <c r="D52" s="155"/>
      <c r="E52" s="155"/>
      <c r="F52" s="155"/>
      <c r="G52" s="155"/>
      <c r="H52" s="155"/>
      <c r="I52" s="155"/>
      <c r="J52" s="155"/>
      <c r="K52" s="156"/>
      <c r="L52" s="281"/>
      <c r="M52" s="281"/>
      <c r="N52" s="281"/>
      <c r="O52" s="281"/>
      <c r="P52" s="281"/>
      <c r="Q52" s="157"/>
      <c r="R52" s="156"/>
      <c r="S52" s="156"/>
    </row>
    <row r="53" spans="3:19" ht="9" customHeight="1" thickBot="1">
      <c r="C53" s="162"/>
      <c r="D53" s="163"/>
      <c r="E53" s="163"/>
      <c r="F53" s="163"/>
      <c r="G53" s="163"/>
      <c r="H53" s="163"/>
      <c r="I53" s="163"/>
      <c r="J53" s="163"/>
      <c r="K53" s="164"/>
      <c r="L53" s="286"/>
      <c r="M53" s="286"/>
      <c r="N53" s="286"/>
      <c r="O53" s="286"/>
      <c r="P53" s="286"/>
      <c r="Q53" s="165"/>
      <c r="R53" s="156"/>
      <c r="S53" s="156"/>
    </row>
    <row r="54" spans="3:19" ht="14.25" thickTop="1">
      <c r="R54" s="156"/>
      <c r="S54" s="156"/>
    </row>
    <row r="55" spans="3:19">
      <c r="R55" s="156"/>
      <c r="S55" s="156"/>
    </row>
    <row r="56" spans="3:19">
      <c r="R56" s="156"/>
      <c r="S56" s="156"/>
    </row>
  </sheetData>
  <sheetProtection password="CC02" sheet="1" objects="1" scenarios="1"/>
  <protectedRanges>
    <protectedRange password="CDC2" sqref="E7 E9" name="範囲1_1" securityDescriptor="O:WDG:WDD:(A;;CC;;;WD)"/>
    <protectedRange password="CDC2" sqref="D20:D21 D18:D19" name="範囲1_2"/>
    <protectedRange password="CDC2" sqref="E18:P19" name="範囲1_5"/>
    <protectedRange password="CDC2" sqref="E20:P21" name="範囲1_6"/>
  </protectedRanges>
  <mergeCells count="19">
    <mergeCell ref="E10:G10"/>
    <mergeCell ref="E7:G7"/>
    <mergeCell ref="E9:G9"/>
    <mergeCell ref="D11:P11"/>
    <mergeCell ref="D14:P14"/>
    <mergeCell ref="N18:N19"/>
    <mergeCell ref="O18:O19"/>
    <mergeCell ref="P18:P19"/>
    <mergeCell ref="D32:Q32"/>
    <mergeCell ref="D33:Q33"/>
    <mergeCell ref="D31:H31"/>
    <mergeCell ref="D18:D19"/>
    <mergeCell ref="E18:E19"/>
    <mergeCell ref="F18:G18"/>
    <mergeCell ref="H18:I18"/>
    <mergeCell ref="J18:J19"/>
    <mergeCell ref="K18:K19"/>
    <mergeCell ref="L18:L19"/>
    <mergeCell ref="M18:M19"/>
  </mergeCells>
  <phoneticPr fontId="5"/>
  <dataValidations count="2">
    <dataValidation type="list" allowBlank="1" showInputMessage="1" showErrorMessage="1" sqref="K20:K21">
      <formula1>"男,女"</formula1>
    </dataValidation>
    <dataValidation type="list" allowBlank="1" showInputMessage="1" showErrorMessage="1" sqref="P20:P21">
      <formula1>所属地</formula1>
    </dataValidation>
  </dataValidations>
  <hyperlinks>
    <hyperlink ref="E7:G7" location="競技者データ入力シート!A1" display="　参加競技者データの入力シート"/>
    <hyperlink ref="E9:G9" location="'大会申込一覧表(印刷して提出)'!A1" display="'大会申込一覧表(印刷して提出)'!A1"/>
  </hyperlink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9966"/>
    <pageSetUpPr fitToPage="1"/>
  </sheetPr>
  <dimension ref="A1:AS470"/>
  <sheetViews>
    <sheetView showGridLines="0" showRowColHeaders="0" showZeros="0" zoomScaleNormal="100" zoomScaleSheetLayoutView="70" workbookViewId="0">
      <pane xSplit="13" ySplit="6" topLeftCell="N7" activePane="bottomRight" state="frozen"/>
      <selection activeCell="S27" sqref="S27"/>
      <selection pane="topRight" activeCell="S27" sqref="S27"/>
      <selection pane="bottomLeft" activeCell="S27" sqref="S27"/>
      <selection pane="bottomRight" activeCell="B7" sqref="B7"/>
    </sheetView>
  </sheetViews>
  <sheetFormatPr defaultColWidth="9" defaultRowHeight="18" customHeight="1"/>
  <cols>
    <col min="1" max="1" width="5.625" style="21" bestFit="1" customWidth="1"/>
    <col min="2" max="2" width="7.25" style="20" customWidth="1"/>
    <col min="3" max="3" width="8" style="22" customWidth="1"/>
    <col min="4" max="4" width="7.5" style="22" bestFit="1" customWidth="1"/>
    <col min="5" max="6" width="7.375" style="23" customWidth="1"/>
    <col min="7" max="7" width="5.5" style="23" bestFit="1" customWidth="1"/>
    <col min="8" max="8" width="3.875" style="24" customWidth="1"/>
    <col min="9" max="9" width="3.5" style="24" customWidth="1"/>
    <col min="10" max="11" width="5.5" style="24" bestFit="1" customWidth="1"/>
    <col min="12" max="12" width="10.875" style="23" customWidth="1"/>
    <col min="13" max="13" width="8.5" style="24" bestFit="1" customWidth="1"/>
    <col min="14" max="14" width="17.25" style="25" customWidth="1"/>
    <col min="15" max="15" width="9.75" style="26" customWidth="1"/>
    <col min="16" max="16" width="15.625" style="27" hidden="1" customWidth="1"/>
    <col min="17" max="18" width="3.625" style="21" hidden="1" customWidth="1"/>
    <col min="19" max="19" width="17.25" style="25" customWidth="1"/>
    <col min="20" max="20" width="9.75" style="26" customWidth="1"/>
    <col min="21" max="21" width="14.375" style="27" hidden="1" customWidth="1"/>
    <col min="22" max="22" width="7.625" style="21" hidden="1" customWidth="1"/>
    <col min="23" max="23" width="3.625" style="21" hidden="1" customWidth="1"/>
    <col min="24" max="24" width="2" style="25" hidden="1" customWidth="1"/>
    <col min="25" max="25" width="2" style="26" hidden="1" customWidth="1"/>
    <col min="26" max="26" width="2" style="27" hidden="1" customWidth="1"/>
    <col min="27" max="28" width="2" style="21" hidden="1" customWidth="1"/>
    <col min="29" max="29" width="2" style="25" hidden="1" customWidth="1"/>
    <col min="30" max="30" width="2" style="26" hidden="1" customWidth="1"/>
    <col min="31" max="31" width="14.375" style="27" hidden="1" customWidth="1"/>
    <col min="32" max="32" width="7.625" style="21" hidden="1" customWidth="1"/>
    <col min="33" max="33" width="3.625" style="21" hidden="1" customWidth="1"/>
    <col min="34" max="34" width="16.125" style="25" customWidth="1"/>
    <col min="35" max="35" width="10.25" style="26" bestFit="1" customWidth="1"/>
    <col min="36" max="36" width="14.375" style="27" hidden="1" customWidth="1"/>
    <col min="37" max="37" width="5" style="21" bestFit="1" customWidth="1"/>
    <col min="38" max="38" width="3.625" style="21" hidden="1" customWidth="1"/>
    <col min="39" max="39" width="9.625" style="26" hidden="1" customWidth="1"/>
    <col min="40" max="40" width="13.875" style="27" hidden="1" customWidth="1"/>
    <col min="41" max="42" width="0.625" style="349" customWidth="1"/>
    <col min="43" max="43" width="18.375" style="20" bestFit="1" customWidth="1"/>
    <col min="44" max="44" width="5.5" style="328" bestFit="1" customWidth="1"/>
    <col min="45" max="45" width="3.875" style="330" customWidth="1"/>
    <col min="46" max="16384" width="9" style="20"/>
  </cols>
  <sheetData>
    <row r="1" spans="1:45" s="52" customFormat="1" ht="30" customHeight="1">
      <c r="A1" s="437" t="s">
        <v>246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29" t="str">
        <f>IF('大会申込一覧表(印刷して提出)'!P6="","",'大会申込一覧表(印刷して提出)'!P6)</f>
        <v/>
      </c>
      <c r="O1" s="430"/>
      <c r="P1" s="279"/>
      <c r="Q1" s="237"/>
      <c r="R1" s="237"/>
      <c r="S1" s="279"/>
      <c r="T1" s="280"/>
      <c r="U1" s="236"/>
      <c r="V1" s="237">
        <f>AN1</f>
        <v>0</v>
      </c>
      <c r="W1" s="237"/>
      <c r="X1" s="279"/>
      <c r="Y1" s="280"/>
      <c r="Z1" s="236"/>
      <c r="AA1" s="237"/>
      <c r="AB1" s="237"/>
      <c r="AC1" s="279"/>
      <c r="AD1" s="280"/>
      <c r="AE1" s="236"/>
      <c r="AF1" s="237"/>
      <c r="AG1" s="237"/>
      <c r="AH1" s="279"/>
      <c r="AI1" s="280"/>
      <c r="AJ1" s="236"/>
      <c r="AK1" s="237"/>
      <c r="AL1" s="237"/>
      <c r="AM1" s="238"/>
      <c r="AN1" s="236"/>
      <c r="AO1" s="348"/>
      <c r="AP1" s="348"/>
      <c r="AQ1" s="51"/>
      <c r="AR1" s="327"/>
      <c r="AS1" s="329"/>
    </row>
    <row r="2" spans="1:45" ht="26.25" customHeight="1" thickBot="1">
      <c r="A2" s="438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290" t="s">
        <v>394</v>
      </c>
      <c r="O2" s="291"/>
      <c r="P2" s="292"/>
      <c r="Q2" s="292"/>
      <c r="R2" s="289"/>
      <c r="S2" s="287"/>
      <c r="T2" s="288"/>
      <c r="U2" s="289"/>
      <c r="V2" s="289"/>
      <c r="W2" s="95"/>
      <c r="X2" s="287"/>
      <c r="Y2" s="288"/>
      <c r="Z2" s="289"/>
      <c r="AA2" s="289"/>
      <c r="AB2" s="95"/>
      <c r="AC2" s="287"/>
      <c r="AD2" s="288"/>
      <c r="AE2" s="289"/>
      <c r="AF2" s="289"/>
      <c r="AG2" s="95"/>
      <c r="AH2" s="287"/>
      <c r="AI2" s="288"/>
      <c r="AJ2" s="289"/>
      <c r="AK2" s="289"/>
      <c r="AL2" s="293" t="s">
        <v>131</v>
      </c>
      <c r="AM2" s="94"/>
      <c r="AN2" s="95"/>
    </row>
    <row r="3" spans="1:45" ht="17.25" customHeight="1">
      <c r="A3" s="439" t="s">
        <v>13</v>
      </c>
      <c r="B3" s="417" t="s">
        <v>265</v>
      </c>
      <c r="C3" s="405" t="s">
        <v>247</v>
      </c>
      <c r="D3" s="419"/>
      <c r="E3" s="405" t="s">
        <v>1</v>
      </c>
      <c r="F3" s="419"/>
      <c r="G3" s="405" t="s">
        <v>19</v>
      </c>
      <c r="H3" s="607" t="s">
        <v>2</v>
      </c>
      <c r="I3" s="607" t="s">
        <v>0</v>
      </c>
      <c r="J3" s="405" t="s">
        <v>6</v>
      </c>
      <c r="K3" s="405" t="s">
        <v>7</v>
      </c>
      <c r="L3" s="405" t="s">
        <v>22</v>
      </c>
      <c r="M3" s="407" t="s">
        <v>143</v>
      </c>
      <c r="N3" s="443" t="s">
        <v>268</v>
      </c>
      <c r="O3" s="295" t="s">
        <v>196</v>
      </c>
      <c r="P3" s="296"/>
      <c r="Q3" s="435" t="s">
        <v>55</v>
      </c>
      <c r="R3" s="433" t="s">
        <v>3</v>
      </c>
      <c r="S3" s="431" t="s">
        <v>269</v>
      </c>
      <c r="T3" s="295" t="s">
        <v>196</v>
      </c>
      <c r="U3" s="296"/>
      <c r="V3" s="435" t="s">
        <v>55</v>
      </c>
      <c r="W3" s="433" t="s">
        <v>3</v>
      </c>
      <c r="X3" s="431"/>
      <c r="Y3" s="295"/>
      <c r="Z3" s="296"/>
      <c r="AA3" s="435"/>
      <c r="AB3" s="433"/>
      <c r="AC3" s="431"/>
      <c r="AD3" s="295"/>
      <c r="AE3" s="296"/>
      <c r="AF3" s="435" t="s">
        <v>55</v>
      </c>
      <c r="AG3" s="433" t="s">
        <v>3</v>
      </c>
      <c r="AH3" s="431" t="s">
        <v>270</v>
      </c>
      <c r="AI3" s="295" t="s">
        <v>196</v>
      </c>
      <c r="AJ3" s="296"/>
      <c r="AK3" s="435" t="s">
        <v>591</v>
      </c>
      <c r="AL3" s="433" t="s">
        <v>210</v>
      </c>
      <c r="AM3" s="441" t="s">
        <v>211</v>
      </c>
      <c r="AN3" s="257"/>
    </row>
    <row r="4" spans="1:45" ht="17.25" customHeight="1" thickBot="1">
      <c r="A4" s="440"/>
      <c r="B4" s="418"/>
      <c r="C4" s="353" t="s">
        <v>8</v>
      </c>
      <c r="D4" s="353" t="s">
        <v>9</v>
      </c>
      <c r="E4" s="353" t="s">
        <v>10</v>
      </c>
      <c r="F4" s="353" t="s">
        <v>11</v>
      </c>
      <c r="G4" s="406"/>
      <c r="H4" s="608"/>
      <c r="I4" s="608"/>
      <c r="J4" s="406"/>
      <c r="K4" s="406"/>
      <c r="L4" s="406"/>
      <c r="M4" s="408"/>
      <c r="N4" s="444"/>
      <c r="O4" s="173" t="s">
        <v>146</v>
      </c>
      <c r="P4" s="255" t="s">
        <v>78</v>
      </c>
      <c r="Q4" s="436"/>
      <c r="R4" s="434"/>
      <c r="S4" s="432"/>
      <c r="T4" s="173" t="s">
        <v>146</v>
      </c>
      <c r="U4" s="255" t="s">
        <v>78</v>
      </c>
      <c r="V4" s="436"/>
      <c r="W4" s="434"/>
      <c r="X4" s="432"/>
      <c r="Y4" s="173"/>
      <c r="Z4" s="255"/>
      <c r="AA4" s="436"/>
      <c r="AB4" s="434"/>
      <c r="AC4" s="432"/>
      <c r="AD4" s="173"/>
      <c r="AE4" s="255" t="s">
        <v>78</v>
      </c>
      <c r="AF4" s="436"/>
      <c r="AG4" s="434"/>
      <c r="AH4" s="432"/>
      <c r="AI4" s="173" t="s">
        <v>146</v>
      </c>
      <c r="AJ4" s="255" t="s">
        <v>78</v>
      </c>
      <c r="AK4" s="436"/>
      <c r="AL4" s="434"/>
      <c r="AM4" s="442"/>
      <c r="AN4" s="258" t="s">
        <v>198</v>
      </c>
      <c r="AQ4" s="383" t="s">
        <v>415</v>
      </c>
      <c r="AR4" s="384"/>
      <c r="AS4" s="385"/>
    </row>
    <row r="5" spans="1:45" ht="18" customHeight="1">
      <c r="A5" s="174" t="s">
        <v>54</v>
      </c>
      <c r="B5" s="354">
        <v>1234</v>
      </c>
      <c r="C5" s="355" t="s">
        <v>563</v>
      </c>
      <c r="D5" s="355" t="s">
        <v>564</v>
      </c>
      <c r="E5" s="355" t="s">
        <v>565</v>
      </c>
      <c r="F5" s="356" t="s">
        <v>566</v>
      </c>
      <c r="G5" s="357" t="s">
        <v>567</v>
      </c>
      <c r="H5" s="358" t="s">
        <v>568</v>
      </c>
      <c r="I5" s="359" t="s">
        <v>569</v>
      </c>
      <c r="J5" s="360" t="s">
        <v>570</v>
      </c>
      <c r="K5" s="360" t="s">
        <v>571</v>
      </c>
      <c r="L5" s="360" t="s">
        <v>572</v>
      </c>
      <c r="M5" s="361" t="s">
        <v>573</v>
      </c>
      <c r="N5" s="362" t="s">
        <v>282</v>
      </c>
      <c r="O5" s="363" t="s">
        <v>389</v>
      </c>
      <c r="P5" s="364" t="s">
        <v>197</v>
      </c>
      <c r="Q5" s="365" t="s">
        <v>199</v>
      </c>
      <c r="R5" s="366" t="s">
        <v>12</v>
      </c>
      <c r="S5" s="362" t="s">
        <v>308</v>
      </c>
      <c r="T5" s="363" t="s">
        <v>391</v>
      </c>
      <c r="U5" s="364" t="s">
        <v>212</v>
      </c>
      <c r="V5" s="367" t="s">
        <v>217</v>
      </c>
      <c r="W5" s="368"/>
      <c r="X5" s="362"/>
      <c r="Y5" s="363"/>
      <c r="Z5" s="364"/>
      <c r="AA5" s="367"/>
      <c r="AB5" s="368"/>
      <c r="AC5" s="362"/>
      <c r="AD5" s="363"/>
      <c r="AE5" s="364"/>
      <c r="AF5" s="367"/>
      <c r="AG5" s="368"/>
      <c r="AH5" s="362" t="s">
        <v>275</v>
      </c>
      <c r="AI5" s="363" t="s">
        <v>200</v>
      </c>
      <c r="AJ5" s="364" t="s">
        <v>212</v>
      </c>
      <c r="AK5" s="367" t="s">
        <v>217</v>
      </c>
      <c r="AL5" s="262"/>
      <c r="AM5" s="256" t="s">
        <v>142</v>
      </c>
      <c r="AN5" s="259" t="s">
        <v>200</v>
      </c>
      <c r="AQ5" s="386" t="s">
        <v>416</v>
      </c>
      <c r="AR5" s="387"/>
      <c r="AS5" s="388"/>
    </row>
    <row r="6" spans="1:45" ht="18" customHeight="1" thickBot="1">
      <c r="A6" s="175" t="s">
        <v>54</v>
      </c>
      <c r="B6" s="369">
        <v>5678</v>
      </c>
      <c r="C6" s="370" t="s">
        <v>574</v>
      </c>
      <c r="D6" s="370" t="s">
        <v>575</v>
      </c>
      <c r="E6" s="370" t="s">
        <v>576</v>
      </c>
      <c r="F6" s="371" t="s">
        <v>577</v>
      </c>
      <c r="G6" s="372" t="s">
        <v>578</v>
      </c>
      <c r="H6" s="373" t="s">
        <v>579</v>
      </c>
      <c r="I6" s="374" t="s">
        <v>580</v>
      </c>
      <c r="J6" s="375" t="s">
        <v>581</v>
      </c>
      <c r="K6" s="375" t="s">
        <v>582</v>
      </c>
      <c r="L6" s="375" t="s">
        <v>583</v>
      </c>
      <c r="M6" s="376" t="s">
        <v>573</v>
      </c>
      <c r="N6" s="377" t="s">
        <v>352</v>
      </c>
      <c r="O6" s="378" t="s">
        <v>390</v>
      </c>
      <c r="P6" s="379" t="s">
        <v>141</v>
      </c>
      <c r="Q6" s="380"/>
      <c r="R6" s="381"/>
      <c r="S6" s="377" t="s">
        <v>349</v>
      </c>
      <c r="T6" s="378" t="s">
        <v>392</v>
      </c>
      <c r="U6" s="379" t="s">
        <v>213</v>
      </c>
      <c r="V6" s="381" t="s">
        <v>218</v>
      </c>
      <c r="W6" s="382"/>
      <c r="X6" s="377"/>
      <c r="Y6" s="378"/>
      <c r="Z6" s="379"/>
      <c r="AA6" s="381"/>
      <c r="AB6" s="382"/>
      <c r="AC6" s="377"/>
      <c r="AD6" s="378"/>
      <c r="AE6" s="379"/>
      <c r="AF6" s="381"/>
      <c r="AG6" s="382"/>
      <c r="AH6" s="377" t="s">
        <v>281</v>
      </c>
      <c r="AI6" s="378" t="s">
        <v>393</v>
      </c>
      <c r="AJ6" s="379" t="s">
        <v>213</v>
      </c>
      <c r="AK6" s="381" t="s">
        <v>218</v>
      </c>
      <c r="AL6" s="263"/>
      <c r="AM6" s="177" t="s">
        <v>145</v>
      </c>
      <c r="AN6" s="176"/>
      <c r="AQ6" s="337" t="s">
        <v>401</v>
      </c>
      <c r="AR6" s="338" t="s">
        <v>402</v>
      </c>
      <c r="AS6" s="331"/>
    </row>
    <row r="7" spans="1:45" ht="18" customHeight="1" thickBot="1">
      <c r="A7" s="178" t="str">
        <f>IF($C7&amp;$D7="","",1)</f>
        <v/>
      </c>
      <c r="B7" s="179"/>
      <c r="C7" s="180"/>
      <c r="D7" s="180"/>
      <c r="E7" s="180"/>
      <c r="F7" s="181"/>
      <c r="G7" s="182"/>
      <c r="H7" s="183"/>
      <c r="I7" s="185"/>
      <c r="J7" s="185"/>
      <c r="K7" s="185"/>
      <c r="L7" s="184"/>
      <c r="M7" s="186"/>
      <c r="N7" s="187"/>
      <c r="O7" s="350"/>
      <c r="P7" s="297"/>
      <c r="Q7" s="190"/>
      <c r="R7" s="191"/>
      <c r="S7" s="187"/>
      <c r="T7" s="350"/>
      <c r="U7" s="189"/>
      <c r="V7" s="276"/>
      <c r="W7" s="264"/>
      <c r="X7" s="187"/>
      <c r="Y7" s="298"/>
      <c r="Z7" s="189"/>
      <c r="AA7" s="276"/>
      <c r="AB7" s="264"/>
      <c r="AC7" s="187"/>
      <c r="AD7" s="298"/>
      <c r="AE7" s="189"/>
      <c r="AF7" s="276"/>
      <c r="AG7" s="264"/>
      <c r="AH7" s="187"/>
      <c r="AI7" s="350"/>
      <c r="AJ7" s="189"/>
      <c r="AK7" s="276"/>
      <c r="AL7" s="264"/>
      <c r="AM7" s="188"/>
      <c r="AN7" s="189"/>
      <c r="AP7" s="349">
        <v>1</v>
      </c>
      <c r="AQ7" s="332" t="s">
        <v>272</v>
      </c>
      <c r="AR7" s="339">
        <f>COUNTIF(nansdata!$S$2:$S$201,競技者データ入力シート!$AP7)+COUNTIF(nansdata!$W$2:$W$201,競技者データ入力シート!$AP7)</f>
        <v>0</v>
      </c>
      <c r="AS7" s="340" t="s">
        <v>403</v>
      </c>
    </row>
    <row r="8" spans="1:45" ht="18" customHeight="1" thickBot="1">
      <c r="A8" s="192" t="str">
        <f>IF($C8&amp;$D8="","",COUNT($A$7:A7)+1)</f>
        <v/>
      </c>
      <c r="B8" s="193"/>
      <c r="C8" s="194"/>
      <c r="D8" s="194"/>
      <c r="E8" s="194"/>
      <c r="F8" s="195"/>
      <c r="G8" s="196"/>
      <c r="H8" s="197"/>
      <c r="I8" s="199"/>
      <c r="J8" s="199"/>
      <c r="K8" s="199"/>
      <c r="L8" s="198"/>
      <c r="M8" s="200"/>
      <c r="N8" s="201"/>
      <c r="O8" s="351"/>
      <c r="P8" s="297"/>
      <c r="Q8" s="190"/>
      <c r="R8" s="191"/>
      <c r="S8" s="201"/>
      <c r="T8" s="351"/>
      <c r="U8" s="189"/>
      <c r="V8" s="276"/>
      <c r="W8" s="264"/>
      <c r="X8" s="201"/>
      <c r="Y8" s="299"/>
      <c r="Z8" s="189"/>
      <c r="AA8" s="276"/>
      <c r="AB8" s="264"/>
      <c r="AC8" s="201"/>
      <c r="AD8" s="299"/>
      <c r="AE8" s="189"/>
      <c r="AF8" s="276"/>
      <c r="AG8" s="264"/>
      <c r="AH8" s="201"/>
      <c r="AI8" s="351"/>
      <c r="AJ8" s="203"/>
      <c r="AK8" s="277"/>
      <c r="AL8" s="265"/>
      <c r="AM8" s="202"/>
      <c r="AN8" s="203"/>
      <c r="AP8" s="349">
        <v>2</v>
      </c>
      <c r="AQ8" s="333" t="s">
        <v>277</v>
      </c>
      <c r="AR8" s="341">
        <f>COUNTIF(nansdata!$S$2:$S$201,競技者データ入力シート!$AP8)+COUNTIF(nansdata!$W$2:$W$201,競技者データ入力シート!$AP8)</f>
        <v>0</v>
      </c>
      <c r="AS8" s="342" t="s">
        <v>403</v>
      </c>
    </row>
    <row r="9" spans="1:45" ht="18" customHeight="1" thickBot="1">
      <c r="A9" s="192" t="str">
        <f>IF($C9&amp;$D9="","",COUNT($A$7:A8)+1)</f>
        <v/>
      </c>
      <c r="B9" s="193"/>
      <c r="C9" s="194"/>
      <c r="D9" s="194"/>
      <c r="E9" s="194"/>
      <c r="F9" s="195"/>
      <c r="G9" s="196"/>
      <c r="H9" s="197"/>
      <c r="I9" s="199"/>
      <c r="J9" s="199"/>
      <c r="K9" s="199"/>
      <c r="L9" s="198"/>
      <c r="M9" s="200"/>
      <c r="N9" s="201"/>
      <c r="O9" s="351"/>
      <c r="P9" s="297"/>
      <c r="Q9" s="190"/>
      <c r="R9" s="191"/>
      <c r="S9" s="201"/>
      <c r="T9" s="351"/>
      <c r="U9" s="189"/>
      <c r="V9" s="276"/>
      <c r="W9" s="264"/>
      <c r="X9" s="201"/>
      <c r="Y9" s="299"/>
      <c r="Z9" s="189"/>
      <c r="AA9" s="276"/>
      <c r="AB9" s="264"/>
      <c r="AC9" s="201"/>
      <c r="AD9" s="299"/>
      <c r="AE9" s="189"/>
      <c r="AF9" s="276"/>
      <c r="AG9" s="264"/>
      <c r="AH9" s="201"/>
      <c r="AI9" s="351"/>
      <c r="AJ9" s="203"/>
      <c r="AK9" s="204"/>
      <c r="AL9" s="265"/>
      <c r="AM9" s="202"/>
      <c r="AN9" s="203"/>
      <c r="AP9" s="349">
        <v>3</v>
      </c>
      <c r="AQ9" s="333" t="s">
        <v>282</v>
      </c>
      <c r="AR9" s="341">
        <f>COUNTIF(nansdata!$S$2:$S$201,競技者データ入力シート!$AP9)+COUNTIF(nansdata!$W$2:$W$201,競技者データ入力シート!$AP9)</f>
        <v>0</v>
      </c>
      <c r="AS9" s="342" t="s">
        <v>403</v>
      </c>
    </row>
    <row r="10" spans="1:45" ht="18" customHeight="1" thickBot="1">
      <c r="A10" s="192" t="str">
        <f>IF($C10&amp;$D10="","",COUNT($A$7:A9)+1)</f>
        <v/>
      </c>
      <c r="B10" s="193"/>
      <c r="C10" s="194"/>
      <c r="D10" s="194"/>
      <c r="E10" s="194"/>
      <c r="F10" s="195"/>
      <c r="G10" s="196"/>
      <c r="H10" s="197"/>
      <c r="I10" s="199"/>
      <c r="J10" s="199"/>
      <c r="K10" s="199"/>
      <c r="L10" s="198"/>
      <c r="M10" s="200"/>
      <c r="N10" s="201"/>
      <c r="O10" s="351"/>
      <c r="P10" s="297"/>
      <c r="Q10" s="190"/>
      <c r="R10" s="191"/>
      <c r="S10" s="201"/>
      <c r="T10" s="351"/>
      <c r="U10" s="189"/>
      <c r="V10" s="276"/>
      <c r="W10" s="264"/>
      <c r="X10" s="201"/>
      <c r="Y10" s="299"/>
      <c r="Z10" s="189"/>
      <c r="AA10" s="276"/>
      <c r="AB10" s="264"/>
      <c r="AC10" s="201"/>
      <c r="AD10" s="299"/>
      <c r="AE10" s="189"/>
      <c r="AF10" s="276"/>
      <c r="AG10" s="264"/>
      <c r="AH10" s="201"/>
      <c r="AI10" s="351"/>
      <c r="AJ10" s="203"/>
      <c r="AK10" s="277"/>
      <c r="AL10" s="265"/>
      <c r="AM10" s="202"/>
      <c r="AN10" s="203"/>
      <c r="AP10" s="349">
        <v>4</v>
      </c>
      <c r="AQ10" s="333" t="s">
        <v>286</v>
      </c>
      <c r="AR10" s="341">
        <f>COUNTIF(nansdata!$S$2:$S$201,競技者データ入力シート!$AP10)+COUNTIF(nansdata!$W$2:$W$201,競技者データ入力シート!$AP10)</f>
        <v>0</v>
      </c>
      <c r="AS10" s="342" t="s">
        <v>403</v>
      </c>
    </row>
    <row r="11" spans="1:45" ht="18" customHeight="1">
      <c r="A11" s="631" t="str">
        <f>IF($C11&amp;$D11="","",COUNT($A$7:A10)+1)</f>
        <v/>
      </c>
      <c r="B11" s="632"/>
      <c r="C11" s="633"/>
      <c r="D11" s="633"/>
      <c r="E11" s="633"/>
      <c r="F11" s="634"/>
      <c r="G11" s="635"/>
      <c r="H11" s="636"/>
      <c r="I11" s="637"/>
      <c r="J11" s="637"/>
      <c r="K11" s="637"/>
      <c r="L11" s="638"/>
      <c r="M11" s="639"/>
      <c r="N11" s="620"/>
      <c r="O11" s="621"/>
      <c r="P11" s="622"/>
      <c r="Q11" s="623"/>
      <c r="R11" s="624"/>
      <c r="S11" s="620"/>
      <c r="T11" s="621"/>
      <c r="U11" s="625"/>
      <c r="V11" s="626"/>
      <c r="W11" s="627"/>
      <c r="X11" s="620"/>
      <c r="Y11" s="628"/>
      <c r="Z11" s="625"/>
      <c r="AA11" s="626"/>
      <c r="AB11" s="627"/>
      <c r="AC11" s="620"/>
      <c r="AD11" s="628"/>
      <c r="AE11" s="625"/>
      <c r="AF11" s="626"/>
      <c r="AG11" s="627"/>
      <c r="AH11" s="620"/>
      <c r="AI11" s="621"/>
      <c r="AJ11" s="629"/>
      <c r="AK11" s="630"/>
      <c r="AL11" s="266"/>
      <c r="AM11" s="205"/>
      <c r="AN11" s="206"/>
      <c r="AP11" s="349">
        <v>5</v>
      </c>
      <c r="AQ11" s="333" t="s">
        <v>290</v>
      </c>
      <c r="AR11" s="341">
        <f>COUNTIF(nansdata!$S$2:$S$201,競技者データ入力シート!$AP11)+COUNTIF(nansdata!$W$2:$W$201,競技者データ入力シート!$AP11)</f>
        <v>0</v>
      </c>
      <c r="AS11" s="342" t="s">
        <v>403</v>
      </c>
    </row>
    <row r="12" spans="1:45" ht="18" customHeight="1" thickBot="1">
      <c r="A12" s="207" t="str">
        <f>IF($C12&amp;$D12="","",COUNT($A$7:A11)+1)</f>
        <v/>
      </c>
      <c r="B12" s="208"/>
      <c r="C12" s="209"/>
      <c r="D12" s="210"/>
      <c r="E12" s="210"/>
      <c r="F12" s="211"/>
      <c r="G12" s="640"/>
      <c r="H12" s="212"/>
      <c r="I12" s="214"/>
      <c r="J12" s="214"/>
      <c r="K12" s="214"/>
      <c r="L12" s="213"/>
      <c r="M12" s="215"/>
      <c r="N12" s="216"/>
      <c r="O12" s="352"/>
      <c r="P12" s="301"/>
      <c r="Q12" s="219"/>
      <c r="R12" s="220"/>
      <c r="S12" s="216"/>
      <c r="T12" s="352"/>
      <c r="U12" s="218"/>
      <c r="V12" s="278"/>
      <c r="W12" s="267"/>
      <c r="X12" s="216"/>
      <c r="Y12" s="300"/>
      <c r="Z12" s="218"/>
      <c r="AA12" s="278"/>
      <c r="AB12" s="267"/>
      <c r="AC12" s="216"/>
      <c r="AD12" s="300"/>
      <c r="AE12" s="218"/>
      <c r="AF12" s="278"/>
      <c r="AG12" s="267"/>
      <c r="AH12" s="216"/>
      <c r="AI12" s="352"/>
      <c r="AJ12" s="218"/>
      <c r="AK12" s="278"/>
      <c r="AL12" s="267"/>
      <c r="AM12" s="217"/>
      <c r="AN12" s="218"/>
      <c r="AP12" s="349">
        <v>6</v>
      </c>
      <c r="AQ12" s="333" t="s">
        <v>294</v>
      </c>
      <c r="AR12" s="341">
        <f>COUNTIF(nansdata!$S$2:$S$201,競技者データ入力シート!$AP12)+COUNTIF(nansdata!$W$2:$W$201,競技者データ入力シート!$AP12)</f>
        <v>0</v>
      </c>
      <c r="AS12" s="342" t="s">
        <v>403</v>
      </c>
    </row>
    <row r="13" spans="1:45" ht="18" customHeight="1" thickBot="1">
      <c r="A13" s="192" t="str">
        <f>IF($C13&amp;$D13="","",COUNT($A$7:A12)+1)</f>
        <v/>
      </c>
      <c r="B13" s="193"/>
      <c r="C13" s="194"/>
      <c r="D13" s="194"/>
      <c r="E13" s="194"/>
      <c r="F13" s="195"/>
      <c r="G13" s="28"/>
      <c r="H13" s="197"/>
      <c r="I13" s="199"/>
      <c r="J13" s="198"/>
      <c r="K13" s="198"/>
      <c r="L13" s="198"/>
      <c r="M13" s="200"/>
      <c r="N13" s="201"/>
      <c r="O13" s="351"/>
      <c r="P13" s="297"/>
      <c r="Q13" s="190"/>
      <c r="R13" s="191"/>
      <c r="S13" s="201"/>
      <c r="T13" s="351"/>
      <c r="U13" s="189"/>
      <c r="V13" s="276"/>
      <c r="W13" s="264"/>
      <c r="X13" s="201"/>
      <c r="Y13" s="299"/>
      <c r="Z13" s="189"/>
      <c r="AA13" s="276"/>
      <c r="AB13" s="264"/>
      <c r="AC13" s="201"/>
      <c r="AD13" s="299"/>
      <c r="AE13" s="189"/>
      <c r="AF13" s="276"/>
      <c r="AG13" s="264"/>
      <c r="AH13" s="201"/>
      <c r="AI13" s="351"/>
      <c r="AJ13" s="203"/>
      <c r="AK13" s="277"/>
      <c r="AL13" s="265"/>
      <c r="AM13" s="202"/>
      <c r="AN13" s="221"/>
      <c r="AP13" s="349">
        <v>7</v>
      </c>
      <c r="AQ13" s="333" t="s">
        <v>298</v>
      </c>
      <c r="AR13" s="341">
        <f>COUNTIF(nansdata!$S$2:$S$201,競技者データ入力シート!$AP13)+COUNTIF(nansdata!$W$2:$W$201,競技者データ入力シート!$AP13)</f>
        <v>0</v>
      </c>
      <c r="AS13" s="342" t="s">
        <v>403</v>
      </c>
    </row>
    <row r="14" spans="1:45" ht="18" customHeight="1" thickBot="1">
      <c r="A14" s="192" t="str">
        <f>IF($C14&amp;$D14="","",COUNT($A$7:A13)+1)</f>
        <v/>
      </c>
      <c r="B14" s="193"/>
      <c r="C14" s="194"/>
      <c r="D14" s="194"/>
      <c r="E14" s="194"/>
      <c r="F14" s="195"/>
      <c r="G14" s="28"/>
      <c r="H14" s="197"/>
      <c r="I14" s="199"/>
      <c r="J14" s="198"/>
      <c r="K14" s="198"/>
      <c r="L14" s="198"/>
      <c r="M14" s="200"/>
      <c r="N14" s="201"/>
      <c r="O14" s="351"/>
      <c r="P14" s="297"/>
      <c r="Q14" s="190"/>
      <c r="R14" s="191"/>
      <c r="S14" s="201"/>
      <c r="T14" s="351"/>
      <c r="U14" s="189"/>
      <c r="V14" s="276"/>
      <c r="W14" s="264"/>
      <c r="X14" s="201"/>
      <c r="Y14" s="299"/>
      <c r="Z14" s="189"/>
      <c r="AA14" s="276"/>
      <c r="AB14" s="264"/>
      <c r="AC14" s="201"/>
      <c r="AD14" s="299"/>
      <c r="AE14" s="189"/>
      <c r="AF14" s="276"/>
      <c r="AG14" s="264"/>
      <c r="AH14" s="201"/>
      <c r="AI14" s="351"/>
      <c r="AJ14" s="203"/>
      <c r="AK14" s="204"/>
      <c r="AL14" s="265"/>
      <c r="AM14" s="202"/>
      <c r="AN14" s="221"/>
      <c r="AP14" s="349">
        <v>8</v>
      </c>
      <c r="AQ14" s="333" t="s">
        <v>303</v>
      </c>
      <c r="AR14" s="341">
        <f>COUNTIF(nansdata!$S$2:$S$201,競技者データ入力シート!$AP14)+COUNTIF(nansdata!$W$2:$W$201,競技者データ入力シート!$AP14)</f>
        <v>0</v>
      </c>
      <c r="AS14" s="342" t="s">
        <v>403</v>
      </c>
    </row>
    <row r="15" spans="1:45" ht="18" customHeight="1" thickBot="1">
      <c r="A15" s="192" t="str">
        <f>IF($C15&amp;$D15="","",COUNT($A$7:A14)+1)</f>
        <v/>
      </c>
      <c r="B15" s="193"/>
      <c r="C15" s="194"/>
      <c r="D15" s="194"/>
      <c r="E15" s="194"/>
      <c r="F15" s="195"/>
      <c r="G15" s="28"/>
      <c r="H15" s="197"/>
      <c r="I15" s="199"/>
      <c r="J15" s="198"/>
      <c r="K15" s="198"/>
      <c r="L15" s="198"/>
      <c r="M15" s="200"/>
      <c r="N15" s="201"/>
      <c r="O15" s="351"/>
      <c r="P15" s="297"/>
      <c r="Q15" s="190"/>
      <c r="R15" s="191"/>
      <c r="S15" s="201"/>
      <c r="T15" s="351"/>
      <c r="U15" s="189"/>
      <c r="V15" s="276"/>
      <c r="W15" s="264"/>
      <c r="X15" s="201"/>
      <c r="Y15" s="299"/>
      <c r="Z15" s="189"/>
      <c r="AA15" s="276"/>
      <c r="AB15" s="264"/>
      <c r="AC15" s="201"/>
      <c r="AD15" s="299"/>
      <c r="AE15" s="189"/>
      <c r="AF15" s="276"/>
      <c r="AG15" s="264"/>
      <c r="AH15" s="201"/>
      <c r="AI15" s="351"/>
      <c r="AJ15" s="203"/>
      <c r="AK15" s="277"/>
      <c r="AL15" s="265"/>
      <c r="AM15" s="202"/>
      <c r="AN15" s="221"/>
      <c r="AP15" s="349">
        <v>9</v>
      </c>
      <c r="AQ15" s="333" t="s">
        <v>308</v>
      </c>
      <c r="AR15" s="341">
        <f>COUNTIF(nansdata!$S$2:$S$201,競技者データ入力シート!$AP15)+COUNTIF(nansdata!$W$2:$W$201,競技者データ入力シート!$AP15)</f>
        <v>0</v>
      </c>
      <c r="AS15" s="342" t="s">
        <v>403</v>
      </c>
    </row>
    <row r="16" spans="1:45" ht="18" customHeight="1" thickBot="1">
      <c r="A16" s="641" t="str">
        <f>IF($C16&amp;$D16="","",COUNT($A$7:A15)+1)</f>
        <v/>
      </c>
      <c r="B16" s="642"/>
      <c r="C16" s="643"/>
      <c r="D16" s="643"/>
      <c r="E16" s="643"/>
      <c r="F16" s="644"/>
      <c r="G16" s="645"/>
      <c r="H16" s="646"/>
      <c r="I16" s="647"/>
      <c r="J16" s="648"/>
      <c r="K16" s="648"/>
      <c r="L16" s="648"/>
      <c r="M16" s="649"/>
      <c r="N16" s="609"/>
      <c r="O16" s="610"/>
      <c r="P16" s="611"/>
      <c r="Q16" s="612"/>
      <c r="R16" s="613"/>
      <c r="S16" s="609"/>
      <c r="T16" s="610"/>
      <c r="U16" s="614"/>
      <c r="V16" s="615"/>
      <c r="W16" s="616"/>
      <c r="X16" s="609"/>
      <c r="Y16" s="617"/>
      <c r="Z16" s="614"/>
      <c r="AA16" s="615"/>
      <c r="AB16" s="616"/>
      <c r="AC16" s="609"/>
      <c r="AD16" s="617"/>
      <c r="AE16" s="614"/>
      <c r="AF16" s="615"/>
      <c r="AG16" s="616"/>
      <c r="AH16" s="609"/>
      <c r="AI16" s="610"/>
      <c r="AJ16" s="618"/>
      <c r="AK16" s="619"/>
      <c r="AL16" s="266"/>
      <c r="AM16" s="205"/>
      <c r="AN16" s="222"/>
      <c r="AP16" s="349">
        <v>11</v>
      </c>
      <c r="AQ16" s="333" t="s">
        <v>312</v>
      </c>
      <c r="AR16" s="341">
        <f>COUNTIF(nansdata!$S$2:$S$201,競技者データ入力シート!$AP16)+COUNTIF(nansdata!$W$2:$W$201,競技者データ入力シート!$AP16)</f>
        <v>0</v>
      </c>
      <c r="AS16" s="342" t="s">
        <v>403</v>
      </c>
    </row>
    <row r="17" spans="1:45" ht="18" customHeight="1" thickBot="1">
      <c r="A17" s="178" t="str">
        <f>IF($C17&amp;$D17="","",COUNT($A$7:A16)+1)</f>
        <v/>
      </c>
      <c r="B17" s="179"/>
      <c r="C17" s="180"/>
      <c r="D17" s="180"/>
      <c r="E17" s="180"/>
      <c r="F17" s="181"/>
      <c r="G17" s="182"/>
      <c r="H17" s="183"/>
      <c r="I17" s="185"/>
      <c r="J17" s="185"/>
      <c r="K17" s="185"/>
      <c r="L17" s="184"/>
      <c r="M17" s="186"/>
      <c r="N17" s="187"/>
      <c r="O17" s="350"/>
      <c r="P17" s="297"/>
      <c r="Q17" s="190"/>
      <c r="R17" s="191"/>
      <c r="S17" s="187"/>
      <c r="T17" s="350"/>
      <c r="U17" s="189"/>
      <c r="V17" s="276"/>
      <c r="W17" s="264"/>
      <c r="X17" s="187"/>
      <c r="Y17" s="298"/>
      <c r="Z17" s="189"/>
      <c r="AA17" s="276"/>
      <c r="AB17" s="264"/>
      <c r="AC17" s="187"/>
      <c r="AD17" s="298"/>
      <c r="AE17" s="189"/>
      <c r="AF17" s="276"/>
      <c r="AG17" s="264"/>
      <c r="AH17" s="187"/>
      <c r="AI17" s="350"/>
      <c r="AJ17" s="189"/>
      <c r="AK17" s="276"/>
      <c r="AL17" s="268"/>
      <c r="AM17" s="16"/>
      <c r="AN17" s="98"/>
      <c r="AP17" s="349">
        <v>12</v>
      </c>
      <c r="AQ17" s="333" t="s">
        <v>315</v>
      </c>
      <c r="AR17" s="341">
        <f>COUNTIF(nansdata!$S$2:$S$201,競技者データ入力シート!$AP17)+COUNTIF(nansdata!$W$2:$W$201,競技者データ入力シート!$AP17)</f>
        <v>0</v>
      </c>
      <c r="AS17" s="342" t="s">
        <v>403</v>
      </c>
    </row>
    <row r="18" spans="1:45" ht="18" customHeight="1" thickBot="1">
      <c r="A18" s="192" t="str">
        <f>IF($C18&amp;$D18="","",COUNT($A$7:A17)+1)</f>
        <v/>
      </c>
      <c r="B18" s="193"/>
      <c r="C18" s="194"/>
      <c r="D18" s="194"/>
      <c r="E18" s="194"/>
      <c r="F18" s="195"/>
      <c r="G18" s="196"/>
      <c r="H18" s="197"/>
      <c r="I18" s="199"/>
      <c r="J18" s="199"/>
      <c r="K18" s="199"/>
      <c r="L18" s="198"/>
      <c r="M18" s="200"/>
      <c r="N18" s="201"/>
      <c r="O18" s="351"/>
      <c r="P18" s="297"/>
      <c r="Q18" s="190"/>
      <c r="R18" s="191"/>
      <c r="S18" s="201"/>
      <c r="T18" s="351"/>
      <c r="U18" s="189"/>
      <c r="V18" s="276"/>
      <c r="W18" s="264"/>
      <c r="X18" s="201"/>
      <c r="Y18" s="299"/>
      <c r="Z18" s="189"/>
      <c r="AA18" s="276"/>
      <c r="AB18" s="264"/>
      <c r="AC18" s="201"/>
      <c r="AD18" s="299"/>
      <c r="AE18" s="189"/>
      <c r="AF18" s="276"/>
      <c r="AG18" s="264"/>
      <c r="AH18" s="201"/>
      <c r="AI18" s="351"/>
      <c r="AJ18" s="203"/>
      <c r="AK18" s="277"/>
      <c r="AL18" s="269"/>
      <c r="AM18" s="12"/>
      <c r="AN18" s="96"/>
      <c r="AP18" s="349">
        <v>13</v>
      </c>
      <c r="AQ18" s="333" t="s">
        <v>318</v>
      </c>
      <c r="AR18" s="341">
        <f>COUNTIF(nansdata!$S$2:$S$201,競技者データ入力シート!$AP18)+COUNTIF(nansdata!$W$2:$W$201,競技者データ入力シート!$AP18)</f>
        <v>0</v>
      </c>
      <c r="AS18" s="342" t="s">
        <v>403</v>
      </c>
    </row>
    <row r="19" spans="1:45" ht="18" customHeight="1" thickBot="1">
      <c r="A19" s="192" t="str">
        <f>IF($C19&amp;$D19="","",COUNT($A$7:A18)+1)</f>
        <v/>
      </c>
      <c r="B19" s="193"/>
      <c r="C19" s="194"/>
      <c r="D19" s="194"/>
      <c r="E19" s="194"/>
      <c r="F19" s="195"/>
      <c r="G19" s="196"/>
      <c r="H19" s="197"/>
      <c r="I19" s="199"/>
      <c r="J19" s="199"/>
      <c r="K19" s="199"/>
      <c r="L19" s="198"/>
      <c r="M19" s="200"/>
      <c r="N19" s="201"/>
      <c r="O19" s="351"/>
      <c r="P19" s="297"/>
      <c r="Q19" s="190"/>
      <c r="R19" s="191"/>
      <c r="S19" s="201"/>
      <c r="T19" s="351"/>
      <c r="U19" s="189"/>
      <c r="V19" s="276"/>
      <c r="W19" s="264"/>
      <c r="X19" s="201"/>
      <c r="Y19" s="299"/>
      <c r="Z19" s="189"/>
      <c r="AA19" s="276"/>
      <c r="AB19" s="264"/>
      <c r="AC19" s="201"/>
      <c r="AD19" s="299"/>
      <c r="AE19" s="189"/>
      <c r="AF19" s="276"/>
      <c r="AG19" s="264"/>
      <c r="AH19" s="201"/>
      <c r="AI19" s="351"/>
      <c r="AJ19" s="203"/>
      <c r="AK19" s="204"/>
      <c r="AL19" s="269"/>
      <c r="AM19" s="12"/>
      <c r="AN19" s="96"/>
      <c r="AP19" s="349">
        <v>15</v>
      </c>
      <c r="AQ19" s="333" t="s">
        <v>323</v>
      </c>
      <c r="AR19" s="341">
        <f>COUNTIF(nansdata!$S$2:$S$201,競技者データ入力シート!$AP19)+COUNTIF(nansdata!$W$2:$W$201,競技者データ入力シート!$AP19)</f>
        <v>0</v>
      </c>
      <c r="AS19" s="342" t="s">
        <v>403</v>
      </c>
    </row>
    <row r="20" spans="1:45" ht="18" customHeight="1" thickBot="1">
      <c r="A20" s="192" t="str">
        <f>IF($C20&amp;$D20="","",COUNT($A$7:A19)+1)</f>
        <v/>
      </c>
      <c r="B20" s="193"/>
      <c r="C20" s="194"/>
      <c r="D20" s="194"/>
      <c r="E20" s="194"/>
      <c r="F20" s="195"/>
      <c r="G20" s="196"/>
      <c r="H20" s="197"/>
      <c r="I20" s="199"/>
      <c r="J20" s="199"/>
      <c r="K20" s="199"/>
      <c r="L20" s="198"/>
      <c r="M20" s="200"/>
      <c r="N20" s="201"/>
      <c r="O20" s="351"/>
      <c r="P20" s="297"/>
      <c r="Q20" s="190"/>
      <c r="R20" s="191"/>
      <c r="S20" s="201"/>
      <c r="T20" s="351"/>
      <c r="U20" s="189"/>
      <c r="V20" s="276"/>
      <c r="W20" s="264"/>
      <c r="X20" s="201"/>
      <c r="Y20" s="299"/>
      <c r="Z20" s="189"/>
      <c r="AA20" s="276"/>
      <c r="AB20" s="264"/>
      <c r="AC20" s="201"/>
      <c r="AD20" s="299"/>
      <c r="AE20" s="189"/>
      <c r="AF20" s="276"/>
      <c r="AG20" s="264"/>
      <c r="AH20" s="201"/>
      <c r="AI20" s="351"/>
      <c r="AJ20" s="203"/>
      <c r="AK20" s="277"/>
      <c r="AL20" s="269"/>
      <c r="AM20" s="12"/>
      <c r="AN20" s="96"/>
      <c r="AP20" s="349">
        <v>17</v>
      </c>
      <c r="AQ20" s="333" t="s">
        <v>327</v>
      </c>
      <c r="AR20" s="341">
        <f>COUNTIF(nansdata!$S$2:$S$201,競技者データ入力シート!$AP20)+COUNTIF(nansdata!$W$2:$W$201,競技者データ入力シート!$AP20)</f>
        <v>0</v>
      </c>
      <c r="AS20" s="342" t="s">
        <v>403</v>
      </c>
    </row>
    <row r="21" spans="1:45" ht="18" customHeight="1">
      <c r="A21" s="631" t="str">
        <f>IF($C21&amp;$D21="","",COUNT($A$7:A20)+1)</f>
        <v/>
      </c>
      <c r="B21" s="632"/>
      <c r="C21" s="633"/>
      <c r="D21" s="633"/>
      <c r="E21" s="633"/>
      <c r="F21" s="634"/>
      <c r="G21" s="635"/>
      <c r="H21" s="636"/>
      <c r="I21" s="637"/>
      <c r="J21" s="637"/>
      <c r="K21" s="637"/>
      <c r="L21" s="638"/>
      <c r="M21" s="639"/>
      <c r="N21" s="620"/>
      <c r="O21" s="621"/>
      <c r="P21" s="622"/>
      <c r="Q21" s="623"/>
      <c r="R21" s="624"/>
      <c r="S21" s="620"/>
      <c r="T21" s="621"/>
      <c r="U21" s="625"/>
      <c r="V21" s="626"/>
      <c r="W21" s="627"/>
      <c r="X21" s="620"/>
      <c r="Y21" s="628"/>
      <c r="Z21" s="625"/>
      <c r="AA21" s="626"/>
      <c r="AB21" s="627"/>
      <c r="AC21" s="620"/>
      <c r="AD21" s="628"/>
      <c r="AE21" s="625"/>
      <c r="AF21" s="626"/>
      <c r="AG21" s="627"/>
      <c r="AH21" s="620"/>
      <c r="AI21" s="621"/>
      <c r="AJ21" s="629"/>
      <c r="AK21" s="630"/>
      <c r="AL21" s="270"/>
      <c r="AM21" s="17"/>
      <c r="AN21" s="97"/>
      <c r="AP21" s="349">
        <v>14</v>
      </c>
      <c r="AQ21" s="333" t="s">
        <v>331</v>
      </c>
      <c r="AR21" s="341">
        <f>COUNTIF(nansdata!$S$2:$S$201,競技者データ入力シート!$AP21)+COUNTIF(nansdata!$W$2:$W$201,競技者データ入力シート!$AP21)</f>
        <v>0</v>
      </c>
      <c r="AS21" s="342" t="s">
        <v>403</v>
      </c>
    </row>
    <row r="22" spans="1:45" ht="18" customHeight="1" thickBot="1">
      <c r="A22" s="207" t="str">
        <f>IF($C22&amp;$D22="","",COUNT($A$7:A21)+1)</f>
        <v/>
      </c>
      <c r="B22" s="208"/>
      <c r="C22" s="209"/>
      <c r="D22" s="210"/>
      <c r="E22" s="210"/>
      <c r="F22" s="211"/>
      <c r="G22" s="640"/>
      <c r="H22" s="212"/>
      <c r="I22" s="214"/>
      <c r="J22" s="214"/>
      <c r="K22" s="214"/>
      <c r="L22" s="213"/>
      <c r="M22" s="215"/>
      <c r="N22" s="216"/>
      <c r="O22" s="352"/>
      <c r="P22" s="301"/>
      <c r="Q22" s="219"/>
      <c r="R22" s="220"/>
      <c r="S22" s="216"/>
      <c r="T22" s="352"/>
      <c r="U22" s="218"/>
      <c r="V22" s="278"/>
      <c r="W22" s="267"/>
      <c r="X22" s="216"/>
      <c r="Y22" s="300"/>
      <c r="Z22" s="218"/>
      <c r="AA22" s="278"/>
      <c r="AB22" s="267"/>
      <c r="AC22" s="216"/>
      <c r="AD22" s="300"/>
      <c r="AE22" s="218"/>
      <c r="AF22" s="278"/>
      <c r="AG22" s="267"/>
      <c r="AH22" s="216"/>
      <c r="AI22" s="352"/>
      <c r="AJ22" s="218"/>
      <c r="AK22" s="278"/>
      <c r="AL22" s="268"/>
      <c r="AM22" s="16"/>
      <c r="AN22" s="98"/>
      <c r="AP22" s="349">
        <v>16</v>
      </c>
      <c r="AQ22" s="333" t="s">
        <v>335</v>
      </c>
      <c r="AR22" s="341">
        <f>COUNTIF(nansdata!$S$2:$S$201,競技者データ入力シート!$AP22)+COUNTIF(nansdata!$W$2:$W$201,競技者データ入力シート!$AP22)</f>
        <v>0</v>
      </c>
      <c r="AS22" s="342" t="s">
        <v>403</v>
      </c>
    </row>
    <row r="23" spans="1:45" ht="18" customHeight="1" thickBot="1">
      <c r="A23" s="192" t="str">
        <f>IF($C23&amp;$D23="","",COUNT($A$7:A22)+1)</f>
        <v/>
      </c>
      <c r="B23" s="193"/>
      <c r="C23" s="194"/>
      <c r="D23" s="194"/>
      <c r="E23" s="194"/>
      <c r="F23" s="195"/>
      <c r="G23" s="28"/>
      <c r="H23" s="197"/>
      <c r="I23" s="199"/>
      <c r="J23" s="198"/>
      <c r="K23" s="198"/>
      <c r="L23" s="198"/>
      <c r="M23" s="200"/>
      <c r="N23" s="201"/>
      <c r="O23" s="351"/>
      <c r="P23" s="297"/>
      <c r="Q23" s="190"/>
      <c r="R23" s="191"/>
      <c r="S23" s="201"/>
      <c r="T23" s="351"/>
      <c r="U23" s="189"/>
      <c r="V23" s="276"/>
      <c r="W23" s="264"/>
      <c r="X23" s="201"/>
      <c r="Y23" s="299"/>
      <c r="Z23" s="189"/>
      <c r="AA23" s="276"/>
      <c r="AB23" s="264"/>
      <c r="AC23" s="201"/>
      <c r="AD23" s="299"/>
      <c r="AE23" s="189"/>
      <c r="AF23" s="276"/>
      <c r="AG23" s="264"/>
      <c r="AH23" s="201"/>
      <c r="AI23" s="351"/>
      <c r="AJ23" s="203"/>
      <c r="AK23" s="277"/>
      <c r="AL23" s="269"/>
      <c r="AM23" s="12"/>
      <c r="AN23" s="96"/>
      <c r="AO23" s="349" t="s">
        <v>412</v>
      </c>
      <c r="AP23" s="349">
        <v>10</v>
      </c>
      <c r="AQ23" s="334" t="s">
        <v>408</v>
      </c>
      <c r="AR23" s="341">
        <f>COUNTIFS(nansdata!$AI$2:$AI$201,競技者データ入力シート!$AP23,nansdata!$AM$2:$AM$201,競技者データ入力シート!$AO23)</f>
        <v>0</v>
      </c>
      <c r="AS23" s="342" t="s">
        <v>403</v>
      </c>
    </row>
    <row r="24" spans="1:45" ht="18" customHeight="1" thickBot="1">
      <c r="A24" s="192" t="str">
        <f>IF($C24&amp;$D24="","",COUNT($A$7:A23)+1)</f>
        <v/>
      </c>
      <c r="B24" s="193"/>
      <c r="C24" s="194"/>
      <c r="D24" s="194"/>
      <c r="E24" s="194"/>
      <c r="F24" s="195"/>
      <c r="G24" s="28"/>
      <c r="H24" s="197"/>
      <c r="I24" s="199"/>
      <c r="J24" s="198"/>
      <c r="K24" s="198"/>
      <c r="L24" s="198"/>
      <c r="M24" s="200"/>
      <c r="N24" s="201"/>
      <c r="O24" s="351"/>
      <c r="P24" s="297"/>
      <c r="Q24" s="190"/>
      <c r="R24" s="191"/>
      <c r="S24" s="201"/>
      <c r="T24" s="351"/>
      <c r="U24" s="189"/>
      <c r="V24" s="276"/>
      <c r="W24" s="264"/>
      <c r="X24" s="201"/>
      <c r="Y24" s="299"/>
      <c r="Z24" s="189"/>
      <c r="AA24" s="276"/>
      <c r="AB24" s="264"/>
      <c r="AC24" s="201"/>
      <c r="AD24" s="299"/>
      <c r="AE24" s="189"/>
      <c r="AF24" s="276"/>
      <c r="AG24" s="264"/>
      <c r="AH24" s="201"/>
      <c r="AI24" s="351"/>
      <c r="AJ24" s="203"/>
      <c r="AK24" s="204"/>
      <c r="AL24" s="269"/>
      <c r="AM24" s="12"/>
      <c r="AN24" s="96"/>
      <c r="AO24" s="349" t="s">
        <v>413</v>
      </c>
      <c r="AP24" s="349">
        <v>10</v>
      </c>
      <c r="AQ24" s="335" t="s">
        <v>409</v>
      </c>
      <c r="AR24" s="343">
        <f>COUNTIFS(nansdata!$AI$2:$AI$201,競技者データ入力シート!$AP24,nansdata!$AM$2:$AM$201,競技者データ入力シート!$AO24)</f>
        <v>0</v>
      </c>
      <c r="AS24" s="344" t="s">
        <v>403</v>
      </c>
    </row>
    <row r="25" spans="1:45" ht="18" customHeight="1" thickBot="1">
      <c r="A25" s="192" t="str">
        <f>IF($C25&amp;$D25="","",COUNT($A$7:A24)+1)</f>
        <v/>
      </c>
      <c r="B25" s="193"/>
      <c r="C25" s="194"/>
      <c r="D25" s="194"/>
      <c r="E25" s="194"/>
      <c r="F25" s="195"/>
      <c r="G25" s="28"/>
      <c r="H25" s="197"/>
      <c r="I25" s="199"/>
      <c r="J25" s="198"/>
      <c r="K25" s="198"/>
      <c r="L25" s="198"/>
      <c r="M25" s="200"/>
      <c r="N25" s="201"/>
      <c r="O25" s="351"/>
      <c r="P25" s="297"/>
      <c r="Q25" s="190"/>
      <c r="R25" s="191"/>
      <c r="S25" s="201"/>
      <c r="T25" s="351"/>
      <c r="U25" s="189"/>
      <c r="V25" s="276"/>
      <c r="W25" s="264"/>
      <c r="X25" s="201"/>
      <c r="Y25" s="299"/>
      <c r="Z25" s="189"/>
      <c r="AA25" s="276"/>
      <c r="AB25" s="264"/>
      <c r="AC25" s="201"/>
      <c r="AD25" s="299"/>
      <c r="AE25" s="189"/>
      <c r="AF25" s="276"/>
      <c r="AG25" s="264"/>
      <c r="AH25" s="201"/>
      <c r="AI25" s="351"/>
      <c r="AJ25" s="203"/>
      <c r="AK25" s="277"/>
      <c r="AL25" s="269"/>
      <c r="AM25" s="12"/>
      <c r="AN25" s="96"/>
      <c r="AP25" s="349">
        <v>32</v>
      </c>
      <c r="AQ25" s="336" t="s">
        <v>339</v>
      </c>
      <c r="AR25" s="339">
        <f>COUNTIF(nansdata!$S$2:$S$201,競技者データ入力シート!$AP25)+COUNTIF(nansdata!$W$2:$W$201,競技者データ入力シート!$AP25)</f>
        <v>0</v>
      </c>
      <c r="AS25" s="340" t="s">
        <v>403</v>
      </c>
    </row>
    <row r="26" spans="1:45" ht="18" customHeight="1" thickBot="1">
      <c r="A26" s="641" t="str">
        <f>IF($C26&amp;$D26="","",COUNT($A$7:A25)+1)</f>
        <v/>
      </c>
      <c r="B26" s="642"/>
      <c r="C26" s="643"/>
      <c r="D26" s="643"/>
      <c r="E26" s="643"/>
      <c r="F26" s="644"/>
      <c r="G26" s="645"/>
      <c r="H26" s="646"/>
      <c r="I26" s="647"/>
      <c r="J26" s="648"/>
      <c r="K26" s="648"/>
      <c r="L26" s="648"/>
      <c r="M26" s="649"/>
      <c r="N26" s="609"/>
      <c r="O26" s="610"/>
      <c r="P26" s="611"/>
      <c r="Q26" s="612"/>
      <c r="R26" s="613"/>
      <c r="S26" s="609"/>
      <c r="T26" s="610"/>
      <c r="U26" s="614"/>
      <c r="V26" s="615"/>
      <c r="W26" s="616"/>
      <c r="X26" s="609"/>
      <c r="Y26" s="617"/>
      <c r="Z26" s="614"/>
      <c r="AA26" s="615"/>
      <c r="AB26" s="616"/>
      <c r="AC26" s="609"/>
      <c r="AD26" s="617"/>
      <c r="AE26" s="614"/>
      <c r="AF26" s="615"/>
      <c r="AG26" s="616"/>
      <c r="AH26" s="609"/>
      <c r="AI26" s="610"/>
      <c r="AJ26" s="618"/>
      <c r="AK26" s="619"/>
      <c r="AL26" s="270"/>
      <c r="AM26" s="17"/>
      <c r="AN26" s="97"/>
      <c r="AP26" s="349">
        <v>33</v>
      </c>
      <c r="AQ26" s="334" t="s">
        <v>342</v>
      </c>
      <c r="AR26" s="341">
        <f>COUNTIF(nansdata!$S$2:$S$201,競技者データ入力シート!$AP26)+COUNTIF(nansdata!$W$2:$W$201,競技者データ入力シート!$AP26)</f>
        <v>0</v>
      </c>
      <c r="AS26" s="342" t="s">
        <v>403</v>
      </c>
    </row>
    <row r="27" spans="1:45" ht="18" customHeight="1" thickBot="1">
      <c r="A27" s="178" t="str">
        <f>IF($C27&amp;$D27="","",COUNT($A$7:A26)+1)</f>
        <v/>
      </c>
      <c r="B27" s="179"/>
      <c r="C27" s="180"/>
      <c r="D27" s="180"/>
      <c r="E27" s="180"/>
      <c r="F27" s="181"/>
      <c r="G27" s="182"/>
      <c r="H27" s="183"/>
      <c r="I27" s="185"/>
      <c r="J27" s="185"/>
      <c r="K27" s="185"/>
      <c r="L27" s="184"/>
      <c r="M27" s="186"/>
      <c r="N27" s="187"/>
      <c r="O27" s="350"/>
      <c r="P27" s="297"/>
      <c r="Q27" s="190"/>
      <c r="R27" s="191"/>
      <c r="S27" s="187"/>
      <c r="T27" s="350"/>
      <c r="U27" s="189"/>
      <c r="V27" s="276"/>
      <c r="W27" s="264"/>
      <c r="X27" s="187"/>
      <c r="Y27" s="298"/>
      <c r="Z27" s="189"/>
      <c r="AA27" s="276"/>
      <c r="AB27" s="264"/>
      <c r="AC27" s="187"/>
      <c r="AD27" s="298"/>
      <c r="AE27" s="189"/>
      <c r="AF27" s="276"/>
      <c r="AG27" s="264"/>
      <c r="AH27" s="187"/>
      <c r="AI27" s="350"/>
      <c r="AJ27" s="189"/>
      <c r="AK27" s="276"/>
      <c r="AL27" s="268"/>
      <c r="AM27" s="16"/>
      <c r="AN27" s="98"/>
      <c r="AP27" s="349">
        <v>34</v>
      </c>
      <c r="AQ27" s="334" t="s">
        <v>346</v>
      </c>
      <c r="AR27" s="341">
        <f>COUNTIF(nansdata!$S$2:$S$201,競技者データ入力シート!$AP27)+COUNTIF(nansdata!$W$2:$W$201,競技者データ入力シート!$AP27)</f>
        <v>0</v>
      </c>
      <c r="AS27" s="342" t="s">
        <v>403</v>
      </c>
    </row>
    <row r="28" spans="1:45" ht="18" customHeight="1" thickBot="1">
      <c r="A28" s="192" t="str">
        <f>IF($C28&amp;$D28="","",COUNT($A$7:A27)+1)</f>
        <v/>
      </c>
      <c r="B28" s="193"/>
      <c r="C28" s="194"/>
      <c r="D28" s="194"/>
      <c r="E28" s="194"/>
      <c r="F28" s="195"/>
      <c r="G28" s="196"/>
      <c r="H28" s="197"/>
      <c r="I28" s="199"/>
      <c r="J28" s="199"/>
      <c r="K28" s="199"/>
      <c r="L28" s="198"/>
      <c r="M28" s="200"/>
      <c r="N28" s="201"/>
      <c r="O28" s="351"/>
      <c r="P28" s="297"/>
      <c r="Q28" s="190"/>
      <c r="R28" s="191"/>
      <c r="S28" s="201"/>
      <c r="T28" s="351"/>
      <c r="U28" s="189"/>
      <c r="V28" s="276"/>
      <c r="W28" s="264"/>
      <c r="X28" s="201"/>
      <c r="Y28" s="299"/>
      <c r="Z28" s="189"/>
      <c r="AA28" s="276"/>
      <c r="AB28" s="264"/>
      <c r="AC28" s="201"/>
      <c r="AD28" s="299"/>
      <c r="AE28" s="189"/>
      <c r="AF28" s="276"/>
      <c r="AG28" s="264"/>
      <c r="AH28" s="201"/>
      <c r="AI28" s="351"/>
      <c r="AJ28" s="203"/>
      <c r="AK28" s="277"/>
      <c r="AL28" s="269"/>
      <c r="AM28" s="12"/>
      <c r="AN28" s="96"/>
      <c r="AP28" s="349">
        <v>35</v>
      </c>
      <c r="AQ28" s="334" t="s">
        <v>348</v>
      </c>
      <c r="AR28" s="341">
        <f>COUNTIF(nansdata!$S$2:$S$201,競技者データ入力シート!$AP28)+COUNTIF(nansdata!$W$2:$W$201,競技者データ入力シート!$AP28)</f>
        <v>0</v>
      </c>
      <c r="AS28" s="342" t="s">
        <v>403</v>
      </c>
    </row>
    <row r="29" spans="1:45" ht="18" customHeight="1" thickBot="1">
      <c r="A29" s="192" t="str">
        <f>IF($C29&amp;$D29="","",COUNT($A$7:A28)+1)</f>
        <v/>
      </c>
      <c r="B29" s="193"/>
      <c r="C29" s="194"/>
      <c r="D29" s="194"/>
      <c r="E29" s="194"/>
      <c r="F29" s="195"/>
      <c r="G29" s="196"/>
      <c r="H29" s="197"/>
      <c r="I29" s="199"/>
      <c r="J29" s="199"/>
      <c r="K29" s="199"/>
      <c r="L29" s="198"/>
      <c r="M29" s="200"/>
      <c r="N29" s="201"/>
      <c r="O29" s="351"/>
      <c r="P29" s="297"/>
      <c r="Q29" s="190"/>
      <c r="R29" s="191"/>
      <c r="S29" s="201"/>
      <c r="T29" s="351"/>
      <c r="U29" s="189"/>
      <c r="V29" s="276"/>
      <c r="W29" s="264"/>
      <c r="X29" s="201"/>
      <c r="Y29" s="299"/>
      <c r="Z29" s="189"/>
      <c r="AA29" s="276"/>
      <c r="AB29" s="264"/>
      <c r="AC29" s="201"/>
      <c r="AD29" s="299"/>
      <c r="AE29" s="189"/>
      <c r="AF29" s="276"/>
      <c r="AG29" s="264"/>
      <c r="AH29" s="201"/>
      <c r="AI29" s="351"/>
      <c r="AJ29" s="203"/>
      <c r="AK29" s="204"/>
      <c r="AL29" s="269"/>
      <c r="AM29" s="12"/>
      <c r="AN29" s="96"/>
      <c r="AP29" s="349">
        <v>36</v>
      </c>
      <c r="AQ29" s="334" t="s">
        <v>351</v>
      </c>
      <c r="AR29" s="341">
        <f>COUNTIF(nansdata!$S$2:$S$201,競技者データ入力シート!$AP29)+COUNTIF(nansdata!$W$2:$W$201,競技者データ入力シート!$AP29)</f>
        <v>0</v>
      </c>
      <c r="AS29" s="342" t="s">
        <v>403</v>
      </c>
    </row>
    <row r="30" spans="1:45" ht="18" customHeight="1" thickBot="1">
      <c r="A30" s="192" t="str">
        <f>IF($C30&amp;$D30="","",COUNT($A$7:A29)+1)</f>
        <v/>
      </c>
      <c r="B30" s="193"/>
      <c r="C30" s="194"/>
      <c r="D30" s="194"/>
      <c r="E30" s="194"/>
      <c r="F30" s="195"/>
      <c r="G30" s="196"/>
      <c r="H30" s="197"/>
      <c r="I30" s="199"/>
      <c r="J30" s="199"/>
      <c r="K30" s="199"/>
      <c r="L30" s="198"/>
      <c r="M30" s="200"/>
      <c r="N30" s="201"/>
      <c r="O30" s="351"/>
      <c r="P30" s="297"/>
      <c r="Q30" s="190"/>
      <c r="R30" s="191"/>
      <c r="S30" s="201"/>
      <c r="T30" s="351"/>
      <c r="U30" s="189"/>
      <c r="V30" s="276"/>
      <c r="W30" s="264"/>
      <c r="X30" s="201"/>
      <c r="Y30" s="299"/>
      <c r="Z30" s="189"/>
      <c r="AA30" s="276"/>
      <c r="AB30" s="264"/>
      <c r="AC30" s="201"/>
      <c r="AD30" s="299"/>
      <c r="AE30" s="189"/>
      <c r="AF30" s="276"/>
      <c r="AG30" s="264"/>
      <c r="AH30" s="201"/>
      <c r="AI30" s="351"/>
      <c r="AJ30" s="203"/>
      <c r="AK30" s="277"/>
      <c r="AL30" s="269"/>
      <c r="AM30" s="12"/>
      <c r="AN30" s="96"/>
      <c r="AP30" s="349">
        <v>37</v>
      </c>
      <c r="AQ30" s="334" t="s">
        <v>354</v>
      </c>
      <c r="AR30" s="341">
        <f>COUNTIF(nansdata!$S$2:$S$201,競技者データ入力シート!$AP30)+COUNTIF(nansdata!$W$2:$W$201,競技者データ入力シート!$AP30)</f>
        <v>0</v>
      </c>
      <c r="AS30" s="342" t="s">
        <v>403</v>
      </c>
    </row>
    <row r="31" spans="1:45" ht="18" customHeight="1">
      <c r="A31" s="631" t="str">
        <f>IF($C31&amp;$D31="","",COUNT($A$7:A30)+1)</f>
        <v/>
      </c>
      <c r="B31" s="632"/>
      <c r="C31" s="633"/>
      <c r="D31" s="633"/>
      <c r="E31" s="633"/>
      <c r="F31" s="634"/>
      <c r="G31" s="635"/>
      <c r="H31" s="636"/>
      <c r="I31" s="637"/>
      <c r="J31" s="637"/>
      <c r="K31" s="637"/>
      <c r="L31" s="638"/>
      <c r="M31" s="639"/>
      <c r="N31" s="620"/>
      <c r="O31" s="621"/>
      <c r="P31" s="622"/>
      <c r="Q31" s="623"/>
      <c r="R31" s="624"/>
      <c r="S31" s="620"/>
      <c r="T31" s="621"/>
      <c r="U31" s="625"/>
      <c r="V31" s="626"/>
      <c r="W31" s="627"/>
      <c r="X31" s="620"/>
      <c r="Y31" s="628"/>
      <c r="Z31" s="625"/>
      <c r="AA31" s="626"/>
      <c r="AB31" s="627"/>
      <c r="AC31" s="620"/>
      <c r="AD31" s="628"/>
      <c r="AE31" s="625"/>
      <c r="AF31" s="626"/>
      <c r="AG31" s="627"/>
      <c r="AH31" s="620"/>
      <c r="AI31" s="621"/>
      <c r="AJ31" s="629"/>
      <c r="AK31" s="630"/>
      <c r="AL31" s="270"/>
      <c r="AM31" s="17"/>
      <c r="AN31" s="97"/>
      <c r="AP31" s="349">
        <v>39</v>
      </c>
      <c r="AQ31" s="334" t="s">
        <v>359</v>
      </c>
      <c r="AR31" s="341">
        <f>COUNTIF(nansdata!$S$2:$S$201,競技者データ入力シート!$AP31)+COUNTIF(nansdata!$W$2:$W$201,競技者データ入力シート!$AP31)</f>
        <v>0</v>
      </c>
      <c r="AS31" s="342" t="s">
        <v>403</v>
      </c>
    </row>
    <row r="32" spans="1:45" ht="18" customHeight="1" thickBot="1">
      <c r="A32" s="207" t="str">
        <f>IF($C32&amp;$D32="","",COUNT($A$7:A31)+1)</f>
        <v/>
      </c>
      <c r="B32" s="208"/>
      <c r="C32" s="209"/>
      <c r="D32" s="210"/>
      <c r="E32" s="210"/>
      <c r="F32" s="211"/>
      <c r="G32" s="640"/>
      <c r="H32" s="212"/>
      <c r="I32" s="214"/>
      <c r="J32" s="214"/>
      <c r="K32" s="214"/>
      <c r="L32" s="213"/>
      <c r="M32" s="215"/>
      <c r="N32" s="216"/>
      <c r="O32" s="352"/>
      <c r="P32" s="301"/>
      <c r="Q32" s="219"/>
      <c r="R32" s="220"/>
      <c r="S32" s="216"/>
      <c r="T32" s="352"/>
      <c r="U32" s="218"/>
      <c r="V32" s="278"/>
      <c r="W32" s="267"/>
      <c r="X32" s="216"/>
      <c r="Y32" s="300"/>
      <c r="Z32" s="218"/>
      <c r="AA32" s="278"/>
      <c r="AB32" s="267"/>
      <c r="AC32" s="216"/>
      <c r="AD32" s="300"/>
      <c r="AE32" s="218"/>
      <c r="AF32" s="278"/>
      <c r="AG32" s="267"/>
      <c r="AH32" s="216"/>
      <c r="AI32" s="352"/>
      <c r="AJ32" s="218"/>
      <c r="AK32" s="278"/>
      <c r="AL32" s="268"/>
      <c r="AM32" s="16"/>
      <c r="AN32" s="98"/>
      <c r="AP32" s="349">
        <v>40</v>
      </c>
      <c r="AQ32" s="334" t="s">
        <v>362</v>
      </c>
      <c r="AR32" s="341">
        <f>COUNTIF(nansdata!$S$2:$S$201,競技者データ入力シート!$AP32)+COUNTIF(nansdata!$W$2:$W$201,競技者データ入力シート!$AP32)</f>
        <v>0</v>
      </c>
      <c r="AS32" s="342" t="s">
        <v>403</v>
      </c>
    </row>
    <row r="33" spans="1:45" ht="18" customHeight="1" thickBot="1">
      <c r="A33" s="192" t="str">
        <f>IF($C33&amp;$D33="","",COUNT($A$7:A32)+1)</f>
        <v/>
      </c>
      <c r="B33" s="193"/>
      <c r="C33" s="194"/>
      <c r="D33" s="194"/>
      <c r="E33" s="194"/>
      <c r="F33" s="195"/>
      <c r="G33" s="28"/>
      <c r="H33" s="197"/>
      <c r="I33" s="199"/>
      <c r="J33" s="198"/>
      <c r="K33" s="198"/>
      <c r="L33" s="198"/>
      <c r="M33" s="200"/>
      <c r="N33" s="201"/>
      <c r="O33" s="351"/>
      <c r="P33" s="297"/>
      <c r="Q33" s="190"/>
      <c r="R33" s="191"/>
      <c r="S33" s="201"/>
      <c r="T33" s="351"/>
      <c r="U33" s="189"/>
      <c r="V33" s="276"/>
      <c r="W33" s="264"/>
      <c r="X33" s="201"/>
      <c r="Y33" s="299"/>
      <c r="Z33" s="189"/>
      <c r="AA33" s="276"/>
      <c r="AB33" s="264"/>
      <c r="AC33" s="201"/>
      <c r="AD33" s="299"/>
      <c r="AE33" s="189"/>
      <c r="AF33" s="276"/>
      <c r="AG33" s="264"/>
      <c r="AH33" s="201"/>
      <c r="AI33" s="351"/>
      <c r="AJ33" s="203"/>
      <c r="AK33" s="277"/>
      <c r="AL33" s="269"/>
      <c r="AM33" s="12"/>
      <c r="AN33" s="96"/>
      <c r="AP33" s="349">
        <v>41</v>
      </c>
      <c r="AQ33" s="334" t="s">
        <v>365</v>
      </c>
      <c r="AR33" s="341">
        <f>COUNTIF(nansdata!$S$2:$S$201,競技者データ入力シート!$AP33)+COUNTIF(nansdata!$W$2:$W$201,競技者データ入力シート!$AP33)</f>
        <v>0</v>
      </c>
      <c r="AS33" s="342" t="s">
        <v>403</v>
      </c>
    </row>
    <row r="34" spans="1:45" ht="18" customHeight="1" thickBot="1">
      <c r="A34" s="192" t="str">
        <f>IF($C34&amp;$D34="","",COUNT($A$7:A33)+1)</f>
        <v/>
      </c>
      <c r="B34" s="193"/>
      <c r="C34" s="194"/>
      <c r="D34" s="194"/>
      <c r="E34" s="194"/>
      <c r="F34" s="195"/>
      <c r="G34" s="28"/>
      <c r="H34" s="197"/>
      <c r="I34" s="199"/>
      <c r="J34" s="198"/>
      <c r="K34" s="198"/>
      <c r="L34" s="198"/>
      <c r="M34" s="200"/>
      <c r="N34" s="201"/>
      <c r="O34" s="351"/>
      <c r="P34" s="297"/>
      <c r="Q34" s="190"/>
      <c r="R34" s="191"/>
      <c r="S34" s="201"/>
      <c r="T34" s="351"/>
      <c r="U34" s="189"/>
      <c r="V34" s="276"/>
      <c r="W34" s="264"/>
      <c r="X34" s="201"/>
      <c r="Y34" s="299"/>
      <c r="Z34" s="189"/>
      <c r="AA34" s="276"/>
      <c r="AB34" s="264"/>
      <c r="AC34" s="201"/>
      <c r="AD34" s="299"/>
      <c r="AE34" s="189"/>
      <c r="AF34" s="276"/>
      <c r="AG34" s="264"/>
      <c r="AH34" s="201"/>
      <c r="AI34" s="351"/>
      <c r="AJ34" s="203"/>
      <c r="AK34" s="204"/>
      <c r="AL34" s="269"/>
      <c r="AM34" s="12"/>
      <c r="AN34" s="96"/>
      <c r="AO34" s="349" t="s">
        <v>412</v>
      </c>
      <c r="AP34" s="349">
        <v>38</v>
      </c>
      <c r="AQ34" s="334" t="s">
        <v>410</v>
      </c>
      <c r="AR34" s="341">
        <f>COUNTIFS(nansdata!$AI$2:$AI$201,競技者データ入力シート!$AP34,nansdata!$AM$2:$AM$201,競技者データ入力シート!$AO34)</f>
        <v>0</v>
      </c>
      <c r="AS34" s="342" t="s">
        <v>403</v>
      </c>
    </row>
    <row r="35" spans="1:45" ht="18" customHeight="1" thickBot="1">
      <c r="A35" s="192" t="str">
        <f>IF($C35&amp;$D35="","",COUNT($A$7:A34)+1)</f>
        <v/>
      </c>
      <c r="B35" s="193"/>
      <c r="C35" s="194"/>
      <c r="D35" s="194"/>
      <c r="E35" s="194"/>
      <c r="F35" s="195"/>
      <c r="G35" s="28"/>
      <c r="H35" s="197"/>
      <c r="I35" s="199"/>
      <c r="J35" s="198"/>
      <c r="K35" s="198"/>
      <c r="L35" s="198"/>
      <c r="M35" s="200"/>
      <c r="N35" s="201"/>
      <c r="O35" s="351"/>
      <c r="P35" s="297"/>
      <c r="Q35" s="190"/>
      <c r="R35" s="191"/>
      <c r="S35" s="201"/>
      <c r="T35" s="351"/>
      <c r="U35" s="189"/>
      <c r="V35" s="276"/>
      <c r="W35" s="264"/>
      <c r="X35" s="201"/>
      <c r="Y35" s="299"/>
      <c r="Z35" s="189"/>
      <c r="AA35" s="276"/>
      <c r="AB35" s="264"/>
      <c r="AC35" s="201"/>
      <c r="AD35" s="299"/>
      <c r="AE35" s="189"/>
      <c r="AF35" s="276"/>
      <c r="AG35" s="264"/>
      <c r="AH35" s="201"/>
      <c r="AI35" s="351"/>
      <c r="AJ35" s="203"/>
      <c r="AK35" s="277"/>
      <c r="AL35" s="269"/>
      <c r="AM35" s="12"/>
      <c r="AN35" s="96"/>
      <c r="AO35" s="349" t="s">
        <v>414</v>
      </c>
      <c r="AP35" s="349">
        <v>38</v>
      </c>
      <c r="AQ35" s="335" t="s">
        <v>411</v>
      </c>
      <c r="AR35" s="343">
        <f>COUNTIFS(nansdata!$AI$2:$AI$201,競技者データ入力シート!$AP35,nansdata!$AM$2:$AM$201,競技者データ入力シート!$AO35)</f>
        <v>0</v>
      </c>
      <c r="AS35" s="344" t="s">
        <v>403</v>
      </c>
    </row>
    <row r="36" spans="1:45" ht="18" customHeight="1" thickBot="1">
      <c r="A36" s="641" t="str">
        <f>IF($C36&amp;$D36="","",COUNT($A$7:A35)+1)</f>
        <v/>
      </c>
      <c r="B36" s="642"/>
      <c r="C36" s="643"/>
      <c r="D36" s="643"/>
      <c r="E36" s="643"/>
      <c r="F36" s="644"/>
      <c r="G36" s="645"/>
      <c r="H36" s="646"/>
      <c r="I36" s="647"/>
      <c r="J36" s="648"/>
      <c r="K36" s="648"/>
      <c r="L36" s="648"/>
      <c r="M36" s="649"/>
      <c r="N36" s="609"/>
      <c r="O36" s="610"/>
      <c r="P36" s="611"/>
      <c r="Q36" s="612"/>
      <c r="R36" s="613"/>
      <c r="S36" s="609"/>
      <c r="T36" s="610"/>
      <c r="U36" s="614"/>
      <c r="V36" s="615"/>
      <c r="W36" s="616"/>
      <c r="X36" s="609"/>
      <c r="Y36" s="617"/>
      <c r="Z36" s="614"/>
      <c r="AA36" s="615"/>
      <c r="AB36" s="616"/>
      <c r="AC36" s="609"/>
      <c r="AD36" s="617"/>
      <c r="AE36" s="614"/>
      <c r="AF36" s="615"/>
      <c r="AG36" s="616"/>
      <c r="AH36" s="609"/>
      <c r="AI36" s="610"/>
      <c r="AJ36" s="618"/>
      <c r="AK36" s="619"/>
      <c r="AL36" s="270"/>
      <c r="AM36" s="17"/>
      <c r="AN36" s="97"/>
      <c r="AP36" s="349">
        <v>51</v>
      </c>
      <c r="AQ36" s="336" t="s">
        <v>367</v>
      </c>
      <c r="AR36" s="339">
        <f>COUNTIF(nansdata!$S$2:$S$201,競技者データ入力シート!$AP36)+COUNTIF(nansdata!$W$2:$W$201,競技者データ入力シート!$AP36)</f>
        <v>0</v>
      </c>
      <c r="AS36" s="340" t="s">
        <v>403</v>
      </c>
    </row>
    <row r="37" spans="1:45" ht="18" customHeight="1" thickBot="1">
      <c r="A37" s="178" t="str">
        <f>IF($C37&amp;$D37="","",COUNT($A$7:A36)+1)</f>
        <v/>
      </c>
      <c r="B37" s="179"/>
      <c r="C37" s="180"/>
      <c r="D37" s="180"/>
      <c r="E37" s="180"/>
      <c r="F37" s="181"/>
      <c r="G37" s="182"/>
      <c r="H37" s="183"/>
      <c r="I37" s="185"/>
      <c r="J37" s="185"/>
      <c r="K37" s="185"/>
      <c r="L37" s="184"/>
      <c r="M37" s="186"/>
      <c r="N37" s="187"/>
      <c r="O37" s="350"/>
      <c r="P37" s="297"/>
      <c r="Q37" s="190"/>
      <c r="R37" s="191"/>
      <c r="S37" s="187"/>
      <c r="T37" s="350"/>
      <c r="U37" s="189"/>
      <c r="V37" s="276"/>
      <c r="W37" s="264"/>
      <c r="X37" s="187"/>
      <c r="Y37" s="298"/>
      <c r="Z37" s="189"/>
      <c r="AA37" s="276"/>
      <c r="AB37" s="264"/>
      <c r="AC37" s="187"/>
      <c r="AD37" s="298"/>
      <c r="AE37" s="189"/>
      <c r="AF37" s="276"/>
      <c r="AG37" s="264"/>
      <c r="AH37" s="187"/>
      <c r="AI37" s="350"/>
      <c r="AJ37" s="189"/>
      <c r="AK37" s="276"/>
      <c r="AL37" s="268"/>
      <c r="AM37" s="16"/>
      <c r="AN37" s="98"/>
      <c r="AP37" s="349">
        <v>52</v>
      </c>
      <c r="AQ37" s="335" t="s">
        <v>370</v>
      </c>
      <c r="AR37" s="343">
        <f>COUNTIF(nansdata!$S$2:$S$201,競技者データ入力シート!$AP37)+COUNTIF(nansdata!$W$2:$W$201,競技者データ入力シート!$AP37)</f>
        <v>0</v>
      </c>
      <c r="AS37" s="344" t="s">
        <v>403</v>
      </c>
    </row>
    <row r="38" spans="1:45" ht="18" customHeight="1" thickBot="1">
      <c r="A38" s="192" t="str">
        <f>IF($C38&amp;$D38="","",COUNT($A$7:A37)+1)</f>
        <v/>
      </c>
      <c r="B38" s="193"/>
      <c r="C38" s="194"/>
      <c r="D38" s="194"/>
      <c r="E38" s="194"/>
      <c r="F38" s="195"/>
      <c r="G38" s="196"/>
      <c r="H38" s="197"/>
      <c r="I38" s="199"/>
      <c r="J38" s="199"/>
      <c r="K38" s="199"/>
      <c r="L38" s="198"/>
      <c r="M38" s="200"/>
      <c r="N38" s="201"/>
      <c r="O38" s="351"/>
      <c r="P38" s="297"/>
      <c r="Q38" s="190"/>
      <c r="R38" s="191"/>
      <c r="S38" s="201"/>
      <c r="T38" s="351"/>
      <c r="U38" s="189"/>
      <c r="V38" s="276"/>
      <c r="W38" s="264"/>
      <c r="X38" s="201"/>
      <c r="Y38" s="299"/>
      <c r="Z38" s="189"/>
      <c r="AA38" s="276"/>
      <c r="AB38" s="264"/>
      <c r="AC38" s="201"/>
      <c r="AD38" s="299"/>
      <c r="AE38" s="189"/>
      <c r="AF38" s="276"/>
      <c r="AG38" s="264"/>
      <c r="AH38" s="201"/>
      <c r="AI38" s="351"/>
      <c r="AJ38" s="203"/>
      <c r="AK38" s="277"/>
      <c r="AL38" s="269"/>
      <c r="AM38" s="12"/>
      <c r="AN38" s="96"/>
      <c r="AR38" s="233">
        <f>COUNTIF(nansdata!$S$2:$S$201,競技者データ入力シート!$AP38)+COUNTIF(nansdata!$W$2:$W$201,競技者データ入力シート!$AP38)</f>
        <v>0</v>
      </c>
    </row>
    <row r="39" spans="1:45" ht="18" customHeight="1" thickBot="1">
      <c r="A39" s="192" t="str">
        <f>IF($C39&amp;$D39="","",COUNT($A$7:A38)+1)</f>
        <v/>
      </c>
      <c r="B39" s="193"/>
      <c r="C39" s="194"/>
      <c r="D39" s="194"/>
      <c r="E39" s="194"/>
      <c r="F39" s="195"/>
      <c r="G39" s="196"/>
      <c r="H39" s="197"/>
      <c r="I39" s="199"/>
      <c r="J39" s="199"/>
      <c r="K39" s="199"/>
      <c r="L39" s="198"/>
      <c r="M39" s="200"/>
      <c r="N39" s="201"/>
      <c r="O39" s="351"/>
      <c r="P39" s="297"/>
      <c r="Q39" s="190"/>
      <c r="R39" s="191"/>
      <c r="S39" s="201"/>
      <c r="T39" s="351"/>
      <c r="U39" s="189"/>
      <c r="V39" s="276"/>
      <c r="W39" s="264"/>
      <c r="X39" s="201"/>
      <c r="Y39" s="299"/>
      <c r="Z39" s="189"/>
      <c r="AA39" s="276"/>
      <c r="AB39" s="264"/>
      <c r="AC39" s="201"/>
      <c r="AD39" s="299"/>
      <c r="AE39" s="189"/>
      <c r="AF39" s="276"/>
      <c r="AG39" s="264"/>
      <c r="AH39" s="201"/>
      <c r="AI39" s="351"/>
      <c r="AJ39" s="203"/>
      <c r="AK39" s="204"/>
      <c r="AL39" s="269"/>
      <c r="AM39" s="12"/>
      <c r="AN39" s="96"/>
      <c r="AP39" s="349">
        <v>18</v>
      </c>
      <c r="AQ39" s="336" t="s">
        <v>273</v>
      </c>
      <c r="AR39" s="339">
        <f>COUNTIF(nansdata!$S$2:$S$201,競技者データ入力シート!$AP39)+COUNTIF(nansdata!$W$2:$W$201,競技者データ入力シート!$AP39)</f>
        <v>0</v>
      </c>
      <c r="AS39" s="345" t="s">
        <v>403</v>
      </c>
    </row>
    <row r="40" spans="1:45" ht="18" customHeight="1" thickBot="1">
      <c r="A40" s="192" t="str">
        <f>IF($C40&amp;$D40="","",COUNT($A$7:A39)+1)</f>
        <v/>
      </c>
      <c r="B40" s="193"/>
      <c r="C40" s="194"/>
      <c r="D40" s="194"/>
      <c r="E40" s="194"/>
      <c r="F40" s="195"/>
      <c r="G40" s="196"/>
      <c r="H40" s="197"/>
      <c r="I40" s="199"/>
      <c r="J40" s="199"/>
      <c r="K40" s="199"/>
      <c r="L40" s="198"/>
      <c r="M40" s="200"/>
      <c r="N40" s="201"/>
      <c r="O40" s="351"/>
      <c r="P40" s="297"/>
      <c r="Q40" s="190"/>
      <c r="R40" s="191"/>
      <c r="S40" s="201"/>
      <c r="T40" s="351"/>
      <c r="U40" s="189"/>
      <c r="V40" s="276"/>
      <c r="W40" s="264"/>
      <c r="X40" s="201"/>
      <c r="Y40" s="299"/>
      <c r="Z40" s="189"/>
      <c r="AA40" s="276"/>
      <c r="AB40" s="264"/>
      <c r="AC40" s="201"/>
      <c r="AD40" s="299"/>
      <c r="AE40" s="189"/>
      <c r="AF40" s="276"/>
      <c r="AG40" s="264"/>
      <c r="AH40" s="201"/>
      <c r="AI40" s="351"/>
      <c r="AJ40" s="203"/>
      <c r="AK40" s="277"/>
      <c r="AL40" s="269"/>
      <c r="AM40" s="12"/>
      <c r="AN40" s="96"/>
      <c r="AP40" s="349">
        <v>19</v>
      </c>
      <c r="AQ40" s="334" t="s">
        <v>278</v>
      </c>
      <c r="AR40" s="341">
        <f>COUNTIF(nansdata!$S$2:$S$201,競技者データ入力シート!$AP40)+COUNTIF(nansdata!$W$2:$W$201,競技者データ入力シート!$AP40)</f>
        <v>0</v>
      </c>
      <c r="AS40" s="346" t="s">
        <v>403</v>
      </c>
    </row>
    <row r="41" spans="1:45" ht="18" customHeight="1">
      <c r="A41" s="631" t="str">
        <f>IF($C41&amp;$D41="","",COUNT($A$7:A40)+1)</f>
        <v/>
      </c>
      <c r="B41" s="632"/>
      <c r="C41" s="633"/>
      <c r="D41" s="633"/>
      <c r="E41" s="633"/>
      <c r="F41" s="634"/>
      <c r="G41" s="635"/>
      <c r="H41" s="636"/>
      <c r="I41" s="637"/>
      <c r="J41" s="637"/>
      <c r="K41" s="637"/>
      <c r="L41" s="638"/>
      <c r="M41" s="639"/>
      <c r="N41" s="620"/>
      <c r="O41" s="621"/>
      <c r="P41" s="622"/>
      <c r="Q41" s="623"/>
      <c r="R41" s="624"/>
      <c r="S41" s="620"/>
      <c r="T41" s="621"/>
      <c r="U41" s="625"/>
      <c r="V41" s="626"/>
      <c r="W41" s="627"/>
      <c r="X41" s="620"/>
      <c r="Y41" s="628"/>
      <c r="Z41" s="625"/>
      <c r="AA41" s="626"/>
      <c r="AB41" s="627"/>
      <c r="AC41" s="620"/>
      <c r="AD41" s="628"/>
      <c r="AE41" s="625"/>
      <c r="AF41" s="626"/>
      <c r="AG41" s="627"/>
      <c r="AH41" s="620"/>
      <c r="AI41" s="621"/>
      <c r="AJ41" s="629"/>
      <c r="AK41" s="630"/>
      <c r="AL41" s="270"/>
      <c r="AM41" s="17"/>
      <c r="AN41" s="97"/>
      <c r="AP41" s="349">
        <v>20</v>
      </c>
      <c r="AQ41" s="334" t="s">
        <v>283</v>
      </c>
      <c r="AR41" s="341">
        <f>COUNTIF(nansdata!$S$2:$S$201,競技者データ入力シート!$AP41)+COUNTIF(nansdata!$W$2:$W$201,競技者データ入力シート!$AP41)</f>
        <v>0</v>
      </c>
      <c r="AS41" s="346" t="s">
        <v>403</v>
      </c>
    </row>
    <row r="42" spans="1:45" ht="18" customHeight="1" thickBot="1">
      <c r="A42" s="207" t="str">
        <f>IF($C42&amp;$D42="","",COUNT($A$7:A41)+1)</f>
        <v/>
      </c>
      <c r="B42" s="208"/>
      <c r="C42" s="209"/>
      <c r="D42" s="210"/>
      <c r="E42" s="210"/>
      <c r="F42" s="211"/>
      <c r="G42" s="640"/>
      <c r="H42" s="212"/>
      <c r="I42" s="214"/>
      <c r="J42" s="214"/>
      <c r="K42" s="214"/>
      <c r="L42" s="213"/>
      <c r="M42" s="215"/>
      <c r="N42" s="216"/>
      <c r="O42" s="352"/>
      <c r="P42" s="301"/>
      <c r="Q42" s="219"/>
      <c r="R42" s="220"/>
      <c r="S42" s="216"/>
      <c r="T42" s="352"/>
      <c r="U42" s="218"/>
      <c r="V42" s="278"/>
      <c r="W42" s="267"/>
      <c r="X42" s="216"/>
      <c r="Y42" s="300"/>
      <c r="Z42" s="218"/>
      <c r="AA42" s="278"/>
      <c r="AB42" s="267"/>
      <c r="AC42" s="216"/>
      <c r="AD42" s="300"/>
      <c r="AE42" s="218"/>
      <c r="AF42" s="278"/>
      <c r="AG42" s="267"/>
      <c r="AH42" s="216"/>
      <c r="AI42" s="352"/>
      <c r="AJ42" s="218"/>
      <c r="AK42" s="278"/>
      <c r="AL42" s="268"/>
      <c r="AM42" s="16"/>
      <c r="AN42" s="98"/>
      <c r="AP42" s="349">
        <v>21</v>
      </c>
      <c r="AQ42" s="334" t="s">
        <v>287</v>
      </c>
      <c r="AR42" s="341">
        <f>COUNTIF(nansdata!$S$2:$S$201,競技者データ入力シート!$AP42)+COUNTIF(nansdata!$W$2:$W$201,競技者データ入力シート!$AP42)</f>
        <v>0</v>
      </c>
      <c r="AS42" s="346" t="s">
        <v>403</v>
      </c>
    </row>
    <row r="43" spans="1:45" ht="18" customHeight="1" thickBot="1">
      <c r="A43" s="192" t="str">
        <f>IF($C43&amp;$D43="","",COUNT($A$7:A42)+1)</f>
        <v/>
      </c>
      <c r="B43" s="193"/>
      <c r="C43" s="194"/>
      <c r="D43" s="194"/>
      <c r="E43" s="194"/>
      <c r="F43" s="195"/>
      <c r="G43" s="28"/>
      <c r="H43" s="197"/>
      <c r="I43" s="199"/>
      <c r="J43" s="198"/>
      <c r="K43" s="198"/>
      <c r="L43" s="198"/>
      <c r="M43" s="200"/>
      <c r="N43" s="201"/>
      <c r="O43" s="351"/>
      <c r="P43" s="297"/>
      <c r="Q43" s="190"/>
      <c r="R43" s="191"/>
      <c r="S43" s="201"/>
      <c r="T43" s="351"/>
      <c r="U43" s="189"/>
      <c r="V43" s="276"/>
      <c r="W43" s="264"/>
      <c r="X43" s="201"/>
      <c r="Y43" s="299"/>
      <c r="Z43" s="189"/>
      <c r="AA43" s="276"/>
      <c r="AB43" s="264"/>
      <c r="AC43" s="201"/>
      <c r="AD43" s="299"/>
      <c r="AE43" s="189"/>
      <c r="AF43" s="276"/>
      <c r="AG43" s="264"/>
      <c r="AH43" s="201"/>
      <c r="AI43" s="351"/>
      <c r="AJ43" s="203"/>
      <c r="AK43" s="277"/>
      <c r="AL43" s="269"/>
      <c r="AM43" s="12"/>
      <c r="AN43" s="96"/>
      <c r="AP43" s="349">
        <v>22</v>
      </c>
      <c r="AQ43" s="334" t="s">
        <v>291</v>
      </c>
      <c r="AR43" s="341">
        <f>COUNTIF(nansdata!$S$2:$S$201,競技者データ入力シート!$AP43)+COUNTIF(nansdata!$W$2:$W$201,競技者データ入力シート!$AP43)</f>
        <v>0</v>
      </c>
      <c r="AS43" s="346" t="s">
        <v>403</v>
      </c>
    </row>
    <row r="44" spans="1:45" ht="18" customHeight="1" thickBot="1">
      <c r="A44" s="192" t="str">
        <f>IF($C44&amp;$D44="","",COUNT($A$7:A43)+1)</f>
        <v/>
      </c>
      <c r="B44" s="193"/>
      <c r="C44" s="194"/>
      <c r="D44" s="194"/>
      <c r="E44" s="194"/>
      <c r="F44" s="195"/>
      <c r="G44" s="28"/>
      <c r="H44" s="197"/>
      <c r="I44" s="199"/>
      <c r="J44" s="198"/>
      <c r="K44" s="198"/>
      <c r="L44" s="198"/>
      <c r="M44" s="200"/>
      <c r="N44" s="201"/>
      <c r="O44" s="351"/>
      <c r="P44" s="297"/>
      <c r="Q44" s="190"/>
      <c r="R44" s="191"/>
      <c r="S44" s="201"/>
      <c r="T44" s="351"/>
      <c r="U44" s="189"/>
      <c r="V44" s="276"/>
      <c r="W44" s="264"/>
      <c r="X44" s="201"/>
      <c r="Y44" s="299"/>
      <c r="Z44" s="189"/>
      <c r="AA44" s="276"/>
      <c r="AB44" s="264"/>
      <c r="AC44" s="201"/>
      <c r="AD44" s="299"/>
      <c r="AE44" s="189"/>
      <c r="AF44" s="276"/>
      <c r="AG44" s="264"/>
      <c r="AH44" s="201"/>
      <c r="AI44" s="351"/>
      <c r="AJ44" s="203"/>
      <c r="AK44" s="204"/>
      <c r="AL44" s="269"/>
      <c r="AM44" s="12"/>
      <c r="AN44" s="96"/>
      <c r="AP44" s="349">
        <v>23</v>
      </c>
      <c r="AQ44" s="334" t="s">
        <v>295</v>
      </c>
      <c r="AR44" s="341">
        <f>COUNTIF(nansdata!$S$2:$S$201,競技者データ入力シート!$AP44)+COUNTIF(nansdata!$W$2:$W$201,競技者データ入力シート!$AP44)</f>
        <v>0</v>
      </c>
      <c r="AS44" s="346" t="s">
        <v>403</v>
      </c>
    </row>
    <row r="45" spans="1:45" ht="18" customHeight="1" thickBot="1">
      <c r="A45" s="192" t="str">
        <f>IF($C45&amp;$D45="","",COUNT($A$7:A44)+1)</f>
        <v/>
      </c>
      <c r="B45" s="193"/>
      <c r="C45" s="194"/>
      <c r="D45" s="194"/>
      <c r="E45" s="194"/>
      <c r="F45" s="195"/>
      <c r="G45" s="28"/>
      <c r="H45" s="197"/>
      <c r="I45" s="199"/>
      <c r="J45" s="198"/>
      <c r="K45" s="198"/>
      <c r="L45" s="198"/>
      <c r="M45" s="200"/>
      <c r="N45" s="201"/>
      <c r="O45" s="351"/>
      <c r="P45" s="297"/>
      <c r="Q45" s="190"/>
      <c r="R45" s="191"/>
      <c r="S45" s="201"/>
      <c r="T45" s="351"/>
      <c r="U45" s="189"/>
      <c r="V45" s="276"/>
      <c r="W45" s="264"/>
      <c r="X45" s="201"/>
      <c r="Y45" s="299"/>
      <c r="Z45" s="189"/>
      <c r="AA45" s="276"/>
      <c r="AB45" s="264"/>
      <c r="AC45" s="201"/>
      <c r="AD45" s="299"/>
      <c r="AE45" s="189"/>
      <c r="AF45" s="276"/>
      <c r="AG45" s="264"/>
      <c r="AH45" s="201"/>
      <c r="AI45" s="351"/>
      <c r="AJ45" s="203"/>
      <c r="AK45" s="277"/>
      <c r="AL45" s="269"/>
      <c r="AM45" s="12"/>
      <c r="AN45" s="96"/>
      <c r="AP45" s="349">
        <v>24</v>
      </c>
      <c r="AQ45" s="334" t="s">
        <v>300</v>
      </c>
      <c r="AR45" s="341">
        <f>COUNTIF(nansdata!$S$2:$S$201,競技者データ入力シート!$AP45)+COUNTIF(nansdata!$W$2:$W$201,競技者データ入力シート!$AP45)</f>
        <v>0</v>
      </c>
      <c r="AS45" s="346" t="s">
        <v>403</v>
      </c>
    </row>
    <row r="46" spans="1:45" ht="18" customHeight="1" thickBot="1">
      <c r="A46" s="641" t="str">
        <f>IF($C46&amp;$D46="","",COUNT($A$7:A45)+1)</f>
        <v/>
      </c>
      <c r="B46" s="642"/>
      <c r="C46" s="643"/>
      <c r="D46" s="643"/>
      <c r="E46" s="643"/>
      <c r="F46" s="644"/>
      <c r="G46" s="645"/>
      <c r="H46" s="646"/>
      <c r="I46" s="647"/>
      <c r="J46" s="648"/>
      <c r="K46" s="648"/>
      <c r="L46" s="648"/>
      <c r="M46" s="649"/>
      <c r="N46" s="609"/>
      <c r="O46" s="610"/>
      <c r="P46" s="611"/>
      <c r="Q46" s="612"/>
      <c r="R46" s="613"/>
      <c r="S46" s="609"/>
      <c r="T46" s="610"/>
      <c r="U46" s="614"/>
      <c r="V46" s="615"/>
      <c r="W46" s="616"/>
      <c r="X46" s="609"/>
      <c r="Y46" s="617"/>
      <c r="Z46" s="614"/>
      <c r="AA46" s="615"/>
      <c r="AB46" s="616"/>
      <c r="AC46" s="609"/>
      <c r="AD46" s="617"/>
      <c r="AE46" s="614"/>
      <c r="AF46" s="615"/>
      <c r="AG46" s="616"/>
      <c r="AH46" s="609"/>
      <c r="AI46" s="610"/>
      <c r="AJ46" s="618"/>
      <c r="AK46" s="619"/>
      <c r="AL46" s="270"/>
      <c r="AM46" s="17"/>
      <c r="AN46" s="97"/>
      <c r="AP46" s="349">
        <v>25</v>
      </c>
      <c r="AQ46" s="334" t="s">
        <v>305</v>
      </c>
      <c r="AR46" s="341">
        <f>COUNTIF(nansdata!$S$2:$S$201,競技者データ入力シート!$AP46)+COUNTIF(nansdata!$W$2:$W$201,競技者データ入力シート!$AP46)</f>
        <v>0</v>
      </c>
      <c r="AS46" s="346" t="s">
        <v>403</v>
      </c>
    </row>
    <row r="47" spans="1:45" ht="18" customHeight="1" thickBot="1">
      <c r="A47" s="178" t="str">
        <f>IF($C47&amp;$D47="","",COUNT($A$7:A46)+1)</f>
        <v/>
      </c>
      <c r="B47" s="179"/>
      <c r="C47" s="180"/>
      <c r="D47" s="180"/>
      <c r="E47" s="180"/>
      <c r="F47" s="181"/>
      <c r="G47" s="182"/>
      <c r="H47" s="183"/>
      <c r="I47" s="185"/>
      <c r="J47" s="185"/>
      <c r="K47" s="185"/>
      <c r="L47" s="184"/>
      <c r="M47" s="186"/>
      <c r="N47" s="187"/>
      <c r="O47" s="350"/>
      <c r="P47" s="297"/>
      <c r="Q47" s="190"/>
      <c r="R47" s="191"/>
      <c r="S47" s="187"/>
      <c r="T47" s="350"/>
      <c r="U47" s="189"/>
      <c r="V47" s="276"/>
      <c r="W47" s="264"/>
      <c r="X47" s="187"/>
      <c r="Y47" s="298"/>
      <c r="Z47" s="189"/>
      <c r="AA47" s="276"/>
      <c r="AB47" s="264"/>
      <c r="AC47" s="187"/>
      <c r="AD47" s="298"/>
      <c r="AE47" s="189"/>
      <c r="AF47" s="276"/>
      <c r="AG47" s="264"/>
      <c r="AH47" s="187"/>
      <c r="AI47" s="350"/>
      <c r="AJ47" s="189"/>
      <c r="AK47" s="276"/>
      <c r="AL47" s="268"/>
      <c r="AM47" s="16"/>
      <c r="AN47" s="98"/>
      <c r="AP47" s="349">
        <v>27</v>
      </c>
      <c r="AQ47" s="334" t="s">
        <v>310</v>
      </c>
      <c r="AR47" s="341">
        <f>COUNTIF(nansdata!$S$2:$S$201,競技者データ入力シート!$AP47)+COUNTIF(nansdata!$W$2:$W$201,競技者データ入力シート!$AP47)</f>
        <v>0</v>
      </c>
      <c r="AS47" s="346" t="s">
        <v>403</v>
      </c>
    </row>
    <row r="48" spans="1:45" ht="18" customHeight="1" thickBot="1">
      <c r="A48" s="192" t="str">
        <f>IF($C48&amp;$D48="","",COUNT($A$7:A47)+1)</f>
        <v/>
      </c>
      <c r="B48" s="193"/>
      <c r="C48" s="194"/>
      <c r="D48" s="194"/>
      <c r="E48" s="194"/>
      <c r="F48" s="195"/>
      <c r="G48" s="196"/>
      <c r="H48" s="197"/>
      <c r="I48" s="199"/>
      <c r="J48" s="199"/>
      <c r="K48" s="199"/>
      <c r="L48" s="198"/>
      <c r="M48" s="200"/>
      <c r="N48" s="201"/>
      <c r="O48" s="351"/>
      <c r="P48" s="297"/>
      <c r="Q48" s="190"/>
      <c r="R48" s="191"/>
      <c r="S48" s="201"/>
      <c r="T48" s="351"/>
      <c r="U48" s="189"/>
      <c r="V48" s="276"/>
      <c r="W48" s="264"/>
      <c r="X48" s="201"/>
      <c r="Y48" s="299"/>
      <c r="Z48" s="189"/>
      <c r="AA48" s="276"/>
      <c r="AB48" s="264"/>
      <c r="AC48" s="201"/>
      <c r="AD48" s="299"/>
      <c r="AE48" s="189"/>
      <c r="AF48" s="276"/>
      <c r="AG48" s="264"/>
      <c r="AH48" s="201"/>
      <c r="AI48" s="351"/>
      <c r="AJ48" s="203"/>
      <c r="AK48" s="277"/>
      <c r="AL48" s="269"/>
      <c r="AM48" s="12"/>
      <c r="AN48" s="96"/>
      <c r="AP48" s="349">
        <v>28</v>
      </c>
      <c r="AQ48" s="334" t="s">
        <v>313</v>
      </c>
      <c r="AR48" s="341">
        <f>COUNTIF(nansdata!$S$2:$S$201,競技者データ入力シート!$AP48)+COUNTIF(nansdata!$W$2:$W$201,競技者データ入力シート!$AP48)</f>
        <v>0</v>
      </c>
      <c r="AS48" s="346" t="s">
        <v>403</v>
      </c>
    </row>
    <row r="49" spans="1:45" ht="18" customHeight="1" thickBot="1">
      <c r="A49" s="192" t="str">
        <f>IF($C49&amp;$D49="","",COUNT($A$7:A48)+1)</f>
        <v/>
      </c>
      <c r="B49" s="193"/>
      <c r="C49" s="194"/>
      <c r="D49" s="194"/>
      <c r="E49" s="194"/>
      <c r="F49" s="195"/>
      <c r="G49" s="196"/>
      <c r="H49" s="197"/>
      <c r="I49" s="199"/>
      <c r="J49" s="199"/>
      <c r="K49" s="199"/>
      <c r="L49" s="198"/>
      <c r="M49" s="200"/>
      <c r="N49" s="201"/>
      <c r="O49" s="351"/>
      <c r="P49" s="297"/>
      <c r="Q49" s="190"/>
      <c r="R49" s="191"/>
      <c r="S49" s="201"/>
      <c r="T49" s="351"/>
      <c r="U49" s="189"/>
      <c r="V49" s="276"/>
      <c r="W49" s="264"/>
      <c r="X49" s="201"/>
      <c r="Y49" s="299"/>
      <c r="Z49" s="189"/>
      <c r="AA49" s="276"/>
      <c r="AB49" s="264"/>
      <c r="AC49" s="201"/>
      <c r="AD49" s="299"/>
      <c r="AE49" s="189"/>
      <c r="AF49" s="276"/>
      <c r="AG49" s="264"/>
      <c r="AH49" s="201"/>
      <c r="AI49" s="351"/>
      <c r="AJ49" s="203"/>
      <c r="AK49" s="204"/>
      <c r="AL49" s="269"/>
      <c r="AM49" s="12"/>
      <c r="AN49" s="96"/>
      <c r="AP49" s="349">
        <v>29</v>
      </c>
      <c r="AQ49" s="334" t="s">
        <v>317</v>
      </c>
      <c r="AR49" s="341">
        <f>COUNTIF(nansdata!$S$2:$S$201,競技者データ入力シート!$AP49)+COUNTIF(nansdata!$W$2:$W$201,競技者データ入力シート!$AP49)</f>
        <v>0</v>
      </c>
      <c r="AS49" s="346" t="s">
        <v>403</v>
      </c>
    </row>
    <row r="50" spans="1:45" ht="18" customHeight="1" thickBot="1">
      <c r="A50" s="192" t="str">
        <f>IF($C50&amp;$D50="","",COUNT($A$7:A49)+1)</f>
        <v/>
      </c>
      <c r="B50" s="193"/>
      <c r="C50" s="194"/>
      <c r="D50" s="194"/>
      <c r="E50" s="194"/>
      <c r="F50" s="195"/>
      <c r="G50" s="196"/>
      <c r="H50" s="197"/>
      <c r="I50" s="199"/>
      <c r="J50" s="199"/>
      <c r="K50" s="199"/>
      <c r="L50" s="198"/>
      <c r="M50" s="200"/>
      <c r="N50" s="201"/>
      <c r="O50" s="351"/>
      <c r="P50" s="297"/>
      <c r="Q50" s="190"/>
      <c r="R50" s="191"/>
      <c r="S50" s="201"/>
      <c r="T50" s="351"/>
      <c r="U50" s="189"/>
      <c r="V50" s="276"/>
      <c r="W50" s="264"/>
      <c r="X50" s="201"/>
      <c r="Y50" s="299"/>
      <c r="Z50" s="189"/>
      <c r="AA50" s="276"/>
      <c r="AB50" s="264"/>
      <c r="AC50" s="201"/>
      <c r="AD50" s="299"/>
      <c r="AE50" s="189"/>
      <c r="AF50" s="276"/>
      <c r="AG50" s="264"/>
      <c r="AH50" s="201"/>
      <c r="AI50" s="351"/>
      <c r="AJ50" s="203"/>
      <c r="AK50" s="277"/>
      <c r="AL50" s="269"/>
      <c r="AM50" s="12"/>
      <c r="AN50" s="96"/>
      <c r="AP50" s="349">
        <v>30</v>
      </c>
      <c r="AQ50" s="334" t="s">
        <v>321</v>
      </c>
      <c r="AR50" s="341">
        <f>COUNTIF(nansdata!$S$2:$S$201,競技者データ入力シート!$AP50)+COUNTIF(nansdata!$W$2:$W$201,競技者データ入力シート!$AP50)</f>
        <v>0</v>
      </c>
      <c r="AS50" s="346" t="s">
        <v>403</v>
      </c>
    </row>
    <row r="51" spans="1:45" ht="18" customHeight="1">
      <c r="A51" s="631" t="str">
        <f>IF($C51&amp;$D51="","",COUNT($A$7:A50)+1)</f>
        <v/>
      </c>
      <c r="B51" s="632"/>
      <c r="C51" s="633"/>
      <c r="D51" s="633"/>
      <c r="E51" s="633"/>
      <c r="F51" s="634"/>
      <c r="G51" s="635"/>
      <c r="H51" s="636"/>
      <c r="I51" s="637"/>
      <c r="J51" s="637"/>
      <c r="K51" s="637"/>
      <c r="L51" s="638"/>
      <c r="M51" s="639"/>
      <c r="N51" s="620"/>
      <c r="O51" s="621"/>
      <c r="P51" s="622"/>
      <c r="Q51" s="623"/>
      <c r="R51" s="624"/>
      <c r="S51" s="620"/>
      <c r="T51" s="621"/>
      <c r="U51" s="625"/>
      <c r="V51" s="626"/>
      <c r="W51" s="627"/>
      <c r="X51" s="620"/>
      <c r="Y51" s="628"/>
      <c r="Z51" s="625"/>
      <c r="AA51" s="626"/>
      <c r="AB51" s="627"/>
      <c r="AC51" s="620"/>
      <c r="AD51" s="628"/>
      <c r="AE51" s="625"/>
      <c r="AF51" s="626"/>
      <c r="AG51" s="627"/>
      <c r="AH51" s="620"/>
      <c r="AI51" s="621"/>
      <c r="AJ51" s="629"/>
      <c r="AK51" s="630"/>
      <c r="AL51" s="270"/>
      <c r="AM51" s="17"/>
      <c r="AN51" s="97"/>
      <c r="AP51" s="349">
        <v>31</v>
      </c>
      <c r="AQ51" s="334" t="s">
        <v>326</v>
      </c>
      <c r="AR51" s="341">
        <f>COUNTIF(nansdata!$S$2:$S$201,競技者データ入力シート!$AP51)+COUNTIF(nansdata!$W$2:$W$201,競技者データ入力シート!$AP51)</f>
        <v>0</v>
      </c>
      <c r="AS51" s="346" t="s">
        <v>403</v>
      </c>
    </row>
    <row r="52" spans="1:45" ht="18" customHeight="1" thickBot="1">
      <c r="A52" s="207" t="str">
        <f>IF($C52&amp;$D52="","",COUNT($A$7:A51)+1)</f>
        <v/>
      </c>
      <c r="B52" s="208"/>
      <c r="C52" s="209"/>
      <c r="D52" s="210"/>
      <c r="E52" s="210"/>
      <c r="F52" s="211"/>
      <c r="G52" s="640"/>
      <c r="H52" s="212"/>
      <c r="I52" s="214"/>
      <c r="J52" s="214"/>
      <c r="K52" s="214"/>
      <c r="L52" s="213"/>
      <c r="M52" s="215"/>
      <c r="N52" s="216"/>
      <c r="O52" s="352"/>
      <c r="P52" s="301"/>
      <c r="Q52" s="219"/>
      <c r="R52" s="220"/>
      <c r="S52" s="216"/>
      <c r="T52" s="352"/>
      <c r="U52" s="218"/>
      <c r="V52" s="278"/>
      <c r="W52" s="267"/>
      <c r="X52" s="216"/>
      <c r="Y52" s="300"/>
      <c r="Z52" s="218"/>
      <c r="AA52" s="278"/>
      <c r="AB52" s="267"/>
      <c r="AC52" s="216"/>
      <c r="AD52" s="300"/>
      <c r="AE52" s="218"/>
      <c r="AF52" s="278"/>
      <c r="AG52" s="267"/>
      <c r="AH52" s="216"/>
      <c r="AI52" s="352"/>
      <c r="AJ52" s="218"/>
      <c r="AK52" s="278"/>
      <c r="AL52" s="268"/>
      <c r="AM52" s="16"/>
      <c r="AN52" s="98"/>
      <c r="AO52" s="349" t="s">
        <v>234</v>
      </c>
      <c r="AP52" s="349">
        <v>26</v>
      </c>
      <c r="AQ52" s="334" t="s">
        <v>404</v>
      </c>
      <c r="AR52" s="341">
        <f>COUNTIFS(nansdata!$AI$2:$AI$201,競技者データ入力シート!$AP52,nansdata!$AM$2:$AM$201,競技者データ入力シート!$AO52)</f>
        <v>0</v>
      </c>
      <c r="AS52" s="346" t="s">
        <v>403</v>
      </c>
    </row>
    <row r="53" spans="1:45" ht="18" customHeight="1" thickBot="1">
      <c r="A53" s="192" t="str">
        <f>IF($C53&amp;$D53="","",COUNT($A$7:A52)+1)</f>
        <v/>
      </c>
      <c r="B53" s="193"/>
      <c r="C53" s="194"/>
      <c r="D53" s="194"/>
      <c r="E53" s="194"/>
      <c r="F53" s="195"/>
      <c r="G53" s="28"/>
      <c r="H53" s="197"/>
      <c r="I53" s="199"/>
      <c r="J53" s="198"/>
      <c r="K53" s="198"/>
      <c r="L53" s="198"/>
      <c r="M53" s="200"/>
      <c r="N53" s="201"/>
      <c r="O53" s="351"/>
      <c r="P53" s="297"/>
      <c r="Q53" s="190"/>
      <c r="R53" s="191"/>
      <c r="S53" s="201"/>
      <c r="T53" s="351"/>
      <c r="U53" s="189"/>
      <c r="V53" s="276"/>
      <c r="W53" s="264"/>
      <c r="X53" s="201"/>
      <c r="Y53" s="299"/>
      <c r="Z53" s="189"/>
      <c r="AA53" s="276"/>
      <c r="AB53" s="264"/>
      <c r="AC53" s="201"/>
      <c r="AD53" s="299"/>
      <c r="AE53" s="189"/>
      <c r="AF53" s="276"/>
      <c r="AG53" s="264"/>
      <c r="AH53" s="201"/>
      <c r="AI53" s="351"/>
      <c r="AJ53" s="203"/>
      <c r="AK53" s="277"/>
      <c r="AL53" s="269"/>
      <c r="AM53" s="12"/>
      <c r="AN53" s="96"/>
      <c r="AO53" s="349" t="s">
        <v>235</v>
      </c>
      <c r="AP53" s="349">
        <v>26</v>
      </c>
      <c r="AQ53" s="335" t="s">
        <v>405</v>
      </c>
      <c r="AR53" s="343">
        <f>COUNTIFS(nansdata!$AI$2:$AI$201,競技者データ入力シート!$AP53,nansdata!$AM$2:$AM$201,競技者データ入力シート!$AO53)</f>
        <v>0</v>
      </c>
      <c r="AS53" s="347" t="s">
        <v>403</v>
      </c>
    </row>
    <row r="54" spans="1:45" ht="18" customHeight="1" thickBot="1">
      <c r="A54" s="192" t="str">
        <f>IF($C54&amp;$D54="","",COUNT($A$7:A53)+1)</f>
        <v/>
      </c>
      <c r="B54" s="193"/>
      <c r="C54" s="194"/>
      <c r="D54" s="194"/>
      <c r="E54" s="194"/>
      <c r="F54" s="195"/>
      <c r="G54" s="28"/>
      <c r="H54" s="197"/>
      <c r="I54" s="199"/>
      <c r="J54" s="198"/>
      <c r="K54" s="198"/>
      <c r="L54" s="198"/>
      <c r="M54" s="200"/>
      <c r="N54" s="201"/>
      <c r="O54" s="351"/>
      <c r="P54" s="297"/>
      <c r="Q54" s="190"/>
      <c r="R54" s="191"/>
      <c r="S54" s="201"/>
      <c r="T54" s="351"/>
      <c r="U54" s="189"/>
      <c r="V54" s="276"/>
      <c r="W54" s="264"/>
      <c r="X54" s="201"/>
      <c r="Y54" s="299"/>
      <c r="Z54" s="189"/>
      <c r="AA54" s="276"/>
      <c r="AB54" s="264"/>
      <c r="AC54" s="201"/>
      <c r="AD54" s="299"/>
      <c r="AE54" s="189"/>
      <c r="AF54" s="276"/>
      <c r="AG54" s="264"/>
      <c r="AH54" s="201"/>
      <c r="AI54" s="351"/>
      <c r="AJ54" s="203"/>
      <c r="AK54" s="204"/>
      <c r="AL54" s="269"/>
      <c r="AM54" s="12"/>
      <c r="AN54" s="96"/>
      <c r="AP54" s="349">
        <v>42</v>
      </c>
      <c r="AQ54" s="336" t="s">
        <v>329</v>
      </c>
      <c r="AR54" s="339">
        <f>COUNTIF(nansdata!$S$2:$S$201,競技者データ入力シート!$AP54)+COUNTIF(nansdata!$W$2:$W$201,競技者データ入力シート!$AP54)</f>
        <v>0</v>
      </c>
      <c r="AS54" s="345" t="s">
        <v>403</v>
      </c>
    </row>
    <row r="55" spans="1:45" ht="18" customHeight="1" thickBot="1">
      <c r="A55" s="192" t="str">
        <f>IF($C55&amp;$D55="","",COUNT($A$7:A54)+1)</f>
        <v/>
      </c>
      <c r="B55" s="193"/>
      <c r="C55" s="194"/>
      <c r="D55" s="194"/>
      <c r="E55" s="194"/>
      <c r="F55" s="195"/>
      <c r="G55" s="28"/>
      <c r="H55" s="197"/>
      <c r="I55" s="199"/>
      <c r="J55" s="198"/>
      <c r="K55" s="198"/>
      <c r="L55" s="198"/>
      <c r="M55" s="200"/>
      <c r="N55" s="201"/>
      <c r="O55" s="351"/>
      <c r="P55" s="297"/>
      <c r="Q55" s="190"/>
      <c r="R55" s="191"/>
      <c r="S55" s="201"/>
      <c r="T55" s="351"/>
      <c r="U55" s="189"/>
      <c r="V55" s="276"/>
      <c r="W55" s="264"/>
      <c r="X55" s="201"/>
      <c r="Y55" s="299"/>
      <c r="Z55" s="189"/>
      <c r="AA55" s="276"/>
      <c r="AB55" s="264"/>
      <c r="AC55" s="201"/>
      <c r="AD55" s="299"/>
      <c r="AE55" s="189"/>
      <c r="AF55" s="276"/>
      <c r="AG55" s="264"/>
      <c r="AH55" s="201"/>
      <c r="AI55" s="351"/>
      <c r="AJ55" s="203"/>
      <c r="AK55" s="277"/>
      <c r="AL55" s="269"/>
      <c r="AM55" s="12"/>
      <c r="AN55" s="96"/>
      <c r="AP55" s="349">
        <v>43</v>
      </c>
      <c r="AQ55" s="334" t="s">
        <v>333</v>
      </c>
      <c r="AR55" s="341">
        <f>COUNTIF(nansdata!$S$2:$S$201,競技者データ入力シート!$AP55)+COUNTIF(nansdata!$W$2:$W$201,競技者データ入力シート!$AP55)</f>
        <v>0</v>
      </c>
      <c r="AS55" s="346" t="s">
        <v>403</v>
      </c>
    </row>
    <row r="56" spans="1:45" ht="18" customHeight="1" thickBot="1">
      <c r="A56" s="641" t="str">
        <f>IF($C56&amp;$D56="","",COUNT($A$7:A55)+1)</f>
        <v/>
      </c>
      <c r="B56" s="642"/>
      <c r="C56" s="643"/>
      <c r="D56" s="643"/>
      <c r="E56" s="643"/>
      <c r="F56" s="644"/>
      <c r="G56" s="645"/>
      <c r="H56" s="646"/>
      <c r="I56" s="647"/>
      <c r="J56" s="648"/>
      <c r="K56" s="648"/>
      <c r="L56" s="648"/>
      <c r="M56" s="649"/>
      <c r="N56" s="609"/>
      <c r="O56" s="610"/>
      <c r="P56" s="611"/>
      <c r="Q56" s="612"/>
      <c r="R56" s="613"/>
      <c r="S56" s="609"/>
      <c r="T56" s="610"/>
      <c r="U56" s="614"/>
      <c r="V56" s="615"/>
      <c r="W56" s="616"/>
      <c r="X56" s="609"/>
      <c r="Y56" s="617"/>
      <c r="Z56" s="614"/>
      <c r="AA56" s="615"/>
      <c r="AB56" s="616"/>
      <c r="AC56" s="609"/>
      <c r="AD56" s="617"/>
      <c r="AE56" s="614"/>
      <c r="AF56" s="615"/>
      <c r="AG56" s="616"/>
      <c r="AH56" s="609"/>
      <c r="AI56" s="610"/>
      <c r="AJ56" s="618"/>
      <c r="AK56" s="619"/>
      <c r="AL56" s="270"/>
      <c r="AM56" s="17"/>
      <c r="AN56" s="97"/>
      <c r="AP56" s="349">
        <v>44</v>
      </c>
      <c r="AQ56" s="334" t="s">
        <v>337</v>
      </c>
      <c r="AR56" s="341">
        <f>COUNTIF(nansdata!$S$2:$S$201,競技者データ入力シート!$AP56)+COUNTIF(nansdata!$W$2:$W$201,競技者データ入力シート!$AP56)</f>
        <v>0</v>
      </c>
      <c r="AS56" s="346" t="s">
        <v>403</v>
      </c>
    </row>
    <row r="57" spans="1:45" ht="18" customHeight="1" thickBot="1">
      <c r="A57" s="178" t="str">
        <f>IF($C57&amp;$D57="","",COUNT($A$7:A56)+1)</f>
        <v/>
      </c>
      <c r="B57" s="179"/>
      <c r="C57" s="180"/>
      <c r="D57" s="180"/>
      <c r="E57" s="180"/>
      <c r="F57" s="181"/>
      <c r="G57" s="182"/>
      <c r="H57" s="183"/>
      <c r="I57" s="185"/>
      <c r="J57" s="185"/>
      <c r="K57" s="185"/>
      <c r="L57" s="184"/>
      <c r="M57" s="186"/>
      <c r="N57" s="187"/>
      <c r="O57" s="350"/>
      <c r="P57" s="297"/>
      <c r="Q57" s="190"/>
      <c r="R57" s="191"/>
      <c r="S57" s="187"/>
      <c r="T57" s="350"/>
      <c r="U57" s="189"/>
      <c r="V57" s="276"/>
      <c r="W57" s="264"/>
      <c r="X57" s="187"/>
      <c r="Y57" s="298"/>
      <c r="Z57" s="189"/>
      <c r="AA57" s="276"/>
      <c r="AB57" s="264"/>
      <c r="AC57" s="187"/>
      <c r="AD57" s="298"/>
      <c r="AE57" s="189"/>
      <c r="AF57" s="276"/>
      <c r="AG57" s="264"/>
      <c r="AH57" s="187"/>
      <c r="AI57" s="350"/>
      <c r="AJ57" s="189"/>
      <c r="AK57" s="276"/>
      <c r="AL57" s="268"/>
      <c r="AM57" s="16"/>
      <c r="AN57" s="98"/>
      <c r="AP57" s="349">
        <v>45</v>
      </c>
      <c r="AQ57" s="334" t="s">
        <v>340</v>
      </c>
      <c r="AR57" s="341">
        <f>COUNTIF(nansdata!$S$2:$S$201,競技者データ入力シート!$AP57)+COUNTIF(nansdata!$W$2:$W$201,競技者データ入力シート!$AP57)</f>
        <v>0</v>
      </c>
      <c r="AS57" s="346" t="s">
        <v>403</v>
      </c>
    </row>
    <row r="58" spans="1:45" ht="18" customHeight="1" thickBot="1">
      <c r="A58" s="192" t="str">
        <f>IF($C58&amp;$D58="","",COUNT($A$7:A57)+1)</f>
        <v/>
      </c>
      <c r="B58" s="193"/>
      <c r="C58" s="194"/>
      <c r="D58" s="194"/>
      <c r="E58" s="194"/>
      <c r="F58" s="195"/>
      <c r="G58" s="196"/>
      <c r="H58" s="197"/>
      <c r="I58" s="199"/>
      <c r="J58" s="199"/>
      <c r="K58" s="199"/>
      <c r="L58" s="198"/>
      <c r="M58" s="200"/>
      <c r="N58" s="201"/>
      <c r="O58" s="351"/>
      <c r="P58" s="297"/>
      <c r="Q58" s="190"/>
      <c r="R58" s="191"/>
      <c r="S58" s="201"/>
      <c r="T58" s="351"/>
      <c r="U58" s="189"/>
      <c r="V58" s="276"/>
      <c r="W58" s="264"/>
      <c r="X58" s="201"/>
      <c r="Y58" s="299"/>
      <c r="Z58" s="189"/>
      <c r="AA58" s="276"/>
      <c r="AB58" s="264"/>
      <c r="AC58" s="201"/>
      <c r="AD58" s="299"/>
      <c r="AE58" s="189"/>
      <c r="AF58" s="276"/>
      <c r="AG58" s="264"/>
      <c r="AH58" s="201"/>
      <c r="AI58" s="351"/>
      <c r="AJ58" s="203"/>
      <c r="AK58" s="277"/>
      <c r="AL58" s="269"/>
      <c r="AM58" s="12"/>
      <c r="AN58" s="96"/>
      <c r="AP58" s="349">
        <v>46</v>
      </c>
      <c r="AQ58" s="334" t="s">
        <v>344</v>
      </c>
      <c r="AR58" s="341">
        <f>COUNTIF(nansdata!$S$2:$S$201,競技者データ入力シート!$AP58)+COUNTIF(nansdata!$W$2:$W$201,競技者データ入力シート!$AP58)</f>
        <v>0</v>
      </c>
      <c r="AS58" s="346" t="s">
        <v>403</v>
      </c>
    </row>
    <row r="59" spans="1:45" ht="18" customHeight="1" thickBot="1">
      <c r="A59" s="192" t="str">
        <f>IF($C59&amp;$D59="","",COUNT($A$7:A58)+1)</f>
        <v/>
      </c>
      <c r="B59" s="193"/>
      <c r="C59" s="194"/>
      <c r="D59" s="194"/>
      <c r="E59" s="194"/>
      <c r="F59" s="195"/>
      <c r="G59" s="196"/>
      <c r="H59" s="197"/>
      <c r="I59" s="199"/>
      <c r="J59" s="199"/>
      <c r="K59" s="199"/>
      <c r="L59" s="198"/>
      <c r="M59" s="200"/>
      <c r="N59" s="201"/>
      <c r="O59" s="351"/>
      <c r="P59" s="297"/>
      <c r="Q59" s="190"/>
      <c r="R59" s="191"/>
      <c r="S59" s="201"/>
      <c r="T59" s="351"/>
      <c r="U59" s="189"/>
      <c r="V59" s="276"/>
      <c r="W59" s="264"/>
      <c r="X59" s="201"/>
      <c r="Y59" s="299"/>
      <c r="Z59" s="189"/>
      <c r="AA59" s="276"/>
      <c r="AB59" s="264"/>
      <c r="AC59" s="201"/>
      <c r="AD59" s="299"/>
      <c r="AE59" s="189"/>
      <c r="AF59" s="276"/>
      <c r="AG59" s="264"/>
      <c r="AH59" s="201"/>
      <c r="AI59" s="351"/>
      <c r="AJ59" s="203"/>
      <c r="AK59" s="204"/>
      <c r="AL59" s="269"/>
      <c r="AM59" s="12"/>
      <c r="AN59" s="96"/>
      <c r="AP59" s="349">
        <v>48</v>
      </c>
      <c r="AQ59" s="334" t="s">
        <v>349</v>
      </c>
      <c r="AR59" s="341">
        <f>COUNTIF(nansdata!$S$2:$S$201,競技者データ入力シート!$AP59)+COUNTIF(nansdata!$W$2:$W$201,競技者データ入力シート!$AP59)</f>
        <v>0</v>
      </c>
      <c r="AS59" s="346" t="s">
        <v>403</v>
      </c>
    </row>
    <row r="60" spans="1:45" ht="18" customHeight="1" thickBot="1">
      <c r="A60" s="192" t="str">
        <f>IF($C60&amp;$D60="","",COUNT($A$7:A59)+1)</f>
        <v/>
      </c>
      <c r="B60" s="193"/>
      <c r="C60" s="194"/>
      <c r="D60" s="194"/>
      <c r="E60" s="194"/>
      <c r="F60" s="195"/>
      <c r="G60" s="196"/>
      <c r="H60" s="197"/>
      <c r="I60" s="199"/>
      <c r="J60" s="199"/>
      <c r="K60" s="199"/>
      <c r="L60" s="198"/>
      <c r="M60" s="200"/>
      <c r="N60" s="201"/>
      <c r="O60" s="351"/>
      <c r="P60" s="297"/>
      <c r="Q60" s="190"/>
      <c r="R60" s="191"/>
      <c r="S60" s="201"/>
      <c r="T60" s="351"/>
      <c r="U60" s="189"/>
      <c r="V60" s="276"/>
      <c r="W60" s="264"/>
      <c r="X60" s="201"/>
      <c r="Y60" s="299"/>
      <c r="Z60" s="189"/>
      <c r="AA60" s="276"/>
      <c r="AB60" s="264"/>
      <c r="AC60" s="201"/>
      <c r="AD60" s="299"/>
      <c r="AE60" s="189"/>
      <c r="AF60" s="276"/>
      <c r="AG60" s="264"/>
      <c r="AH60" s="201"/>
      <c r="AI60" s="351"/>
      <c r="AJ60" s="203"/>
      <c r="AK60" s="277"/>
      <c r="AL60" s="269"/>
      <c r="AM60" s="12"/>
      <c r="AN60" s="96"/>
      <c r="AP60" s="349">
        <v>49</v>
      </c>
      <c r="AQ60" s="334" t="s">
        <v>352</v>
      </c>
      <c r="AR60" s="341">
        <f>COUNTIF(nansdata!$S$2:$S$201,競技者データ入力シート!$AP60)+COUNTIF(nansdata!$W$2:$W$201,競技者データ入力シート!$AP60)</f>
        <v>0</v>
      </c>
      <c r="AS60" s="346" t="s">
        <v>403</v>
      </c>
    </row>
    <row r="61" spans="1:45" ht="18" customHeight="1">
      <c r="A61" s="631" t="str">
        <f>IF($C61&amp;$D61="","",COUNT($A$7:A60)+1)</f>
        <v/>
      </c>
      <c r="B61" s="632"/>
      <c r="C61" s="633"/>
      <c r="D61" s="633"/>
      <c r="E61" s="633"/>
      <c r="F61" s="634"/>
      <c r="G61" s="635"/>
      <c r="H61" s="636"/>
      <c r="I61" s="637"/>
      <c r="J61" s="637"/>
      <c r="K61" s="637"/>
      <c r="L61" s="638"/>
      <c r="M61" s="639"/>
      <c r="N61" s="620"/>
      <c r="O61" s="621"/>
      <c r="P61" s="622"/>
      <c r="Q61" s="623"/>
      <c r="R61" s="624"/>
      <c r="S61" s="620"/>
      <c r="T61" s="621"/>
      <c r="U61" s="625"/>
      <c r="V61" s="626"/>
      <c r="W61" s="627"/>
      <c r="X61" s="620"/>
      <c r="Y61" s="628"/>
      <c r="Z61" s="625"/>
      <c r="AA61" s="626"/>
      <c r="AB61" s="627"/>
      <c r="AC61" s="620"/>
      <c r="AD61" s="628"/>
      <c r="AE61" s="625"/>
      <c r="AF61" s="626"/>
      <c r="AG61" s="627"/>
      <c r="AH61" s="620"/>
      <c r="AI61" s="621"/>
      <c r="AJ61" s="629"/>
      <c r="AK61" s="630"/>
      <c r="AL61" s="270"/>
      <c r="AM61" s="17"/>
      <c r="AN61" s="97"/>
      <c r="AP61" s="349">
        <v>50</v>
      </c>
      <c r="AQ61" s="334" t="s">
        <v>357</v>
      </c>
      <c r="AR61" s="341">
        <f>COUNTIF(nansdata!$S$2:$S$201,競技者データ入力シート!$AP61)+COUNTIF(nansdata!$W$2:$W$201,競技者データ入力シート!$AP61)</f>
        <v>0</v>
      </c>
      <c r="AS61" s="346" t="s">
        <v>403</v>
      </c>
    </row>
    <row r="62" spans="1:45" ht="18" customHeight="1" thickBot="1">
      <c r="A62" s="207" t="str">
        <f>IF($C62&amp;$D62="","",COUNT($A$7:A61)+1)</f>
        <v/>
      </c>
      <c r="B62" s="208"/>
      <c r="C62" s="209"/>
      <c r="D62" s="210"/>
      <c r="E62" s="210"/>
      <c r="F62" s="211"/>
      <c r="G62" s="640"/>
      <c r="H62" s="212"/>
      <c r="I62" s="214"/>
      <c r="J62" s="214"/>
      <c r="K62" s="214"/>
      <c r="L62" s="213"/>
      <c r="M62" s="215"/>
      <c r="N62" s="216"/>
      <c r="O62" s="352"/>
      <c r="P62" s="301"/>
      <c r="Q62" s="219"/>
      <c r="R62" s="220"/>
      <c r="S62" s="216"/>
      <c r="T62" s="352"/>
      <c r="U62" s="218"/>
      <c r="V62" s="278"/>
      <c r="W62" s="267"/>
      <c r="X62" s="216"/>
      <c r="Y62" s="300"/>
      <c r="Z62" s="218"/>
      <c r="AA62" s="278"/>
      <c r="AB62" s="267"/>
      <c r="AC62" s="216"/>
      <c r="AD62" s="300"/>
      <c r="AE62" s="218"/>
      <c r="AF62" s="278"/>
      <c r="AG62" s="267"/>
      <c r="AH62" s="216"/>
      <c r="AI62" s="352"/>
      <c r="AJ62" s="218"/>
      <c r="AK62" s="278"/>
      <c r="AL62" s="268"/>
      <c r="AM62" s="16"/>
      <c r="AN62" s="98"/>
      <c r="AO62" s="349" t="s">
        <v>234</v>
      </c>
      <c r="AP62" s="349">
        <v>47</v>
      </c>
      <c r="AQ62" s="334" t="s">
        <v>406</v>
      </c>
      <c r="AR62" s="341">
        <f>COUNTIFS(nansdata!$AI$2:$AI$201,競技者データ入力シート!$AP62,nansdata!$AM$2:$AM$201,競技者データ入力シート!$AO62)</f>
        <v>0</v>
      </c>
      <c r="AS62" s="346" t="s">
        <v>403</v>
      </c>
    </row>
    <row r="63" spans="1:45" ht="18" customHeight="1" thickBot="1">
      <c r="A63" s="192" t="str">
        <f>IF($C63&amp;$D63="","",COUNT($A$7:A62)+1)</f>
        <v/>
      </c>
      <c r="B63" s="193"/>
      <c r="C63" s="194"/>
      <c r="D63" s="194"/>
      <c r="E63" s="194"/>
      <c r="F63" s="195"/>
      <c r="G63" s="28"/>
      <c r="H63" s="197"/>
      <c r="I63" s="199"/>
      <c r="J63" s="198"/>
      <c r="K63" s="198"/>
      <c r="L63" s="198"/>
      <c r="M63" s="200"/>
      <c r="N63" s="201"/>
      <c r="O63" s="351"/>
      <c r="P63" s="297"/>
      <c r="Q63" s="190"/>
      <c r="R63" s="191"/>
      <c r="S63" s="201"/>
      <c r="T63" s="351"/>
      <c r="U63" s="189"/>
      <c r="V63" s="276"/>
      <c r="W63" s="264"/>
      <c r="X63" s="201"/>
      <c r="Y63" s="299"/>
      <c r="Z63" s="189"/>
      <c r="AA63" s="276"/>
      <c r="AB63" s="264"/>
      <c r="AC63" s="201"/>
      <c r="AD63" s="299"/>
      <c r="AE63" s="189"/>
      <c r="AF63" s="276"/>
      <c r="AG63" s="264"/>
      <c r="AH63" s="201"/>
      <c r="AI63" s="351"/>
      <c r="AJ63" s="203"/>
      <c r="AK63" s="277"/>
      <c r="AL63" s="269"/>
      <c r="AM63" s="12"/>
      <c r="AN63" s="96"/>
      <c r="AO63" s="349" t="s">
        <v>235</v>
      </c>
      <c r="AP63" s="349">
        <v>47</v>
      </c>
      <c r="AQ63" s="335" t="s">
        <v>407</v>
      </c>
      <c r="AR63" s="343">
        <f>COUNTIFS(nansdata!$AI$2:$AI$201,競技者データ入力シート!$AP63,nansdata!$AM$2:$AM$201,競技者データ入力シート!$AO63)</f>
        <v>0</v>
      </c>
      <c r="AS63" s="347" t="s">
        <v>403</v>
      </c>
    </row>
    <row r="64" spans="1:45" ht="18" customHeight="1" thickBot="1">
      <c r="A64" s="192" t="str">
        <f>IF($C64&amp;$D64="","",COUNT($A$7:A63)+1)</f>
        <v/>
      </c>
      <c r="B64" s="193"/>
      <c r="C64" s="194"/>
      <c r="D64" s="194"/>
      <c r="E64" s="194"/>
      <c r="F64" s="195"/>
      <c r="G64" s="28"/>
      <c r="H64" s="197"/>
      <c r="I64" s="199"/>
      <c r="J64" s="198"/>
      <c r="K64" s="198"/>
      <c r="L64" s="198"/>
      <c r="M64" s="200"/>
      <c r="N64" s="201"/>
      <c r="O64" s="351"/>
      <c r="P64" s="297"/>
      <c r="Q64" s="190"/>
      <c r="R64" s="191"/>
      <c r="S64" s="201"/>
      <c r="T64" s="351"/>
      <c r="U64" s="189"/>
      <c r="V64" s="276"/>
      <c r="W64" s="264"/>
      <c r="X64" s="201"/>
      <c r="Y64" s="299"/>
      <c r="Z64" s="189"/>
      <c r="AA64" s="276"/>
      <c r="AB64" s="264"/>
      <c r="AC64" s="201"/>
      <c r="AD64" s="299"/>
      <c r="AE64" s="189"/>
      <c r="AF64" s="276"/>
      <c r="AG64" s="264"/>
      <c r="AH64" s="201"/>
      <c r="AI64" s="351"/>
      <c r="AJ64" s="203"/>
      <c r="AK64" s="204"/>
      <c r="AL64" s="269"/>
      <c r="AM64" s="12"/>
      <c r="AN64" s="96"/>
      <c r="AP64" s="349">
        <v>53</v>
      </c>
      <c r="AQ64" s="336" t="s">
        <v>360</v>
      </c>
      <c r="AR64" s="339">
        <f>COUNTIF(nansdata!$S$2:$S$201,競技者データ入力シート!$AP64)+COUNTIF(nansdata!$W$2:$W$201,競技者データ入力シート!$AP64)</f>
        <v>0</v>
      </c>
      <c r="AS64" s="345" t="s">
        <v>403</v>
      </c>
    </row>
    <row r="65" spans="1:45" ht="18" customHeight="1" thickBot="1">
      <c r="A65" s="192" t="str">
        <f>IF($C65&amp;$D65="","",COUNT($A$7:A64)+1)</f>
        <v/>
      </c>
      <c r="B65" s="193"/>
      <c r="C65" s="194"/>
      <c r="D65" s="194"/>
      <c r="E65" s="194"/>
      <c r="F65" s="195"/>
      <c r="G65" s="28"/>
      <c r="H65" s="197"/>
      <c r="I65" s="199"/>
      <c r="J65" s="198"/>
      <c r="K65" s="198"/>
      <c r="L65" s="198"/>
      <c r="M65" s="200"/>
      <c r="N65" s="201"/>
      <c r="O65" s="351"/>
      <c r="P65" s="297"/>
      <c r="Q65" s="190"/>
      <c r="R65" s="191"/>
      <c r="S65" s="201"/>
      <c r="T65" s="351"/>
      <c r="U65" s="189"/>
      <c r="V65" s="276"/>
      <c r="W65" s="264"/>
      <c r="X65" s="201"/>
      <c r="Y65" s="299"/>
      <c r="Z65" s="189"/>
      <c r="AA65" s="276"/>
      <c r="AB65" s="264"/>
      <c r="AC65" s="201"/>
      <c r="AD65" s="299"/>
      <c r="AE65" s="189"/>
      <c r="AF65" s="276"/>
      <c r="AG65" s="264"/>
      <c r="AH65" s="201"/>
      <c r="AI65" s="351"/>
      <c r="AJ65" s="203"/>
      <c r="AK65" s="277"/>
      <c r="AL65" s="269"/>
      <c r="AM65" s="12"/>
      <c r="AN65" s="96"/>
      <c r="AP65" s="349">
        <v>54</v>
      </c>
      <c r="AQ65" s="335" t="s">
        <v>363</v>
      </c>
      <c r="AR65" s="343">
        <f>COUNTIF(nansdata!$S$2:$S$201,競技者データ入力シート!$AP65)+COUNTIF(nansdata!$W$2:$W$201,競技者データ入力シート!$AP65)</f>
        <v>0</v>
      </c>
      <c r="AS65" s="347" t="s">
        <v>403</v>
      </c>
    </row>
    <row r="66" spans="1:45" ht="18" customHeight="1" thickBot="1">
      <c r="A66" s="641" t="str">
        <f>IF($C66&amp;$D66="","",COUNT($A$7:A65)+1)</f>
        <v/>
      </c>
      <c r="B66" s="642"/>
      <c r="C66" s="643"/>
      <c r="D66" s="643"/>
      <c r="E66" s="643"/>
      <c r="F66" s="644"/>
      <c r="G66" s="645"/>
      <c r="H66" s="646"/>
      <c r="I66" s="647"/>
      <c r="J66" s="648"/>
      <c r="K66" s="648"/>
      <c r="L66" s="648"/>
      <c r="M66" s="649"/>
      <c r="N66" s="609"/>
      <c r="O66" s="610"/>
      <c r="P66" s="611"/>
      <c r="Q66" s="612"/>
      <c r="R66" s="613"/>
      <c r="S66" s="609"/>
      <c r="T66" s="610"/>
      <c r="U66" s="614"/>
      <c r="V66" s="615"/>
      <c r="W66" s="616"/>
      <c r="X66" s="609"/>
      <c r="Y66" s="617"/>
      <c r="Z66" s="614"/>
      <c r="AA66" s="615"/>
      <c r="AB66" s="616"/>
      <c r="AC66" s="609"/>
      <c r="AD66" s="617"/>
      <c r="AE66" s="614"/>
      <c r="AF66" s="615"/>
      <c r="AG66" s="616"/>
      <c r="AH66" s="609"/>
      <c r="AI66" s="610"/>
      <c r="AJ66" s="618"/>
      <c r="AK66" s="619"/>
      <c r="AL66" s="270"/>
      <c r="AM66" s="17"/>
      <c r="AN66" s="97"/>
    </row>
    <row r="67" spans="1:45" ht="18" customHeight="1" thickBot="1">
      <c r="A67" s="178" t="str">
        <f>IF($C67&amp;$D67="","",COUNT($A$7:A66)+1)</f>
        <v/>
      </c>
      <c r="B67" s="179"/>
      <c r="C67" s="180"/>
      <c r="D67" s="180"/>
      <c r="E67" s="180"/>
      <c r="F67" s="181"/>
      <c r="G67" s="182"/>
      <c r="H67" s="183"/>
      <c r="I67" s="185"/>
      <c r="J67" s="185"/>
      <c r="K67" s="185"/>
      <c r="L67" s="184"/>
      <c r="M67" s="186"/>
      <c r="N67" s="187"/>
      <c r="O67" s="350"/>
      <c r="P67" s="297"/>
      <c r="Q67" s="190"/>
      <c r="R67" s="191"/>
      <c r="S67" s="187"/>
      <c r="T67" s="350"/>
      <c r="U67" s="189"/>
      <c r="V67" s="276"/>
      <c r="W67" s="264"/>
      <c r="X67" s="187"/>
      <c r="Y67" s="298"/>
      <c r="Z67" s="189"/>
      <c r="AA67" s="276"/>
      <c r="AB67" s="264"/>
      <c r="AC67" s="187"/>
      <c r="AD67" s="298"/>
      <c r="AE67" s="189"/>
      <c r="AF67" s="276"/>
      <c r="AG67" s="264"/>
      <c r="AH67" s="187"/>
      <c r="AI67" s="350"/>
      <c r="AJ67" s="189"/>
      <c r="AK67" s="276"/>
      <c r="AL67" s="268"/>
      <c r="AM67" s="16"/>
      <c r="AN67" s="98"/>
    </row>
    <row r="68" spans="1:45" ht="18" customHeight="1" thickBot="1">
      <c r="A68" s="192" t="str">
        <f>IF($C68&amp;$D68="","",COUNT($A$7:A67)+1)</f>
        <v/>
      </c>
      <c r="B68" s="193"/>
      <c r="C68" s="194"/>
      <c r="D68" s="194"/>
      <c r="E68" s="194"/>
      <c r="F68" s="195"/>
      <c r="G68" s="196"/>
      <c r="H68" s="197"/>
      <c r="I68" s="199"/>
      <c r="J68" s="199"/>
      <c r="K68" s="199"/>
      <c r="L68" s="198"/>
      <c r="M68" s="200"/>
      <c r="N68" s="201"/>
      <c r="O68" s="351"/>
      <c r="P68" s="297"/>
      <c r="Q68" s="190"/>
      <c r="R68" s="191"/>
      <c r="S68" s="201"/>
      <c r="T68" s="351"/>
      <c r="U68" s="189"/>
      <c r="V68" s="276"/>
      <c r="W68" s="264"/>
      <c r="X68" s="201"/>
      <c r="Y68" s="299"/>
      <c r="Z68" s="189"/>
      <c r="AA68" s="276"/>
      <c r="AB68" s="264"/>
      <c r="AC68" s="201"/>
      <c r="AD68" s="299"/>
      <c r="AE68" s="189"/>
      <c r="AF68" s="276"/>
      <c r="AG68" s="264"/>
      <c r="AH68" s="201"/>
      <c r="AI68" s="351"/>
      <c r="AJ68" s="203"/>
      <c r="AK68" s="277"/>
      <c r="AL68" s="269"/>
      <c r="AM68" s="12"/>
      <c r="AN68" s="96"/>
    </row>
    <row r="69" spans="1:45" ht="18" customHeight="1" thickBot="1">
      <c r="A69" s="192" t="str">
        <f>IF($C69&amp;$D69="","",COUNT($A$7:A68)+1)</f>
        <v/>
      </c>
      <c r="B69" s="193"/>
      <c r="C69" s="194"/>
      <c r="D69" s="194"/>
      <c r="E69" s="194"/>
      <c r="F69" s="195"/>
      <c r="G69" s="196"/>
      <c r="H69" s="197"/>
      <c r="I69" s="199"/>
      <c r="J69" s="199"/>
      <c r="K69" s="199"/>
      <c r="L69" s="198"/>
      <c r="M69" s="200"/>
      <c r="N69" s="201"/>
      <c r="O69" s="351"/>
      <c r="P69" s="297"/>
      <c r="Q69" s="190"/>
      <c r="R69" s="191"/>
      <c r="S69" s="201"/>
      <c r="T69" s="351"/>
      <c r="U69" s="189"/>
      <c r="V69" s="276"/>
      <c r="W69" s="264"/>
      <c r="X69" s="201"/>
      <c r="Y69" s="299"/>
      <c r="Z69" s="189"/>
      <c r="AA69" s="276"/>
      <c r="AB69" s="264"/>
      <c r="AC69" s="201"/>
      <c r="AD69" s="299"/>
      <c r="AE69" s="189"/>
      <c r="AF69" s="276"/>
      <c r="AG69" s="264"/>
      <c r="AH69" s="201"/>
      <c r="AI69" s="351"/>
      <c r="AJ69" s="203"/>
      <c r="AK69" s="204"/>
      <c r="AL69" s="269"/>
      <c r="AM69" s="12"/>
      <c r="AN69" s="96"/>
    </row>
    <row r="70" spans="1:45" ht="18" customHeight="1" thickBot="1">
      <c r="A70" s="192" t="str">
        <f>IF($C70&amp;$D70="","",COUNT($A$7:A69)+1)</f>
        <v/>
      </c>
      <c r="B70" s="193"/>
      <c r="C70" s="194"/>
      <c r="D70" s="194"/>
      <c r="E70" s="194"/>
      <c r="F70" s="195"/>
      <c r="G70" s="196"/>
      <c r="H70" s="197"/>
      <c r="I70" s="199"/>
      <c r="J70" s="199"/>
      <c r="K70" s="199"/>
      <c r="L70" s="198"/>
      <c r="M70" s="200"/>
      <c r="N70" s="201"/>
      <c r="O70" s="351"/>
      <c r="P70" s="297"/>
      <c r="Q70" s="190"/>
      <c r="R70" s="191"/>
      <c r="S70" s="201"/>
      <c r="T70" s="351"/>
      <c r="U70" s="189"/>
      <c r="V70" s="276"/>
      <c r="W70" s="264"/>
      <c r="X70" s="201"/>
      <c r="Y70" s="299"/>
      <c r="Z70" s="189"/>
      <c r="AA70" s="276"/>
      <c r="AB70" s="264"/>
      <c r="AC70" s="201"/>
      <c r="AD70" s="299"/>
      <c r="AE70" s="189"/>
      <c r="AF70" s="276"/>
      <c r="AG70" s="264"/>
      <c r="AH70" s="201"/>
      <c r="AI70" s="351"/>
      <c r="AJ70" s="203"/>
      <c r="AK70" s="277"/>
      <c r="AL70" s="269"/>
      <c r="AM70" s="12"/>
      <c r="AN70" s="96"/>
    </row>
    <row r="71" spans="1:45" ht="18" customHeight="1">
      <c r="A71" s="631" t="str">
        <f>IF($C71&amp;$D71="","",COUNT($A$7:A70)+1)</f>
        <v/>
      </c>
      <c r="B71" s="632"/>
      <c r="C71" s="633"/>
      <c r="D71" s="633"/>
      <c r="E71" s="633"/>
      <c r="F71" s="634"/>
      <c r="G71" s="635"/>
      <c r="H71" s="636"/>
      <c r="I71" s="637"/>
      <c r="J71" s="637"/>
      <c r="K71" s="637"/>
      <c r="L71" s="638"/>
      <c r="M71" s="639"/>
      <c r="N71" s="620"/>
      <c r="O71" s="621"/>
      <c r="P71" s="622"/>
      <c r="Q71" s="623"/>
      <c r="R71" s="624"/>
      <c r="S71" s="620"/>
      <c r="T71" s="621"/>
      <c r="U71" s="625"/>
      <c r="V71" s="626"/>
      <c r="W71" s="627"/>
      <c r="X71" s="620"/>
      <c r="Y71" s="628"/>
      <c r="Z71" s="625"/>
      <c r="AA71" s="626"/>
      <c r="AB71" s="627"/>
      <c r="AC71" s="620"/>
      <c r="AD71" s="628"/>
      <c r="AE71" s="625"/>
      <c r="AF71" s="626"/>
      <c r="AG71" s="627"/>
      <c r="AH71" s="620"/>
      <c r="AI71" s="621"/>
      <c r="AJ71" s="629"/>
      <c r="AK71" s="630"/>
      <c r="AL71" s="270"/>
      <c r="AM71" s="17"/>
      <c r="AN71" s="97"/>
    </row>
    <row r="72" spans="1:45" ht="18" customHeight="1" thickBot="1">
      <c r="A72" s="207" t="str">
        <f>IF($C72&amp;$D72="","",COUNT($A$7:A71)+1)</f>
        <v/>
      </c>
      <c r="B72" s="208"/>
      <c r="C72" s="209"/>
      <c r="D72" s="210"/>
      <c r="E72" s="210"/>
      <c r="F72" s="211"/>
      <c r="G72" s="640"/>
      <c r="H72" s="212"/>
      <c r="I72" s="214"/>
      <c r="J72" s="214"/>
      <c r="K72" s="214"/>
      <c r="L72" s="213"/>
      <c r="M72" s="215"/>
      <c r="N72" s="216"/>
      <c r="O72" s="352"/>
      <c r="P72" s="301"/>
      <c r="Q72" s="219"/>
      <c r="R72" s="220"/>
      <c r="S72" s="216"/>
      <c r="T72" s="352"/>
      <c r="U72" s="218"/>
      <c r="V72" s="278"/>
      <c r="W72" s="267"/>
      <c r="X72" s="216"/>
      <c r="Y72" s="300"/>
      <c r="Z72" s="218"/>
      <c r="AA72" s="278"/>
      <c r="AB72" s="267"/>
      <c r="AC72" s="216"/>
      <c r="AD72" s="300"/>
      <c r="AE72" s="218"/>
      <c r="AF72" s="278"/>
      <c r="AG72" s="267"/>
      <c r="AH72" s="216"/>
      <c r="AI72" s="352"/>
      <c r="AJ72" s="218"/>
      <c r="AK72" s="278"/>
      <c r="AL72" s="268"/>
      <c r="AM72" s="16"/>
      <c r="AN72" s="98"/>
    </row>
    <row r="73" spans="1:45" ht="18" customHeight="1" thickBot="1">
      <c r="A73" s="192" t="str">
        <f>IF($C73&amp;$D73="","",COUNT($A$7:A72)+1)</f>
        <v/>
      </c>
      <c r="B73" s="193"/>
      <c r="C73" s="194"/>
      <c r="D73" s="194"/>
      <c r="E73" s="194"/>
      <c r="F73" s="195"/>
      <c r="G73" s="28"/>
      <c r="H73" s="197"/>
      <c r="I73" s="199"/>
      <c r="J73" s="198"/>
      <c r="K73" s="198"/>
      <c r="L73" s="198"/>
      <c r="M73" s="200"/>
      <c r="N73" s="201"/>
      <c r="O73" s="351"/>
      <c r="P73" s="297"/>
      <c r="Q73" s="190"/>
      <c r="R73" s="191"/>
      <c r="S73" s="201"/>
      <c r="T73" s="351"/>
      <c r="U73" s="189"/>
      <c r="V73" s="276"/>
      <c r="W73" s="264"/>
      <c r="X73" s="201"/>
      <c r="Y73" s="299"/>
      <c r="Z73" s="189"/>
      <c r="AA73" s="276"/>
      <c r="AB73" s="264"/>
      <c r="AC73" s="201"/>
      <c r="AD73" s="299"/>
      <c r="AE73" s="189"/>
      <c r="AF73" s="276"/>
      <c r="AG73" s="264"/>
      <c r="AH73" s="201"/>
      <c r="AI73" s="351"/>
      <c r="AJ73" s="203"/>
      <c r="AK73" s="277"/>
      <c r="AL73" s="269"/>
      <c r="AM73" s="12"/>
      <c r="AN73" s="96"/>
    </row>
    <row r="74" spans="1:45" ht="18" customHeight="1" thickBot="1">
      <c r="A74" s="192" t="str">
        <f>IF($C74&amp;$D74="","",COUNT($A$7:A73)+1)</f>
        <v/>
      </c>
      <c r="B74" s="193"/>
      <c r="C74" s="194"/>
      <c r="D74" s="194"/>
      <c r="E74" s="194"/>
      <c r="F74" s="195"/>
      <c r="G74" s="28"/>
      <c r="H74" s="197"/>
      <c r="I74" s="199"/>
      <c r="J74" s="198"/>
      <c r="K74" s="198"/>
      <c r="L74" s="198"/>
      <c r="M74" s="200"/>
      <c r="N74" s="201"/>
      <c r="O74" s="351"/>
      <c r="P74" s="297"/>
      <c r="Q74" s="190"/>
      <c r="R74" s="191"/>
      <c r="S74" s="201"/>
      <c r="T74" s="351"/>
      <c r="U74" s="189"/>
      <c r="V74" s="276"/>
      <c r="W74" s="264"/>
      <c r="X74" s="201"/>
      <c r="Y74" s="299"/>
      <c r="Z74" s="189"/>
      <c r="AA74" s="276"/>
      <c r="AB74" s="264"/>
      <c r="AC74" s="201"/>
      <c r="AD74" s="299"/>
      <c r="AE74" s="189"/>
      <c r="AF74" s="276"/>
      <c r="AG74" s="264"/>
      <c r="AH74" s="201"/>
      <c r="AI74" s="351"/>
      <c r="AJ74" s="203"/>
      <c r="AK74" s="204"/>
      <c r="AL74" s="269"/>
      <c r="AM74" s="12"/>
      <c r="AN74" s="96"/>
    </row>
    <row r="75" spans="1:45" ht="18" customHeight="1" thickBot="1">
      <c r="A75" s="192" t="str">
        <f>IF($C75&amp;$D75="","",COUNT($A$7:A74)+1)</f>
        <v/>
      </c>
      <c r="B75" s="193"/>
      <c r="C75" s="194"/>
      <c r="D75" s="194"/>
      <c r="E75" s="194"/>
      <c r="F75" s="195"/>
      <c r="G75" s="28"/>
      <c r="H75" s="197"/>
      <c r="I75" s="199"/>
      <c r="J75" s="198"/>
      <c r="K75" s="198"/>
      <c r="L75" s="198"/>
      <c r="M75" s="200"/>
      <c r="N75" s="201"/>
      <c r="O75" s="351"/>
      <c r="P75" s="297"/>
      <c r="Q75" s="190"/>
      <c r="R75" s="191"/>
      <c r="S75" s="201"/>
      <c r="T75" s="351"/>
      <c r="U75" s="189"/>
      <c r="V75" s="276"/>
      <c r="W75" s="264"/>
      <c r="X75" s="201"/>
      <c r="Y75" s="299"/>
      <c r="Z75" s="189"/>
      <c r="AA75" s="276"/>
      <c r="AB75" s="264"/>
      <c r="AC75" s="201"/>
      <c r="AD75" s="299"/>
      <c r="AE75" s="189"/>
      <c r="AF75" s="276"/>
      <c r="AG75" s="264"/>
      <c r="AH75" s="201"/>
      <c r="AI75" s="351"/>
      <c r="AJ75" s="203"/>
      <c r="AK75" s="277"/>
      <c r="AL75" s="269"/>
      <c r="AM75" s="12"/>
      <c r="AN75" s="96"/>
    </row>
    <row r="76" spans="1:45" ht="18" customHeight="1" thickBot="1">
      <c r="A76" s="641" t="str">
        <f>IF($C76&amp;$D76="","",COUNT($A$7:A75)+1)</f>
        <v/>
      </c>
      <c r="B76" s="642"/>
      <c r="C76" s="643"/>
      <c r="D76" s="643"/>
      <c r="E76" s="643"/>
      <c r="F76" s="644"/>
      <c r="G76" s="645"/>
      <c r="H76" s="646"/>
      <c r="I76" s="647"/>
      <c r="J76" s="648"/>
      <c r="K76" s="648"/>
      <c r="L76" s="648"/>
      <c r="M76" s="649"/>
      <c r="N76" s="609"/>
      <c r="O76" s="610"/>
      <c r="P76" s="611"/>
      <c r="Q76" s="612"/>
      <c r="R76" s="613"/>
      <c r="S76" s="609"/>
      <c r="T76" s="610"/>
      <c r="U76" s="614"/>
      <c r="V76" s="615"/>
      <c r="W76" s="616"/>
      <c r="X76" s="609"/>
      <c r="Y76" s="617"/>
      <c r="Z76" s="614"/>
      <c r="AA76" s="615"/>
      <c r="AB76" s="616"/>
      <c r="AC76" s="609"/>
      <c r="AD76" s="617"/>
      <c r="AE76" s="614"/>
      <c r="AF76" s="615"/>
      <c r="AG76" s="616"/>
      <c r="AH76" s="609"/>
      <c r="AI76" s="610"/>
      <c r="AJ76" s="618"/>
      <c r="AK76" s="619"/>
      <c r="AL76" s="270"/>
      <c r="AM76" s="17"/>
      <c r="AN76" s="97"/>
    </row>
    <row r="77" spans="1:45" ht="18" customHeight="1" thickBot="1">
      <c r="A77" s="178" t="str">
        <f>IF($C77&amp;$D77="","",COUNT($A$7:A76)+1)</f>
        <v/>
      </c>
      <c r="B77" s="179"/>
      <c r="C77" s="180"/>
      <c r="D77" s="180"/>
      <c r="E77" s="180"/>
      <c r="F77" s="181"/>
      <c r="G77" s="182"/>
      <c r="H77" s="183"/>
      <c r="I77" s="185"/>
      <c r="J77" s="185"/>
      <c r="K77" s="185"/>
      <c r="L77" s="184"/>
      <c r="M77" s="186"/>
      <c r="N77" s="187"/>
      <c r="O77" s="350"/>
      <c r="P77" s="297"/>
      <c r="Q77" s="190"/>
      <c r="R77" s="191"/>
      <c r="S77" s="187"/>
      <c r="T77" s="350"/>
      <c r="U77" s="189"/>
      <c r="V77" s="276"/>
      <c r="W77" s="264"/>
      <c r="X77" s="187"/>
      <c r="Y77" s="298"/>
      <c r="Z77" s="189"/>
      <c r="AA77" s="276"/>
      <c r="AB77" s="264"/>
      <c r="AC77" s="187"/>
      <c r="AD77" s="298"/>
      <c r="AE77" s="189"/>
      <c r="AF77" s="276"/>
      <c r="AG77" s="264"/>
      <c r="AH77" s="187"/>
      <c r="AI77" s="350"/>
      <c r="AJ77" s="189"/>
      <c r="AK77" s="276"/>
      <c r="AL77" s="268"/>
      <c r="AM77" s="16"/>
      <c r="AN77" s="98"/>
    </row>
    <row r="78" spans="1:45" ht="18" customHeight="1" thickBot="1">
      <c r="A78" s="192" t="str">
        <f>IF($C78&amp;$D78="","",COUNT($A$7:A77)+1)</f>
        <v/>
      </c>
      <c r="B78" s="193"/>
      <c r="C78" s="194"/>
      <c r="D78" s="194"/>
      <c r="E78" s="194"/>
      <c r="F78" s="195"/>
      <c r="G78" s="196"/>
      <c r="H78" s="197"/>
      <c r="I78" s="199"/>
      <c r="J78" s="199"/>
      <c r="K78" s="199"/>
      <c r="L78" s="198"/>
      <c r="M78" s="200"/>
      <c r="N78" s="201"/>
      <c r="O78" s="351"/>
      <c r="P78" s="297"/>
      <c r="Q78" s="190"/>
      <c r="R78" s="191"/>
      <c r="S78" s="201"/>
      <c r="T78" s="351"/>
      <c r="U78" s="189"/>
      <c r="V78" s="276"/>
      <c r="W78" s="264"/>
      <c r="X78" s="201"/>
      <c r="Y78" s="299"/>
      <c r="Z78" s="189"/>
      <c r="AA78" s="276"/>
      <c r="AB78" s="264"/>
      <c r="AC78" s="201"/>
      <c r="AD78" s="299"/>
      <c r="AE78" s="189"/>
      <c r="AF78" s="276"/>
      <c r="AG78" s="264"/>
      <c r="AH78" s="201"/>
      <c r="AI78" s="351"/>
      <c r="AJ78" s="203"/>
      <c r="AK78" s="277"/>
      <c r="AL78" s="269"/>
      <c r="AM78" s="12"/>
      <c r="AN78" s="96"/>
    </row>
    <row r="79" spans="1:45" ht="18" customHeight="1" thickBot="1">
      <c r="A79" s="192" t="str">
        <f>IF($C79&amp;$D79="","",COUNT($A$7:A78)+1)</f>
        <v/>
      </c>
      <c r="B79" s="193"/>
      <c r="C79" s="194"/>
      <c r="D79" s="194"/>
      <c r="E79" s="194"/>
      <c r="F79" s="195"/>
      <c r="G79" s="196"/>
      <c r="H79" s="197"/>
      <c r="I79" s="199"/>
      <c r="J79" s="199"/>
      <c r="K79" s="199"/>
      <c r="L79" s="198"/>
      <c r="M79" s="200"/>
      <c r="N79" s="201"/>
      <c r="O79" s="351"/>
      <c r="P79" s="297"/>
      <c r="Q79" s="190"/>
      <c r="R79" s="191"/>
      <c r="S79" s="201"/>
      <c r="T79" s="351"/>
      <c r="U79" s="189"/>
      <c r="V79" s="276"/>
      <c r="W79" s="264"/>
      <c r="X79" s="201"/>
      <c r="Y79" s="299"/>
      <c r="Z79" s="189"/>
      <c r="AA79" s="276"/>
      <c r="AB79" s="264"/>
      <c r="AC79" s="201"/>
      <c r="AD79" s="299"/>
      <c r="AE79" s="189"/>
      <c r="AF79" s="276"/>
      <c r="AG79" s="264"/>
      <c r="AH79" s="201"/>
      <c r="AI79" s="351"/>
      <c r="AJ79" s="203"/>
      <c r="AK79" s="204"/>
      <c r="AL79" s="269"/>
      <c r="AM79" s="12"/>
      <c r="AN79" s="96"/>
    </row>
    <row r="80" spans="1:45" ht="18" customHeight="1" thickBot="1">
      <c r="A80" s="192" t="str">
        <f>IF($C80&amp;$D80="","",COUNT($A$7:A79)+1)</f>
        <v/>
      </c>
      <c r="B80" s="193"/>
      <c r="C80" s="194"/>
      <c r="D80" s="194"/>
      <c r="E80" s="194"/>
      <c r="F80" s="195"/>
      <c r="G80" s="196"/>
      <c r="H80" s="197"/>
      <c r="I80" s="199"/>
      <c r="J80" s="199"/>
      <c r="K80" s="199"/>
      <c r="L80" s="198"/>
      <c r="M80" s="200"/>
      <c r="N80" s="201"/>
      <c r="O80" s="351"/>
      <c r="P80" s="297"/>
      <c r="Q80" s="190"/>
      <c r="R80" s="191"/>
      <c r="S80" s="201"/>
      <c r="T80" s="351"/>
      <c r="U80" s="189"/>
      <c r="V80" s="276"/>
      <c r="W80" s="264"/>
      <c r="X80" s="201"/>
      <c r="Y80" s="299"/>
      <c r="Z80" s="189"/>
      <c r="AA80" s="276"/>
      <c r="AB80" s="264"/>
      <c r="AC80" s="201"/>
      <c r="AD80" s="299"/>
      <c r="AE80" s="189"/>
      <c r="AF80" s="276"/>
      <c r="AG80" s="264"/>
      <c r="AH80" s="201"/>
      <c r="AI80" s="351"/>
      <c r="AJ80" s="203"/>
      <c r="AK80" s="277"/>
      <c r="AL80" s="269"/>
      <c r="AM80" s="12"/>
      <c r="AN80" s="96"/>
    </row>
    <row r="81" spans="1:40" ht="18" customHeight="1">
      <c r="A81" s="631" t="str">
        <f>IF($C81&amp;$D81="","",COUNT($A$7:A80)+1)</f>
        <v/>
      </c>
      <c r="B81" s="632"/>
      <c r="C81" s="633"/>
      <c r="D81" s="633"/>
      <c r="E81" s="633"/>
      <c r="F81" s="634"/>
      <c r="G81" s="635"/>
      <c r="H81" s="636"/>
      <c r="I81" s="637"/>
      <c r="J81" s="637"/>
      <c r="K81" s="637"/>
      <c r="L81" s="638"/>
      <c r="M81" s="639"/>
      <c r="N81" s="620"/>
      <c r="O81" s="621"/>
      <c r="P81" s="622"/>
      <c r="Q81" s="623"/>
      <c r="R81" s="624"/>
      <c r="S81" s="620"/>
      <c r="T81" s="621"/>
      <c r="U81" s="625"/>
      <c r="V81" s="626"/>
      <c r="W81" s="627"/>
      <c r="X81" s="620"/>
      <c r="Y81" s="628"/>
      <c r="Z81" s="625"/>
      <c r="AA81" s="626"/>
      <c r="AB81" s="627"/>
      <c r="AC81" s="620"/>
      <c r="AD81" s="628"/>
      <c r="AE81" s="625"/>
      <c r="AF81" s="626"/>
      <c r="AG81" s="627"/>
      <c r="AH81" s="620"/>
      <c r="AI81" s="621"/>
      <c r="AJ81" s="629"/>
      <c r="AK81" s="630"/>
      <c r="AL81" s="270"/>
      <c r="AM81" s="17"/>
      <c r="AN81" s="97"/>
    </row>
    <row r="82" spans="1:40" ht="18" customHeight="1" thickBot="1">
      <c r="A82" s="207" t="str">
        <f>IF($C82&amp;$D82="","",COUNT($A$7:A81)+1)</f>
        <v/>
      </c>
      <c r="B82" s="208"/>
      <c r="C82" s="209"/>
      <c r="D82" s="210"/>
      <c r="E82" s="210"/>
      <c r="F82" s="211"/>
      <c r="G82" s="640"/>
      <c r="H82" s="212"/>
      <c r="I82" s="214"/>
      <c r="J82" s="214"/>
      <c r="K82" s="214"/>
      <c r="L82" s="213"/>
      <c r="M82" s="215"/>
      <c r="N82" s="216"/>
      <c r="O82" s="352"/>
      <c r="P82" s="301"/>
      <c r="Q82" s="219"/>
      <c r="R82" s="220"/>
      <c r="S82" s="216"/>
      <c r="T82" s="352"/>
      <c r="U82" s="218"/>
      <c r="V82" s="278"/>
      <c r="W82" s="267"/>
      <c r="X82" s="216"/>
      <c r="Y82" s="300"/>
      <c r="Z82" s="218"/>
      <c r="AA82" s="278"/>
      <c r="AB82" s="267"/>
      <c r="AC82" s="216"/>
      <c r="AD82" s="300"/>
      <c r="AE82" s="218"/>
      <c r="AF82" s="278"/>
      <c r="AG82" s="267"/>
      <c r="AH82" s="216"/>
      <c r="AI82" s="352"/>
      <c r="AJ82" s="218"/>
      <c r="AK82" s="278"/>
      <c r="AL82" s="268"/>
      <c r="AM82" s="16"/>
      <c r="AN82" s="98"/>
    </row>
    <row r="83" spans="1:40" ht="18" customHeight="1" thickBot="1">
      <c r="A83" s="192" t="str">
        <f>IF($C83&amp;$D83="","",COUNT($A$7:A82)+1)</f>
        <v/>
      </c>
      <c r="B83" s="193"/>
      <c r="C83" s="194"/>
      <c r="D83" s="194"/>
      <c r="E83" s="194"/>
      <c r="F83" s="195"/>
      <c r="G83" s="28"/>
      <c r="H83" s="197"/>
      <c r="I83" s="199"/>
      <c r="J83" s="198"/>
      <c r="K83" s="198"/>
      <c r="L83" s="198"/>
      <c r="M83" s="200"/>
      <c r="N83" s="201"/>
      <c r="O83" s="351"/>
      <c r="P83" s="297"/>
      <c r="Q83" s="190"/>
      <c r="R83" s="191"/>
      <c r="S83" s="201"/>
      <c r="T83" s="351"/>
      <c r="U83" s="189"/>
      <c r="V83" s="276"/>
      <c r="W83" s="264"/>
      <c r="X83" s="201"/>
      <c r="Y83" s="299"/>
      <c r="Z83" s="189"/>
      <c r="AA83" s="276"/>
      <c r="AB83" s="264"/>
      <c r="AC83" s="201"/>
      <c r="AD83" s="299"/>
      <c r="AE83" s="189"/>
      <c r="AF83" s="276"/>
      <c r="AG83" s="264"/>
      <c r="AH83" s="201"/>
      <c r="AI83" s="351"/>
      <c r="AJ83" s="203"/>
      <c r="AK83" s="277"/>
      <c r="AL83" s="269"/>
      <c r="AM83" s="12"/>
      <c r="AN83" s="96"/>
    </row>
    <row r="84" spans="1:40" ht="18" customHeight="1" thickBot="1">
      <c r="A84" s="192" t="str">
        <f>IF($C84&amp;$D84="","",COUNT($A$7:A83)+1)</f>
        <v/>
      </c>
      <c r="B84" s="193"/>
      <c r="C84" s="194"/>
      <c r="D84" s="194"/>
      <c r="E84" s="194"/>
      <c r="F84" s="195"/>
      <c r="G84" s="28"/>
      <c r="H84" s="197"/>
      <c r="I84" s="199"/>
      <c r="J84" s="198"/>
      <c r="K84" s="198"/>
      <c r="L84" s="198"/>
      <c r="M84" s="200"/>
      <c r="N84" s="201"/>
      <c r="O84" s="351"/>
      <c r="P84" s="297"/>
      <c r="Q84" s="190"/>
      <c r="R84" s="191"/>
      <c r="S84" s="201"/>
      <c r="T84" s="351"/>
      <c r="U84" s="189"/>
      <c r="V84" s="276"/>
      <c r="W84" s="264"/>
      <c r="X84" s="201"/>
      <c r="Y84" s="299"/>
      <c r="Z84" s="189"/>
      <c r="AA84" s="276"/>
      <c r="AB84" s="264"/>
      <c r="AC84" s="201"/>
      <c r="AD84" s="299"/>
      <c r="AE84" s="189"/>
      <c r="AF84" s="276"/>
      <c r="AG84" s="264"/>
      <c r="AH84" s="201"/>
      <c r="AI84" s="351"/>
      <c r="AJ84" s="203"/>
      <c r="AK84" s="204"/>
      <c r="AL84" s="269"/>
      <c r="AM84" s="12"/>
      <c r="AN84" s="96"/>
    </row>
    <row r="85" spans="1:40" ht="18" customHeight="1" thickBot="1">
      <c r="A85" s="192" t="str">
        <f>IF($C85&amp;$D85="","",COUNT($A$7:A84)+1)</f>
        <v/>
      </c>
      <c r="B85" s="193"/>
      <c r="C85" s="194"/>
      <c r="D85" s="194"/>
      <c r="E85" s="194"/>
      <c r="F85" s="195"/>
      <c r="G85" s="28"/>
      <c r="H85" s="197"/>
      <c r="I85" s="199"/>
      <c r="J85" s="198"/>
      <c r="K85" s="198"/>
      <c r="L85" s="198"/>
      <c r="M85" s="200"/>
      <c r="N85" s="201"/>
      <c r="O85" s="351"/>
      <c r="P85" s="297"/>
      <c r="Q85" s="190"/>
      <c r="R85" s="191"/>
      <c r="S85" s="201"/>
      <c r="T85" s="351"/>
      <c r="U85" s="189"/>
      <c r="V85" s="276"/>
      <c r="W85" s="264"/>
      <c r="X85" s="201"/>
      <c r="Y85" s="299"/>
      <c r="Z85" s="189"/>
      <c r="AA85" s="276"/>
      <c r="AB85" s="264"/>
      <c r="AC85" s="201"/>
      <c r="AD85" s="299"/>
      <c r="AE85" s="189"/>
      <c r="AF85" s="276"/>
      <c r="AG85" s="264"/>
      <c r="AH85" s="201"/>
      <c r="AI85" s="351"/>
      <c r="AJ85" s="203"/>
      <c r="AK85" s="277"/>
      <c r="AL85" s="269"/>
      <c r="AM85" s="12"/>
      <c r="AN85" s="96"/>
    </row>
    <row r="86" spans="1:40" ht="18" customHeight="1" thickBot="1">
      <c r="A86" s="641" t="str">
        <f>IF($C86&amp;$D86="","",COUNT($A$7:A85)+1)</f>
        <v/>
      </c>
      <c r="B86" s="642"/>
      <c r="C86" s="643"/>
      <c r="D86" s="643"/>
      <c r="E86" s="643"/>
      <c r="F86" s="644"/>
      <c r="G86" s="645"/>
      <c r="H86" s="646"/>
      <c r="I86" s="647"/>
      <c r="J86" s="648"/>
      <c r="K86" s="648"/>
      <c r="L86" s="648"/>
      <c r="M86" s="649"/>
      <c r="N86" s="609"/>
      <c r="O86" s="610"/>
      <c r="P86" s="611"/>
      <c r="Q86" s="612"/>
      <c r="R86" s="613"/>
      <c r="S86" s="609"/>
      <c r="T86" s="610"/>
      <c r="U86" s="614"/>
      <c r="V86" s="615"/>
      <c r="W86" s="616"/>
      <c r="X86" s="609"/>
      <c r="Y86" s="617"/>
      <c r="Z86" s="614"/>
      <c r="AA86" s="615"/>
      <c r="AB86" s="616"/>
      <c r="AC86" s="609"/>
      <c r="AD86" s="617"/>
      <c r="AE86" s="614"/>
      <c r="AF86" s="615"/>
      <c r="AG86" s="616"/>
      <c r="AH86" s="609"/>
      <c r="AI86" s="610"/>
      <c r="AJ86" s="618"/>
      <c r="AK86" s="619"/>
      <c r="AL86" s="270"/>
      <c r="AM86" s="17"/>
      <c r="AN86" s="97"/>
    </row>
    <row r="87" spans="1:40" ht="18" customHeight="1" thickBot="1">
      <c r="A87" s="178" t="str">
        <f>IF($C87&amp;$D87="","",COUNT($A$7:A86)+1)</f>
        <v/>
      </c>
      <c r="B87" s="179"/>
      <c r="C87" s="180"/>
      <c r="D87" s="180"/>
      <c r="E87" s="180"/>
      <c r="F87" s="181"/>
      <c r="G87" s="182"/>
      <c r="H87" s="183"/>
      <c r="I87" s="185"/>
      <c r="J87" s="185"/>
      <c r="K87" s="185"/>
      <c r="L87" s="184"/>
      <c r="M87" s="186"/>
      <c r="N87" s="187"/>
      <c r="O87" s="350"/>
      <c r="P87" s="297"/>
      <c r="Q87" s="190"/>
      <c r="R87" s="191"/>
      <c r="S87" s="187"/>
      <c r="T87" s="350"/>
      <c r="U87" s="189"/>
      <c r="V87" s="276"/>
      <c r="W87" s="264"/>
      <c r="X87" s="187"/>
      <c r="Y87" s="298"/>
      <c r="Z87" s="189"/>
      <c r="AA87" s="276"/>
      <c r="AB87" s="264"/>
      <c r="AC87" s="187"/>
      <c r="AD87" s="298"/>
      <c r="AE87" s="189"/>
      <c r="AF87" s="276"/>
      <c r="AG87" s="264"/>
      <c r="AH87" s="187"/>
      <c r="AI87" s="350"/>
      <c r="AJ87" s="189"/>
      <c r="AK87" s="276"/>
      <c r="AL87" s="268"/>
      <c r="AM87" s="16"/>
      <c r="AN87" s="98"/>
    </row>
    <row r="88" spans="1:40" ht="18" customHeight="1" thickBot="1">
      <c r="A88" s="192" t="str">
        <f>IF($C88&amp;$D88="","",COUNT($A$7:A87)+1)</f>
        <v/>
      </c>
      <c r="B88" s="193"/>
      <c r="C88" s="194"/>
      <c r="D88" s="194"/>
      <c r="E88" s="194"/>
      <c r="F88" s="195"/>
      <c r="G88" s="196"/>
      <c r="H88" s="197"/>
      <c r="I88" s="199"/>
      <c r="J88" s="199"/>
      <c r="K88" s="199"/>
      <c r="L88" s="198"/>
      <c r="M88" s="200"/>
      <c r="N88" s="201"/>
      <c r="O88" s="351"/>
      <c r="P88" s="297"/>
      <c r="Q88" s="190"/>
      <c r="R88" s="191"/>
      <c r="S88" s="201"/>
      <c r="T88" s="351"/>
      <c r="U88" s="189"/>
      <c r="V88" s="276"/>
      <c r="W88" s="264"/>
      <c r="X88" s="201"/>
      <c r="Y88" s="299"/>
      <c r="Z88" s="189"/>
      <c r="AA88" s="276"/>
      <c r="AB88" s="264"/>
      <c r="AC88" s="201"/>
      <c r="AD88" s="299"/>
      <c r="AE88" s="189"/>
      <c r="AF88" s="276"/>
      <c r="AG88" s="264"/>
      <c r="AH88" s="201"/>
      <c r="AI88" s="351"/>
      <c r="AJ88" s="203"/>
      <c r="AK88" s="277"/>
      <c r="AL88" s="269"/>
      <c r="AM88" s="12"/>
      <c r="AN88" s="96"/>
    </row>
    <row r="89" spans="1:40" ht="18" customHeight="1" thickBot="1">
      <c r="A89" s="192" t="str">
        <f>IF($C89&amp;$D89="","",COUNT($A$7:A88)+1)</f>
        <v/>
      </c>
      <c r="B89" s="193"/>
      <c r="C89" s="194"/>
      <c r="D89" s="194"/>
      <c r="E89" s="194"/>
      <c r="F89" s="195"/>
      <c r="G89" s="196"/>
      <c r="H89" s="197"/>
      <c r="I89" s="199"/>
      <c r="J89" s="199"/>
      <c r="K89" s="199"/>
      <c r="L89" s="198"/>
      <c r="M89" s="200"/>
      <c r="N89" s="201"/>
      <c r="O89" s="351"/>
      <c r="P89" s="297"/>
      <c r="Q89" s="190"/>
      <c r="R89" s="191"/>
      <c r="S89" s="201"/>
      <c r="T89" s="351"/>
      <c r="U89" s="189"/>
      <c r="V89" s="276"/>
      <c r="W89" s="264"/>
      <c r="X89" s="201"/>
      <c r="Y89" s="299"/>
      <c r="Z89" s="189"/>
      <c r="AA89" s="276"/>
      <c r="AB89" s="264"/>
      <c r="AC89" s="201"/>
      <c r="AD89" s="299"/>
      <c r="AE89" s="189"/>
      <c r="AF89" s="276"/>
      <c r="AG89" s="264"/>
      <c r="AH89" s="201"/>
      <c r="AI89" s="351"/>
      <c r="AJ89" s="203"/>
      <c r="AK89" s="204"/>
      <c r="AL89" s="269"/>
      <c r="AM89" s="12"/>
      <c r="AN89" s="96"/>
    </row>
    <row r="90" spans="1:40" ht="18" customHeight="1" thickBot="1">
      <c r="A90" s="192" t="str">
        <f>IF($C90&amp;$D90="","",COUNT($A$7:A89)+1)</f>
        <v/>
      </c>
      <c r="B90" s="193"/>
      <c r="C90" s="194"/>
      <c r="D90" s="194"/>
      <c r="E90" s="194"/>
      <c r="F90" s="195"/>
      <c r="G90" s="196"/>
      <c r="H90" s="197"/>
      <c r="I90" s="199"/>
      <c r="J90" s="199"/>
      <c r="K90" s="199"/>
      <c r="L90" s="198"/>
      <c r="M90" s="200"/>
      <c r="N90" s="201"/>
      <c r="O90" s="351"/>
      <c r="P90" s="297"/>
      <c r="Q90" s="190"/>
      <c r="R90" s="191"/>
      <c r="S90" s="201"/>
      <c r="T90" s="351"/>
      <c r="U90" s="189"/>
      <c r="V90" s="276"/>
      <c r="W90" s="264"/>
      <c r="X90" s="201"/>
      <c r="Y90" s="299"/>
      <c r="Z90" s="189"/>
      <c r="AA90" s="276"/>
      <c r="AB90" s="264"/>
      <c r="AC90" s="201"/>
      <c r="AD90" s="299"/>
      <c r="AE90" s="189"/>
      <c r="AF90" s="276"/>
      <c r="AG90" s="264"/>
      <c r="AH90" s="201"/>
      <c r="AI90" s="351"/>
      <c r="AJ90" s="203"/>
      <c r="AK90" s="277"/>
      <c r="AL90" s="269"/>
      <c r="AM90" s="12"/>
      <c r="AN90" s="96"/>
    </row>
    <row r="91" spans="1:40" ht="18" customHeight="1">
      <c r="A91" s="631" t="str">
        <f>IF($C91&amp;$D91="","",COUNT($A$7:A90)+1)</f>
        <v/>
      </c>
      <c r="B91" s="632"/>
      <c r="C91" s="633"/>
      <c r="D91" s="633"/>
      <c r="E91" s="633"/>
      <c r="F91" s="634"/>
      <c r="G91" s="635"/>
      <c r="H91" s="636"/>
      <c r="I91" s="637"/>
      <c r="J91" s="637"/>
      <c r="K91" s="637"/>
      <c r="L91" s="638"/>
      <c r="M91" s="639"/>
      <c r="N91" s="620"/>
      <c r="O91" s="621"/>
      <c r="P91" s="622"/>
      <c r="Q91" s="623"/>
      <c r="R91" s="624"/>
      <c r="S91" s="620"/>
      <c r="T91" s="621"/>
      <c r="U91" s="625"/>
      <c r="V91" s="626"/>
      <c r="W91" s="627"/>
      <c r="X91" s="620"/>
      <c r="Y91" s="628"/>
      <c r="Z91" s="625"/>
      <c r="AA91" s="626"/>
      <c r="AB91" s="627"/>
      <c r="AC91" s="620"/>
      <c r="AD91" s="628"/>
      <c r="AE91" s="625"/>
      <c r="AF91" s="626"/>
      <c r="AG91" s="627"/>
      <c r="AH91" s="620"/>
      <c r="AI91" s="621"/>
      <c r="AJ91" s="629"/>
      <c r="AK91" s="630"/>
      <c r="AL91" s="270"/>
      <c r="AM91" s="17"/>
      <c r="AN91" s="97"/>
    </row>
    <row r="92" spans="1:40" ht="18" customHeight="1" thickBot="1">
      <c r="A92" s="207" t="str">
        <f>IF($C92&amp;$D92="","",COUNT($A$7:A91)+1)</f>
        <v/>
      </c>
      <c r="B92" s="208"/>
      <c r="C92" s="209"/>
      <c r="D92" s="210"/>
      <c r="E92" s="210"/>
      <c r="F92" s="211"/>
      <c r="G92" s="640"/>
      <c r="H92" s="212"/>
      <c r="I92" s="214"/>
      <c r="J92" s="214"/>
      <c r="K92" s="214"/>
      <c r="L92" s="213"/>
      <c r="M92" s="215"/>
      <c r="N92" s="216"/>
      <c r="O92" s="352"/>
      <c r="P92" s="301"/>
      <c r="Q92" s="219"/>
      <c r="R92" s="220"/>
      <c r="S92" s="216"/>
      <c r="T92" s="352"/>
      <c r="U92" s="218"/>
      <c r="V92" s="278"/>
      <c r="W92" s="267"/>
      <c r="X92" s="216"/>
      <c r="Y92" s="300"/>
      <c r="Z92" s="218"/>
      <c r="AA92" s="278"/>
      <c r="AB92" s="267"/>
      <c r="AC92" s="216"/>
      <c r="AD92" s="300"/>
      <c r="AE92" s="218"/>
      <c r="AF92" s="278"/>
      <c r="AG92" s="267"/>
      <c r="AH92" s="216"/>
      <c r="AI92" s="352"/>
      <c r="AJ92" s="218"/>
      <c r="AK92" s="278"/>
      <c r="AL92" s="268"/>
      <c r="AM92" s="16"/>
      <c r="AN92" s="98"/>
    </row>
    <row r="93" spans="1:40" ht="18" customHeight="1" thickBot="1">
      <c r="A93" s="192" t="str">
        <f>IF($C93&amp;$D93="","",COUNT($A$7:A92)+1)</f>
        <v/>
      </c>
      <c r="B93" s="193"/>
      <c r="C93" s="194"/>
      <c r="D93" s="194"/>
      <c r="E93" s="194"/>
      <c r="F93" s="195"/>
      <c r="G93" s="28"/>
      <c r="H93" s="197"/>
      <c r="I93" s="199"/>
      <c r="J93" s="198"/>
      <c r="K93" s="198"/>
      <c r="L93" s="198"/>
      <c r="M93" s="200"/>
      <c r="N93" s="201"/>
      <c r="O93" s="351"/>
      <c r="P93" s="297"/>
      <c r="Q93" s="190"/>
      <c r="R93" s="191"/>
      <c r="S93" s="201"/>
      <c r="T93" s="351"/>
      <c r="U93" s="189"/>
      <c r="V93" s="276"/>
      <c r="W93" s="264"/>
      <c r="X93" s="201"/>
      <c r="Y93" s="299"/>
      <c r="Z93" s="189"/>
      <c r="AA93" s="276"/>
      <c r="AB93" s="264"/>
      <c r="AC93" s="201"/>
      <c r="AD93" s="299"/>
      <c r="AE93" s="189"/>
      <c r="AF93" s="276"/>
      <c r="AG93" s="264"/>
      <c r="AH93" s="201"/>
      <c r="AI93" s="351"/>
      <c r="AJ93" s="203"/>
      <c r="AK93" s="277"/>
      <c r="AL93" s="269"/>
      <c r="AM93" s="12"/>
      <c r="AN93" s="96"/>
    </row>
    <row r="94" spans="1:40" ht="18" customHeight="1" thickBot="1">
      <c r="A94" s="192" t="str">
        <f>IF($C94&amp;$D94="","",COUNT($A$7:A93)+1)</f>
        <v/>
      </c>
      <c r="B94" s="193"/>
      <c r="C94" s="194"/>
      <c r="D94" s="194"/>
      <c r="E94" s="194"/>
      <c r="F94" s="195"/>
      <c r="G94" s="28"/>
      <c r="H94" s="197"/>
      <c r="I94" s="199"/>
      <c r="J94" s="198"/>
      <c r="K94" s="198"/>
      <c r="L94" s="198"/>
      <c r="M94" s="200"/>
      <c r="N94" s="201"/>
      <c r="O94" s="351"/>
      <c r="P94" s="297"/>
      <c r="Q94" s="190"/>
      <c r="R94" s="191"/>
      <c r="S94" s="201"/>
      <c r="T94" s="351"/>
      <c r="U94" s="189"/>
      <c r="V94" s="276"/>
      <c r="W94" s="264"/>
      <c r="X94" s="201"/>
      <c r="Y94" s="299"/>
      <c r="Z94" s="189"/>
      <c r="AA94" s="276"/>
      <c r="AB94" s="264"/>
      <c r="AC94" s="201"/>
      <c r="AD94" s="299"/>
      <c r="AE94" s="189"/>
      <c r="AF94" s="276"/>
      <c r="AG94" s="264"/>
      <c r="AH94" s="201"/>
      <c r="AI94" s="351"/>
      <c r="AJ94" s="203"/>
      <c r="AK94" s="204"/>
      <c r="AL94" s="269"/>
      <c r="AM94" s="12"/>
      <c r="AN94" s="96"/>
    </row>
    <row r="95" spans="1:40" ht="18" customHeight="1" thickBot="1">
      <c r="A95" s="192" t="str">
        <f>IF($C95&amp;$D95="","",COUNT($A$7:A94)+1)</f>
        <v/>
      </c>
      <c r="B95" s="193"/>
      <c r="C95" s="194"/>
      <c r="D95" s="194"/>
      <c r="E95" s="194"/>
      <c r="F95" s="195"/>
      <c r="G95" s="28"/>
      <c r="H95" s="197"/>
      <c r="I95" s="199"/>
      <c r="J95" s="198"/>
      <c r="K95" s="198"/>
      <c r="L95" s="198"/>
      <c r="M95" s="200"/>
      <c r="N95" s="201"/>
      <c r="O95" s="351"/>
      <c r="P95" s="297"/>
      <c r="Q95" s="190"/>
      <c r="R95" s="191"/>
      <c r="S95" s="201"/>
      <c r="T95" s="351"/>
      <c r="U95" s="189"/>
      <c r="V95" s="276"/>
      <c r="W95" s="264"/>
      <c r="X95" s="201"/>
      <c r="Y95" s="299"/>
      <c r="Z95" s="189"/>
      <c r="AA95" s="276"/>
      <c r="AB95" s="264"/>
      <c r="AC95" s="201"/>
      <c r="AD95" s="299"/>
      <c r="AE95" s="189"/>
      <c r="AF95" s="276"/>
      <c r="AG95" s="264"/>
      <c r="AH95" s="201"/>
      <c r="AI95" s="351"/>
      <c r="AJ95" s="203"/>
      <c r="AK95" s="277"/>
      <c r="AL95" s="271"/>
      <c r="AM95" s="13"/>
      <c r="AN95" s="99"/>
    </row>
    <row r="96" spans="1:40" ht="18" customHeight="1" thickBot="1">
      <c r="A96" s="641" t="str">
        <f>IF($C96&amp;$D96="","",COUNT($A$7:A95)+1)</f>
        <v/>
      </c>
      <c r="B96" s="642"/>
      <c r="C96" s="643"/>
      <c r="D96" s="643"/>
      <c r="E96" s="643"/>
      <c r="F96" s="644"/>
      <c r="G96" s="645"/>
      <c r="H96" s="646"/>
      <c r="I96" s="647"/>
      <c r="J96" s="648"/>
      <c r="K96" s="648"/>
      <c r="L96" s="648"/>
      <c r="M96" s="649"/>
      <c r="N96" s="609"/>
      <c r="O96" s="610"/>
      <c r="P96" s="611"/>
      <c r="Q96" s="612"/>
      <c r="R96" s="613"/>
      <c r="S96" s="609"/>
      <c r="T96" s="610"/>
      <c r="U96" s="614"/>
      <c r="V96" s="615"/>
      <c r="W96" s="616"/>
      <c r="X96" s="609"/>
      <c r="Y96" s="617"/>
      <c r="Z96" s="614"/>
      <c r="AA96" s="615"/>
      <c r="AB96" s="616"/>
      <c r="AC96" s="609"/>
      <c r="AD96" s="617"/>
      <c r="AE96" s="614"/>
      <c r="AF96" s="615"/>
      <c r="AG96" s="616"/>
      <c r="AH96" s="609"/>
      <c r="AI96" s="610"/>
      <c r="AJ96" s="618"/>
      <c r="AK96" s="619"/>
      <c r="AL96" s="272"/>
      <c r="AM96" s="19"/>
      <c r="AN96" s="100"/>
    </row>
    <row r="97" spans="1:40" ht="18" customHeight="1" thickBot="1">
      <c r="A97" s="178" t="str">
        <f>IF($C97&amp;$D97="","",COUNT($A$7:A96)+1)</f>
        <v/>
      </c>
      <c r="B97" s="179"/>
      <c r="C97" s="180"/>
      <c r="D97" s="180"/>
      <c r="E97" s="180"/>
      <c r="F97" s="181"/>
      <c r="G97" s="182"/>
      <c r="H97" s="183"/>
      <c r="I97" s="185"/>
      <c r="J97" s="185"/>
      <c r="K97" s="185"/>
      <c r="L97" s="184"/>
      <c r="M97" s="186"/>
      <c r="N97" s="187"/>
      <c r="O97" s="350"/>
      <c r="P97" s="297"/>
      <c r="Q97" s="190"/>
      <c r="R97" s="191"/>
      <c r="S97" s="187"/>
      <c r="T97" s="350"/>
      <c r="U97" s="189"/>
      <c r="V97" s="276"/>
      <c r="W97" s="264"/>
      <c r="X97" s="187"/>
      <c r="Y97" s="298"/>
      <c r="Z97" s="189"/>
      <c r="AA97" s="276"/>
      <c r="AB97" s="264"/>
      <c r="AC97" s="187"/>
      <c r="AD97" s="298"/>
      <c r="AE97" s="189"/>
      <c r="AF97" s="276"/>
      <c r="AG97" s="264"/>
      <c r="AH97" s="187"/>
      <c r="AI97" s="350"/>
      <c r="AJ97" s="189"/>
      <c r="AK97" s="276"/>
      <c r="AL97" s="273"/>
      <c r="AM97" s="18"/>
      <c r="AN97" s="101"/>
    </row>
    <row r="98" spans="1:40" ht="18" customHeight="1" thickBot="1">
      <c r="A98" s="192" t="str">
        <f>IF($C98&amp;$D98="","",COUNT($A$7:A97)+1)</f>
        <v/>
      </c>
      <c r="B98" s="193"/>
      <c r="C98" s="194"/>
      <c r="D98" s="194"/>
      <c r="E98" s="194"/>
      <c r="F98" s="195"/>
      <c r="G98" s="196"/>
      <c r="H98" s="197"/>
      <c r="I98" s="199"/>
      <c r="J98" s="199"/>
      <c r="K98" s="199"/>
      <c r="L98" s="198"/>
      <c r="M98" s="200"/>
      <c r="N98" s="201"/>
      <c r="O98" s="351"/>
      <c r="P98" s="297"/>
      <c r="Q98" s="190"/>
      <c r="R98" s="191"/>
      <c r="S98" s="201"/>
      <c r="T98" s="351"/>
      <c r="U98" s="189"/>
      <c r="V98" s="276"/>
      <c r="W98" s="264"/>
      <c r="X98" s="201"/>
      <c r="Y98" s="299"/>
      <c r="Z98" s="189"/>
      <c r="AA98" s="276"/>
      <c r="AB98" s="264"/>
      <c r="AC98" s="201"/>
      <c r="AD98" s="299"/>
      <c r="AE98" s="189"/>
      <c r="AF98" s="276"/>
      <c r="AG98" s="264"/>
      <c r="AH98" s="201"/>
      <c r="AI98" s="351"/>
      <c r="AJ98" s="203"/>
      <c r="AK98" s="277"/>
      <c r="AL98" s="274"/>
      <c r="AM98" s="14"/>
      <c r="AN98" s="102"/>
    </row>
    <row r="99" spans="1:40" ht="18" customHeight="1" thickBot="1">
      <c r="A99" s="192" t="str">
        <f>IF($C99&amp;$D99="","",COUNT($A$7:A98)+1)</f>
        <v/>
      </c>
      <c r="B99" s="193"/>
      <c r="C99" s="194"/>
      <c r="D99" s="194"/>
      <c r="E99" s="194"/>
      <c r="F99" s="195"/>
      <c r="G99" s="196"/>
      <c r="H99" s="197"/>
      <c r="I99" s="199"/>
      <c r="J99" s="199"/>
      <c r="K99" s="199"/>
      <c r="L99" s="198"/>
      <c r="M99" s="200"/>
      <c r="N99" s="201"/>
      <c r="O99" s="351"/>
      <c r="P99" s="297"/>
      <c r="Q99" s="190"/>
      <c r="R99" s="191"/>
      <c r="S99" s="201"/>
      <c r="T99" s="351"/>
      <c r="U99" s="189"/>
      <c r="V99" s="276"/>
      <c r="W99" s="264"/>
      <c r="X99" s="201"/>
      <c r="Y99" s="299"/>
      <c r="Z99" s="189"/>
      <c r="AA99" s="276"/>
      <c r="AB99" s="264"/>
      <c r="AC99" s="201"/>
      <c r="AD99" s="299"/>
      <c r="AE99" s="189"/>
      <c r="AF99" s="276"/>
      <c r="AG99" s="264"/>
      <c r="AH99" s="201"/>
      <c r="AI99" s="351"/>
      <c r="AJ99" s="203"/>
      <c r="AK99" s="204"/>
      <c r="AL99" s="274"/>
      <c r="AM99" s="14"/>
      <c r="AN99" s="102"/>
    </row>
    <row r="100" spans="1:40" ht="18" customHeight="1" thickBot="1">
      <c r="A100" s="192" t="str">
        <f>IF($C100&amp;$D100="","",COUNT($A$7:A99)+1)</f>
        <v/>
      </c>
      <c r="B100" s="193"/>
      <c r="C100" s="194"/>
      <c r="D100" s="194"/>
      <c r="E100" s="194"/>
      <c r="F100" s="195"/>
      <c r="G100" s="196"/>
      <c r="H100" s="197"/>
      <c r="I100" s="199"/>
      <c r="J100" s="199"/>
      <c r="K100" s="199"/>
      <c r="L100" s="198"/>
      <c r="M100" s="200"/>
      <c r="N100" s="201"/>
      <c r="O100" s="351"/>
      <c r="P100" s="297"/>
      <c r="Q100" s="190"/>
      <c r="R100" s="191"/>
      <c r="S100" s="201"/>
      <c r="T100" s="351"/>
      <c r="U100" s="189"/>
      <c r="V100" s="276"/>
      <c r="W100" s="264"/>
      <c r="X100" s="201"/>
      <c r="Y100" s="299"/>
      <c r="Z100" s="189"/>
      <c r="AA100" s="276"/>
      <c r="AB100" s="264"/>
      <c r="AC100" s="201"/>
      <c r="AD100" s="299"/>
      <c r="AE100" s="189"/>
      <c r="AF100" s="276"/>
      <c r="AG100" s="264"/>
      <c r="AH100" s="201"/>
      <c r="AI100" s="351"/>
      <c r="AJ100" s="203"/>
      <c r="AK100" s="277"/>
      <c r="AL100" s="274"/>
      <c r="AM100" s="14"/>
      <c r="AN100" s="102"/>
    </row>
    <row r="101" spans="1:40" ht="18" customHeight="1">
      <c r="A101" s="631" t="str">
        <f>IF($C101&amp;$D101="","",COUNT($A$7:A100)+1)</f>
        <v/>
      </c>
      <c r="B101" s="632"/>
      <c r="C101" s="633"/>
      <c r="D101" s="633"/>
      <c r="E101" s="633"/>
      <c r="F101" s="634"/>
      <c r="G101" s="635"/>
      <c r="H101" s="636"/>
      <c r="I101" s="637"/>
      <c r="J101" s="637"/>
      <c r="K101" s="637"/>
      <c r="L101" s="638"/>
      <c r="M101" s="639"/>
      <c r="N101" s="620"/>
      <c r="O101" s="621"/>
      <c r="P101" s="622"/>
      <c r="Q101" s="623"/>
      <c r="R101" s="624"/>
      <c r="S101" s="620"/>
      <c r="T101" s="621"/>
      <c r="U101" s="625"/>
      <c r="V101" s="626"/>
      <c r="W101" s="627"/>
      <c r="X101" s="620"/>
      <c r="Y101" s="628"/>
      <c r="Z101" s="625"/>
      <c r="AA101" s="626"/>
      <c r="AB101" s="627"/>
      <c r="AC101" s="620"/>
      <c r="AD101" s="628"/>
      <c r="AE101" s="625"/>
      <c r="AF101" s="626"/>
      <c r="AG101" s="627"/>
      <c r="AH101" s="620"/>
      <c r="AI101" s="621"/>
      <c r="AJ101" s="629"/>
      <c r="AK101" s="630"/>
      <c r="AL101" s="272"/>
      <c r="AM101" s="19"/>
      <c r="AN101" s="100"/>
    </row>
    <row r="102" spans="1:40" ht="18" customHeight="1" thickBot="1">
      <c r="A102" s="207" t="str">
        <f>IF($C102&amp;$D102="","",COUNT($A$7:A101)+1)</f>
        <v/>
      </c>
      <c r="B102" s="208"/>
      <c r="C102" s="209"/>
      <c r="D102" s="210"/>
      <c r="E102" s="210"/>
      <c r="F102" s="211"/>
      <c r="G102" s="640"/>
      <c r="H102" s="212"/>
      <c r="I102" s="214"/>
      <c r="J102" s="214"/>
      <c r="K102" s="214"/>
      <c r="L102" s="213"/>
      <c r="M102" s="215"/>
      <c r="N102" s="216"/>
      <c r="O102" s="352"/>
      <c r="P102" s="301"/>
      <c r="Q102" s="219"/>
      <c r="R102" s="220"/>
      <c r="S102" s="216"/>
      <c r="T102" s="352"/>
      <c r="U102" s="218"/>
      <c r="V102" s="278"/>
      <c r="W102" s="267"/>
      <c r="X102" s="216"/>
      <c r="Y102" s="300"/>
      <c r="Z102" s="218"/>
      <c r="AA102" s="278"/>
      <c r="AB102" s="267"/>
      <c r="AC102" s="216"/>
      <c r="AD102" s="300"/>
      <c r="AE102" s="218"/>
      <c r="AF102" s="278"/>
      <c r="AG102" s="267"/>
      <c r="AH102" s="216"/>
      <c r="AI102" s="352"/>
      <c r="AJ102" s="218"/>
      <c r="AK102" s="278"/>
      <c r="AL102" s="273"/>
      <c r="AM102" s="18"/>
      <c r="AN102" s="101"/>
    </row>
    <row r="103" spans="1:40" ht="18" customHeight="1" thickBot="1">
      <c r="A103" s="192" t="str">
        <f>IF($C103&amp;$D103="","",COUNT($A$7:A102)+1)</f>
        <v/>
      </c>
      <c r="B103" s="193"/>
      <c r="C103" s="194"/>
      <c r="D103" s="194"/>
      <c r="E103" s="194"/>
      <c r="F103" s="195"/>
      <c r="G103" s="28"/>
      <c r="H103" s="197"/>
      <c r="I103" s="199"/>
      <c r="J103" s="198"/>
      <c r="K103" s="198"/>
      <c r="L103" s="198"/>
      <c r="M103" s="200"/>
      <c r="N103" s="201"/>
      <c r="O103" s="351"/>
      <c r="P103" s="297"/>
      <c r="Q103" s="190"/>
      <c r="R103" s="191"/>
      <c r="S103" s="201"/>
      <c r="T103" s="351"/>
      <c r="U103" s="189"/>
      <c r="V103" s="276"/>
      <c r="W103" s="264"/>
      <c r="X103" s="201"/>
      <c r="Y103" s="299"/>
      <c r="Z103" s="189"/>
      <c r="AA103" s="276"/>
      <c r="AB103" s="264"/>
      <c r="AC103" s="201"/>
      <c r="AD103" s="299"/>
      <c r="AE103" s="189"/>
      <c r="AF103" s="276"/>
      <c r="AG103" s="264"/>
      <c r="AH103" s="201"/>
      <c r="AI103" s="351"/>
      <c r="AJ103" s="203"/>
      <c r="AK103" s="277"/>
      <c r="AL103" s="274"/>
      <c r="AM103" s="14"/>
      <c r="AN103" s="102"/>
    </row>
    <row r="104" spans="1:40" ht="18" customHeight="1" thickBot="1">
      <c r="A104" s="192" t="str">
        <f>IF($C104&amp;$D104="","",COUNT($A$7:A103)+1)</f>
        <v/>
      </c>
      <c r="B104" s="193"/>
      <c r="C104" s="194"/>
      <c r="D104" s="194"/>
      <c r="E104" s="194"/>
      <c r="F104" s="195"/>
      <c r="G104" s="28"/>
      <c r="H104" s="197"/>
      <c r="I104" s="199"/>
      <c r="J104" s="198"/>
      <c r="K104" s="198"/>
      <c r="L104" s="198"/>
      <c r="M104" s="200"/>
      <c r="N104" s="201"/>
      <c r="O104" s="351"/>
      <c r="P104" s="297"/>
      <c r="Q104" s="190"/>
      <c r="R104" s="191"/>
      <c r="S104" s="201"/>
      <c r="T104" s="351"/>
      <c r="U104" s="189"/>
      <c r="V104" s="276"/>
      <c r="W104" s="264"/>
      <c r="X104" s="201"/>
      <c r="Y104" s="299"/>
      <c r="Z104" s="189"/>
      <c r="AA104" s="276"/>
      <c r="AB104" s="264"/>
      <c r="AC104" s="201"/>
      <c r="AD104" s="299"/>
      <c r="AE104" s="189"/>
      <c r="AF104" s="276"/>
      <c r="AG104" s="264"/>
      <c r="AH104" s="201"/>
      <c r="AI104" s="351"/>
      <c r="AJ104" s="203"/>
      <c r="AK104" s="204"/>
      <c r="AL104" s="274"/>
      <c r="AM104" s="14"/>
      <c r="AN104" s="102"/>
    </row>
    <row r="105" spans="1:40" ht="18" customHeight="1" thickBot="1">
      <c r="A105" s="192" t="str">
        <f>IF($C105&amp;$D105="","",COUNT($A$7:A104)+1)</f>
        <v/>
      </c>
      <c r="B105" s="193"/>
      <c r="C105" s="194"/>
      <c r="D105" s="194"/>
      <c r="E105" s="194"/>
      <c r="F105" s="195"/>
      <c r="G105" s="28"/>
      <c r="H105" s="197"/>
      <c r="I105" s="199"/>
      <c r="J105" s="198"/>
      <c r="K105" s="198"/>
      <c r="L105" s="198"/>
      <c r="M105" s="200"/>
      <c r="N105" s="201"/>
      <c r="O105" s="351"/>
      <c r="P105" s="297"/>
      <c r="Q105" s="190"/>
      <c r="R105" s="191"/>
      <c r="S105" s="201"/>
      <c r="T105" s="351"/>
      <c r="U105" s="189"/>
      <c r="V105" s="276"/>
      <c r="W105" s="264"/>
      <c r="X105" s="201"/>
      <c r="Y105" s="299"/>
      <c r="Z105" s="189"/>
      <c r="AA105" s="276"/>
      <c r="AB105" s="264"/>
      <c r="AC105" s="201"/>
      <c r="AD105" s="299"/>
      <c r="AE105" s="189"/>
      <c r="AF105" s="276"/>
      <c r="AG105" s="264"/>
      <c r="AH105" s="201"/>
      <c r="AI105" s="351"/>
      <c r="AJ105" s="203"/>
      <c r="AK105" s="277"/>
      <c r="AL105" s="274"/>
      <c r="AM105" s="14"/>
      <c r="AN105" s="102"/>
    </row>
    <row r="106" spans="1:40" ht="18" customHeight="1" thickBot="1">
      <c r="A106" s="641" t="str">
        <f>IF($C106&amp;$D106="","",COUNT($A$7:A105)+1)</f>
        <v/>
      </c>
      <c r="B106" s="642"/>
      <c r="C106" s="643"/>
      <c r="D106" s="643"/>
      <c r="E106" s="643"/>
      <c r="F106" s="644"/>
      <c r="G106" s="645"/>
      <c r="H106" s="646"/>
      <c r="I106" s="647"/>
      <c r="J106" s="648"/>
      <c r="K106" s="648"/>
      <c r="L106" s="648"/>
      <c r="M106" s="649"/>
      <c r="N106" s="609"/>
      <c r="O106" s="610"/>
      <c r="P106" s="611"/>
      <c r="Q106" s="612"/>
      <c r="R106" s="613"/>
      <c r="S106" s="609"/>
      <c r="T106" s="610"/>
      <c r="U106" s="614"/>
      <c r="V106" s="615"/>
      <c r="W106" s="616"/>
      <c r="X106" s="609"/>
      <c r="Y106" s="617"/>
      <c r="Z106" s="614"/>
      <c r="AA106" s="615"/>
      <c r="AB106" s="616"/>
      <c r="AC106" s="609"/>
      <c r="AD106" s="617"/>
      <c r="AE106" s="614"/>
      <c r="AF106" s="615"/>
      <c r="AG106" s="616"/>
      <c r="AH106" s="609"/>
      <c r="AI106" s="610"/>
      <c r="AJ106" s="618"/>
      <c r="AK106" s="619"/>
      <c r="AL106" s="272"/>
      <c r="AM106" s="19"/>
      <c r="AN106" s="100"/>
    </row>
    <row r="107" spans="1:40" ht="18" customHeight="1" thickBot="1">
      <c r="A107" s="178" t="str">
        <f>IF($C107&amp;$D107="","",COUNT($A$7:A106)+1)</f>
        <v/>
      </c>
      <c r="B107" s="179"/>
      <c r="C107" s="180"/>
      <c r="D107" s="180"/>
      <c r="E107" s="180"/>
      <c r="F107" s="181"/>
      <c r="G107" s="182"/>
      <c r="H107" s="183"/>
      <c r="I107" s="185"/>
      <c r="J107" s="185"/>
      <c r="K107" s="185"/>
      <c r="L107" s="184"/>
      <c r="M107" s="186"/>
      <c r="N107" s="187"/>
      <c r="O107" s="350"/>
      <c r="P107" s="297"/>
      <c r="Q107" s="190"/>
      <c r="R107" s="191"/>
      <c r="S107" s="187"/>
      <c r="T107" s="350"/>
      <c r="U107" s="189"/>
      <c r="V107" s="276"/>
      <c r="W107" s="264"/>
      <c r="X107" s="187"/>
      <c r="Y107" s="298"/>
      <c r="Z107" s="189"/>
      <c r="AA107" s="276"/>
      <c r="AB107" s="264"/>
      <c r="AC107" s="187"/>
      <c r="AD107" s="298"/>
      <c r="AE107" s="189"/>
      <c r="AF107" s="276"/>
      <c r="AG107" s="264"/>
      <c r="AH107" s="187"/>
      <c r="AI107" s="350"/>
      <c r="AJ107" s="189"/>
      <c r="AK107" s="276"/>
      <c r="AL107" s="273"/>
      <c r="AM107" s="18"/>
      <c r="AN107" s="101"/>
    </row>
    <row r="108" spans="1:40" ht="18" customHeight="1" thickBot="1">
      <c r="A108" s="192" t="str">
        <f>IF($C108&amp;$D108="","",COUNT($A$7:A107)+1)</f>
        <v/>
      </c>
      <c r="B108" s="193"/>
      <c r="C108" s="194"/>
      <c r="D108" s="194"/>
      <c r="E108" s="194"/>
      <c r="F108" s="195"/>
      <c r="G108" s="196"/>
      <c r="H108" s="197"/>
      <c r="I108" s="199"/>
      <c r="J108" s="199"/>
      <c r="K108" s="199"/>
      <c r="L108" s="198"/>
      <c r="M108" s="200"/>
      <c r="N108" s="201"/>
      <c r="O108" s="351"/>
      <c r="P108" s="297"/>
      <c r="Q108" s="190"/>
      <c r="R108" s="191"/>
      <c r="S108" s="201"/>
      <c r="T108" s="351"/>
      <c r="U108" s="189"/>
      <c r="V108" s="276"/>
      <c r="W108" s="264"/>
      <c r="X108" s="201"/>
      <c r="Y108" s="299"/>
      <c r="Z108" s="189"/>
      <c r="AA108" s="276"/>
      <c r="AB108" s="264"/>
      <c r="AC108" s="201"/>
      <c r="AD108" s="299"/>
      <c r="AE108" s="189"/>
      <c r="AF108" s="276"/>
      <c r="AG108" s="264"/>
      <c r="AH108" s="201"/>
      <c r="AI108" s="351"/>
      <c r="AJ108" s="203"/>
      <c r="AK108" s="277"/>
      <c r="AL108" s="274"/>
      <c r="AM108" s="14"/>
      <c r="AN108" s="102"/>
    </row>
    <row r="109" spans="1:40" ht="18" customHeight="1" thickBot="1">
      <c r="A109" s="192" t="str">
        <f>IF($C109&amp;$D109="","",COUNT($A$7:A108)+1)</f>
        <v/>
      </c>
      <c r="B109" s="193"/>
      <c r="C109" s="194"/>
      <c r="D109" s="194"/>
      <c r="E109" s="194"/>
      <c r="F109" s="195"/>
      <c r="G109" s="196"/>
      <c r="H109" s="197"/>
      <c r="I109" s="199"/>
      <c r="J109" s="199"/>
      <c r="K109" s="199"/>
      <c r="L109" s="198"/>
      <c r="M109" s="200"/>
      <c r="N109" s="201"/>
      <c r="O109" s="351"/>
      <c r="P109" s="297"/>
      <c r="Q109" s="190"/>
      <c r="R109" s="191"/>
      <c r="S109" s="201"/>
      <c r="T109" s="351"/>
      <c r="U109" s="189"/>
      <c r="V109" s="276"/>
      <c r="W109" s="264"/>
      <c r="X109" s="201"/>
      <c r="Y109" s="299"/>
      <c r="Z109" s="189"/>
      <c r="AA109" s="276"/>
      <c r="AB109" s="264"/>
      <c r="AC109" s="201"/>
      <c r="AD109" s="299"/>
      <c r="AE109" s="189"/>
      <c r="AF109" s="276"/>
      <c r="AG109" s="264"/>
      <c r="AH109" s="201"/>
      <c r="AI109" s="351"/>
      <c r="AJ109" s="203"/>
      <c r="AK109" s="204"/>
      <c r="AL109" s="274"/>
      <c r="AM109" s="14"/>
      <c r="AN109" s="102"/>
    </row>
    <row r="110" spans="1:40" ht="18" customHeight="1" thickBot="1">
      <c r="A110" s="192" t="str">
        <f>IF($C110&amp;$D110="","",COUNT($A$7:A109)+1)</f>
        <v/>
      </c>
      <c r="B110" s="193"/>
      <c r="C110" s="194"/>
      <c r="D110" s="194"/>
      <c r="E110" s="194"/>
      <c r="F110" s="195"/>
      <c r="G110" s="196"/>
      <c r="H110" s="197"/>
      <c r="I110" s="199"/>
      <c r="J110" s="199"/>
      <c r="K110" s="199"/>
      <c r="L110" s="198"/>
      <c r="M110" s="200"/>
      <c r="N110" s="201"/>
      <c r="O110" s="351"/>
      <c r="P110" s="297"/>
      <c r="Q110" s="190"/>
      <c r="R110" s="191"/>
      <c r="S110" s="201"/>
      <c r="T110" s="351"/>
      <c r="U110" s="189"/>
      <c r="V110" s="276"/>
      <c r="W110" s="264"/>
      <c r="X110" s="201"/>
      <c r="Y110" s="299"/>
      <c r="Z110" s="189"/>
      <c r="AA110" s="276"/>
      <c r="AB110" s="264"/>
      <c r="AC110" s="201"/>
      <c r="AD110" s="299"/>
      <c r="AE110" s="189"/>
      <c r="AF110" s="276"/>
      <c r="AG110" s="264"/>
      <c r="AH110" s="201"/>
      <c r="AI110" s="351"/>
      <c r="AJ110" s="203"/>
      <c r="AK110" s="277"/>
      <c r="AL110" s="274"/>
      <c r="AM110" s="14"/>
      <c r="AN110" s="102"/>
    </row>
    <row r="111" spans="1:40" ht="18" customHeight="1">
      <c r="A111" s="631" t="str">
        <f>IF($C111&amp;$D111="","",COUNT($A$7:A110)+1)</f>
        <v/>
      </c>
      <c r="B111" s="632"/>
      <c r="C111" s="633"/>
      <c r="D111" s="633"/>
      <c r="E111" s="633"/>
      <c r="F111" s="634"/>
      <c r="G111" s="635"/>
      <c r="H111" s="636"/>
      <c r="I111" s="637"/>
      <c r="J111" s="637"/>
      <c r="K111" s="637"/>
      <c r="L111" s="638"/>
      <c r="M111" s="639"/>
      <c r="N111" s="620"/>
      <c r="O111" s="621"/>
      <c r="P111" s="622"/>
      <c r="Q111" s="623"/>
      <c r="R111" s="624"/>
      <c r="S111" s="620"/>
      <c r="T111" s="621"/>
      <c r="U111" s="625"/>
      <c r="V111" s="626"/>
      <c r="W111" s="627"/>
      <c r="X111" s="620"/>
      <c r="Y111" s="628"/>
      <c r="Z111" s="625"/>
      <c r="AA111" s="626"/>
      <c r="AB111" s="627"/>
      <c r="AC111" s="620"/>
      <c r="AD111" s="628"/>
      <c r="AE111" s="625"/>
      <c r="AF111" s="626"/>
      <c r="AG111" s="627"/>
      <c r="AH111" s="620"/>
      <c r="AI111" s="621"/>
      <c r="AJ111" s="629"/>
      <c r="AK111" s="630"/>
      <c r="AL111" s="272"/>
      <c r="AM111" s="19"/>
      <c r="AN111" s="100"/>
    </row>
    <row r="112" spans="1:40" ht="18" customHeight="1" thickBot="1">
      <c r="A112" s="207" t="str">
        <f>IF($C112&amp;$D112="","",COUNT($A$7:A111)+1)</f>
        <v/>
      </c>
      <c r="B112" s="208"/>
      <c r="C112" s="209"/>
      <c r="D112" s="210"/>
      <c r="E112" s="210"/>
      <c r="F112" s="211"/>
      <c r="G112" s="640"/>
      <c r="H112" s="212"/>
      <c r="I112" s="214"/>
      <c r="J112" s="214"/>
      <c r="K112" s="214"/>
      <c r="L112" s="213"/>
      <c r="M112" s="215"/>
      <c r="N112" s="216"/>
      <c r="O112" s="352"/>
      <c r="P112" s="301"/>
      <c r="Q112" s="219"/>
      <c r="R112" s="220"/>
      <c r="S112" s="216"/>
      <c r="T112" s="352"/>
      <c r="U112" s="218"/>
      <c r="V112" s="278"/>
      <c r="W112" s="267"/>
      <c r="X112" s="216"/>
      <c r="Y112" s="300"/>
      <c r="Z112" s="218"/>
      <c r="AA112" s="278"/>
      <c r="AB112" s="267"/>
      <c r="AC112" s="216"/>
      <c r="AD112" s="300"/>
      <c r="AE112" s="218"/>
      <c r="AF112" s="278"/>
      <c r="AG112" s="267"/>
      <c r="AH112" s="216"/>
      <c r="AI112" s="352"/>
      <c r="AJ112" s="218"/>
      <c r="AK112" s="278"/>
      <c r="AL112" s="273"/>
      <c r="AM112" s="18"/>
      <c r="AN112" s="101"/>
    </row>
    <row r="113" spans="1:40" ht="18" customHeight="1" thickBot="1">
      <c r="A113" s="192" t="str">
        <f>IF($C113&amp;$D113="","",COUNT($A$7:A112)+1)</f>
        <v/>
      </c>
      <c r="B113" s="193"/>
      <c r="C113" s="194"/>
      <c r="D113" s="194"/>
      <c r="E113" s="194"/>
      <c r="F113" s="195"/>
      <c r="G113" s="28"/>
      <c r="H113" s="197"/>
      <c r="I113" s="199"/>
      <c r="J113" s="198"/>
      <c r="K113" s="198"/>
      <c r="L113" s="198"/>
      <c r="M113" s="200"/>
      <c r="N113" s="201"/>
      <c r="O113" s="351"/>
      <c r="P113" s="297"/>
      <c r="Q113" s="190"/>
      <c r="R113" s="191"/>
      <c r="S113" s="201"/>
      <c r="T113" s="351"/>
      <c r="U113" s="189"/>
      <c r="V113" s="276"/>
      <c r="W113" s="264"/>
      <c r="X113" s="201"/>
      <c r="Y113" s="299"/>
      <c r="Z113" s="189"/>
      <c r="AA113" s="276"/>
      <c r="AB113" s="264"/>
      <c r="AC113" s="201"/>
      <c r="AD113" s="299"/>
      <c r="AE113" s="189"/>
      <c r="AF113" s="276"/>
      <c r="AG113" s="264"/>
      <c r="AH113" s="201"/>
      <c r="AI113" s="351"/>
      <c r="AJ113" s="203"/>
      <c r="AK113" s="277"/>
      <c r="AL113" s="274"/>
      <c r="AM113" s="14"/>
      <c r="AN113" s="102"/>
    </row>
    <row r="114" spans="1:40" ht="18" customHeight="1" thickBot="1">
      <c r="A114" s="192" t="str">
        <f>IF($C114&amp;$D114="","",COUNT($A$7:A113)+1)</f>
        <v/>
      </c>
      <c r="B114" s="193"/>
      <c r="C114" s="194"/>
      <c r="D114" s="194"/>
      <c r="E114" s="194"/>
      <c r="F114" s="195"/>
      <c r="G114" s="28"/>
      <c r="H114" s="197"/>
      <c r="I114" s="199"/>
      <c r="J114" s="198"/>
      <c r="K114" s="198"/>
      <c r="L114" s="198"/>
      <c r="M114" s="200"/>
      <c r="N114" s="201"/>
      <c r="O114" s="351"/>
      <c r="P114" s="297"/>
      <c r="Q114" s="190"/>
      <c r="R114" s="191"/>
      <c r="S114" s="201"/>
      <c r="T114" s="351"/>
      <c r="U114" s="189"/>
      <c r="V114" s="276"/>
      <c r="W114" s="264"/>
      <c r="X114" s="201"/>
      <c r="Y114" s="299"/>
      <c r="Z114" s="189"/>
      <c r="AA114" s="276"/>
      <c r="AB114" s="264"/>
      <c r="AC114" s="201"/>
      <c r="AD114" s="299"/>
      <c r="AE114" s="189"/>
      <c r="AF114" s="276"/>
      <c r="AG114" s="264"/>
      <c r="AH114" s="201"/>
      <c r="AI114" s="351"/>
      <c r="AJ114" s="203"/>
      <c r="AK114" s="204"/>
      <c r="AL114" s="274"/>
      <c r="AM114" s="14"/>
      <c r="AN114" s="102"/>
    </row>
    <row r="115" spans="1:40" ht="18" customHeight="1" thickBot="1">
      <c r="A115" s="192" t="str">
        <f>IF($C115&amp;$D115="","",COUNT($A$7:A114)+1)</f>
        <v/>
      </c>
      <c r="B115" s="193"/>
      <c r="C115" s="194"/>
      <c r="D115" s="194"/>
      <c r="E115" s="194"/>
      <c r="F115" s="195"/>
      <c r="G115" s="28"/>
      <c r="H115" s="197"/>
      <c r="I115" s="199"/>
      <c r="J115" s="198"/>
      <c r="K115" s="198"/>
      <c r="L115" s="198"/>
      <c r="M115" s="200"/>
      <c r="N115" s="201"/>
      <c r="O115" s="351"/>
      <c r="P115" s="297"/>
      <c r="Q115" s="190"/>
      <c r="R115" s="191"/>
      <c r="S115" s="201"/>
      <c r="T115" s="351"/>
      <c r="U115" s="189"/>
      <c r="V115" s="276"/>
      <c r="W115" s="264"/>
      <c r="X115" s="201"/>
      <c r="Y115" s="299"/>
      <c r="Z115" s="189"/>
      <c r="AA115" s="276"/>
      <c r="AB115" s="264"/>
      <c r="AC115" s="201"/>
      <c r="AD115" s="299"/>
      <c r="AE115" s="189"/>
      <c r="AF115" s="276"/>
      <c r="AG115" s="264"/>
      <c r="AH115" s="201"/>
      <c r="AI115" s="351"/>
      <c r="AJ115" s="203"/>
      <c r="AK115" s="277"/>
      <c r="AL115" s="274"/>
      <c r="AM115" s="14"/>
      <c r="AN115" s="102"/>
    </row>
    <row r="116" spans="1:40" ht="18" customHeight="1" thickBot="1">
      <c r="A116" s="641" t="str">
        <f>IF($C116&amp;$D116="","",COUNT($A$7:A115)+1)</f>
        <v/>
      </c>
      <c r="B116" s="642"/>
      <c r="C116" s="643"/>
      <c r="D116" s="643"/>
      <c r="E116" s="643"/>
      <c r="F116" s="644"/>
      <c r="G116" s="645"/>
      <c r="H116" s="646"/>
      <c r="I116" s="647"/>
      <c r="J116" s="648"/>
      <c r="K116" s="648"/>
      <c r="L116" s="648"/>
      <c r="M116" s="649"/>
      <c r="N116" s="609"/>
      <c r="O116" s="610"/>
      <c r="P116" s="611"/>
      <c r="Q116" s="612"/>
      <c r="R116" s="613"/>
      <c r="S116" s="609"/>
      <c r="T116" s="610"/>
      <c r="U116" s="614"/>
      <c r="V116" s="615"/>
      <c r="W116" s="616"/>
      <c r="X116" s="609"/>
      <c r="Y116" s="617"/>
      <c r="Z116" s="614"/>
      <c r="AA116" s="615"/>
      <c r="AB116" s="616"/>
      <c r="AC116" s="609"/>
      <c r="AD116" s="617"/>
      <c r="AE116" s="614"/>
      <c r="AF116" s="615"/>
      <c r="AG116" s="616"/>
      <c r="AH116" s="609"/>
      <c r="AI116" s="610"/>
      <c r="AJ116" s="618"/>
      <c r="AK116" s="619"/>
      <c r="AL116" s="272"/>
      <c r="AM116" s="19"/>
      <c r="AN116" s="100"/>
    </row>
    <row r="117" spans="1:40" ht="18" customHeight="1" thickBot="1">
      <c r="A117" s="178" t="str">
        <f>IF($C117&amp;$D117="","",COUNT($A$7:A116)+1)</f>
        <v/>
      </c>
      <c r="B117" s="179"/>
      <c r="C117" s="180"/>
      <c r="D117" s="180"/>
      <c r="E117" s="180"/>
      <c r="F117" s="181"/>
      <c r="G117" s="182"/>
      <c r="H117" s="183"/>
      <c r="I117" s="185"/>
      <c r="J117" s="185"/>
      <c r="K117" s="185"/>
      <c r="L117" s="184"/>
      <c r="M117" s="186"/>
      <c r="N117" s="187"/>
      <c r="O117" s="350"/>
      <c r="P117" s="297"/>
      <c r="Q117" s="190"/>
      <c r="R117" s="191"/>
      <c r="S117" s="187"/>
      <c r="T117" s="350"/>
      <c r="U117" s="189"/>
      <c r="V117" s="276"/>
      <c r="W117" s="264"/>
      <c r="X117" s="187"/>
      <c r="Y117" s="298"/>
      <c r="Z117" s="189"/>
      <c r="AA117" s="276"/>
      <c r="AB117" s="264"/>
      <c r="AC117" s="187"/>
      <c r="AD117" s="298"/>
      <c r="AE117" s="189"/>
      <c r="AF117" s="276"/>
      <c r="AG117" s="264"/>
      <c r="AH117" s="187"/>
      <c r="AI117" s="350"/>
      <c r="AJ117" s="189"/>
      <c r="AK117" s="276"/>
      <c r="AL117" s="273"/>
      <c r="AM117" s="18"/>
      <c r="AN117" s="101"/>
    </row>
    <row r="118" spans="1:40" ht="18" customHeight="1" thickBot="1">
      <c r="A118" s="192" t="str">
        <f>IF($C118&amp;$D118="","",COUNT($A$7:A117)+1)</f>
        <v/>
      </c>
      <c r="B118" s="193"/>
      <c r="C118" s="194"/>
      <c r="D118" s="194"/>
      <c r="E118" s="194"/>
      <c r="F118" s="195"/>
      <c r="G118" s="196"/>
      <c r="H118" s="197"/>
      <c r="I118" s="199"/>
      <c r="J118" s="199"/>
      <c r="K118" s="199"/>
      <c r="L118" s="198"/>
      <c r="M118" s="200"/>
      <c r="N118" s="201"/>
      <c r="O118" s="351"/>
      <c r="P118" s="297"/>
      <c r="Q118" s="190"/>
      <c r="R118" s="191"/>
      <c r="S118" s="201"/>
      <c r="T118" s="351"/>
      <c r="U118" s="189"/>
      <c r="V118" s="276"/>
      <c r="W118" s="264"/>
      <c r="X118" s="201"/>
      <c r="Y118" s="299"/>
      <c r="Z118" s="189"/>
      <c r="AA118" s="276"/>
      <c r="AB118" s="264"/>
      <c r="AC118" s="201"/>
      <c r="AD118" s="299"/>
      <c r="AE118" s="189"/>
      <c r="AF118" s="276"/>
      <c r="AG118" s="264"/>
      <c r="AH118" s="201"/>
      <c r="AI118" s="351"/>
      <c r="AJ118" s="203"/>
      <c r="AK118" s="277"/>
      <c r="AL118" s="274"/>
      <c r="AM118" s="14"/>
      <c r="AN118" s="102"/>
    </row>
    <row r="119" spans="1:40" ht="18" customHeight="1" thickBot="1">
      <c r="A119" s="192" t="str">
        <f>IF($C119&amp;$D119="","",COUNT($A$7:A118)+1)</f>
        <v/>
      </c>
      <c r="B119" s="193"/>
      <c r="C119" s="194"/>
      <c r="D119" s="194"/>
      <c r="E119" s="194"/>
      <c r="F119" s="195"/>
      <c r="G119" s="196"/>
      <c r="H119" s="197"/>
      <c r="I119" s="199"/>
      <c r="J119" s="199"/>
      <c r="K119" s="199"/>
      <c r="L119" s="198"/>
      <c r="M119" s="200"/>
      <c r="N119" s="201"/>
      <c r="O119" s="351"/>
      <c r="P119" s="297"/>
      <c r="Q119" s="190"/>
      <c r="R119" s="191"/>
      <c r="S119" s="201"/>
      <c r="T119" s="351"/>
      <c r="U119" s="189"/>
      <c r="V119" s="276"/>
      <c r="W119" s="264"/>
      <c r="X119" s="201"/>
      <c r="Y119" s="299"/>
      <c r="Z119" s="189"/>
      <c r="AA119" s="276"/>
      <c r="AB119" s="264"/>
      <c r="AC119" s="201"/>
      <c r="AD119" s="299"/>
      <c r="AE119" s="189"/>
      <c r="AF119" s="276"/>
      <c r="AG119" s="264"/>
      <c r="AH119" s="201"/>
      <c r="AI119" s="351"/>
      <c r="AJ119" s="203"/>
      <c r="AK119" s="204"/>
      <c r="AL119" s="274"/>
      <c r="AM119" s="14"/>
      <c r="AN119" s="102"/>
    </row>
    <row r="120" spans="1:40" ht="18" customHeight="1" thickBot="1">
      <c r="A120" s="192" t="str">
        <f>IF($C120&amp;$D120="","",COUNT($A$7:A119)+1)</f>
        <v/>
      </c>
      <c r="B120" s="193"/>
      <c r="C120" s="194"/>
      <c r="D120" s="194"/>
      <c r="E120" s="194"/>
      <c r="F120" s="195"/>
      <c r="G120" s="196"/>
      <c r="H120" s="197"/>
      <c r="I120" s="199"/>
      <c r="J120" s="199"/>
      <c r="K120" s="199"/>
      <c r="L120" s="198"/>
      <c r="M120" s="200"/>
      <c r="N120" s="201"/>
      <c r="O120" s="351"/>
      <c r="P120" s="297"/>
      <c r="Q120" s="190"/>
      <c r="R120" s="191"/>
      <c r="S120" s="201"/>
      <c r="T120" s="351"/>
      <c r="U120" s="189"/>
      <c r="V120" s="276"/>
      <c r="W120" s="264"/>
      <c r="X120" s="201"/>
      <c r="Y120" s="299"/>
      <c r="Z120" s="189"/>
      <c r="AA120" s="276"/>
      <c r="AB120" s="264"/>
      <c r="AC120" s="201"/>
      <c r="AD120" s="299"/>
      <c r="AE120" s="189"/>
      <c r="AF120" s="276"/>
      <c r="AG120" s="264"/>
      <c r="AH120" s="201"/>
      <c r="AI120" s="351"/>
      <c r="AJ120" s="203"/>
      <c r="AK120" s="277"/>
      <c r="AL120" s="274"/>
      <c r="AM120" s="14"/>
      <c r="AN120" s="102"/>
    </row>
    <row r="121" spans="1:40" ht="18" customHeight="1">
      <c r="A121" s="631" t="str">
        <f>IF($C121&amp;$D121="","",COUNT($A$7:A120)+1)</f>
        <v/>
      </c>
      <c r="B121" s="632"/>
      <c r="C121" s="633"/>
      <c r="D121" s="633"/>
      <c r="E121" s="633"/>
      <c r="F121" s="634"/>
      <c r="G121" s="635"/>
      <c r="H121" s="636"/>
      <c r="I121" s="637"/>
      <c r="J121" s="637"/>
      <c r="K121" s="637"/>
      <c r="L121" s="638"/>
      <c r="M121" s="639"/>
      <c r="N121" s="620"/>
      <c r="O121" s="621"/>
      <c r="P121" s="622"/>
      <c r="Q121" s="623"/>
      <c r="R121" s="624"/>
      <c r="S121" s="620"/>
      <c r="T121" s="621"/>
      <c r="U121" s="625"/>
      <c r="V121" s="626"/>
      <c r="W121" s="627"/>
      <c r="X121" s="620"/>
      <c r="Y121" s="628"/>
      <c r="Z121" s="625"/>
      <c r="AA121" s="626"/>
      <c r="AB121" s="627"/>
      <c r="AC121" s="620"/>
      <c r="AD121" s="628"/>
      <c r="AE121" s="625"/>
      <c r="AF121" s="626"/>
      <c r="AG121" s="627"/>
      <c r="AH121" s="620"/>
      <c r="AI121" s="621"/>
      <c r="AJ121" s="629"/>
      <c r="AK121" s="630"/>
      <c r="AL121" s="272"/>
      <c r="AM121" s="19"/>
      <c r="AN121" s="100"/>
    </row>
    <row r="122" spans="1:40" ht="18" customHeight="1" thickBot="1">
      <c r="A122" s="207" t="str">
        <f>IF($C122&amp;$D122="","",COUNT($A$7:A121)+1)</f>
        <v/>
      </c>
      <c r="B122" s="208"/>
      <c r="C122" s="209"/>
      <c r="D122" s="210"/>
      <c r="E122" s="210"/>
      <c r="F122" s="211"/>
      <c r="G122" s="640"/>
      <c r="H122" s="212"/>
      <c r="I122" s="214"/>
      <c r="J122" s="214"/>
      <c r="K122" s="214"/>
      <c r="L122" s="213"/>
      <c r="M122" s="215"/>
      <c r="N122" s="216"/>
      <c r="O122" s="352"/>
      <c r="P122" s="301"/>
      <c r="Q122" s="219"/>
      <c r="R122" s="220"/>
      <c r="S122" s="216"/>
      <c r="T122" s="352"/>
      <c r="U122" s="218"/>
      <c r="V122" s="278"/>
      <c r="W122" s="267"/>
      <c r="X122" s="216"/>
      <c r="Y122" s="300"/>
      <c r="Z122" s="218"/>
      <c r="AA122" s="278"/>
      <c r="AB122" s="267"/>
      <c r="AC122" s="216"/>
      <c r="AD122" s="300"/>
      <c r="AE122" s="218"/>
      <c r="AF122" s="278"/>
      <c r="AG122" s="267"/>
      <c r="AH122" s="216"/>
      <c r="AI122" s="352"/>
      <c r="AJ122" s="218"/>
      <c r="AK122" s="278"/>
      <c r="AL122" s="273"/>
      <c r="AM122" s="18"/>
      <c r="AN122" s="101"/>
    </row>
    <row r="123" spans="1:40" ht="18" customHeight="1" thickBot="1">
      <c r="A123" s="192" t="str">
        <f>IF($C123&amp;$D123="","",COUNT($A$7:A122)+1)</f>
        <v/>
      </c>
      <c r="B123" s="193"/>
      <c r="C123" s="194"/>
      <c r="D123" s="194"/>
      <c r="E123" s="194"/>
      <c r="F123" s="195"/>
      <c r="G123" s="28"/>
      <c r="H123" s="197"/>
      <c r="I123" s="199"/>
      <c r="J123" s="198"/>
      <c r="K123" s="198"/>
      <c r="L123" s="198"/>
      <c r="M123" s="200"/>
      <c r="N123" s="201"/>
      <c r="O123" s="351"/>
      <c r="P123" s="297"/>
      <c r="Q123" s="190"/>
      <c r="R123" s="191"/>
      <c r="S123" s="201"/>
      <c r="T123" s="351"/>
      <c r="U123" s="189"/>
      <c r="V123" s="276"/>
      <c r="W123" s="264"/>
      <c r="X123" s="201"/>
      <c r="Y123" s="299"/>
      <c r="Z123" s="189"/>
      <c r="AA123" s="276"/>
      <c r="AB123" s="264"/>
      <c r="AC123" s="201"/>
      <c r="AD123" s="299"/>
      <c r="AE123" s="189"/>
      <c r="AF123" s="276"/>
      <c r="AG123" s="264"/>
      <c r="AH123" s="201"/>
      <c r="AI123" s="351"/>
      <c r="AJ123" s="203"/>
      <c r="AK123" s="277"/>
      <c r="AL123" s="274"/>
      <c r="AM123" s="14"/>
      <c r="AN123" s="102"/>
    </row>
    <row r="124" spans="1:40" ht="18" customHeight="1" thickBot="1">
      <c r="A124" s="192" t="str">
        <f>IF($C124&amp;$D124="","",COUNT($A$7:A123)+1)</f>
        <v/>
      </c>
      <c r="B124" s="193"/>
      <c r="C124" s="194"/>
      <c r="D124" s="194"/>
      <c r="E124" s="194"/>
      <c r="F124" s="195"/>
      <c r="G124" s="28"/>
      <c r="H124" s="197"/>
      <c r="I124" s="199"/>
      <c r="J124" s="198"/>
      <c r="K124" s="198"/>
      <c r="L124" s="198"/>
      <c r="M124" s="200"/>
      <c r="N124" s="201"/>
      <c r="O124" s="351"/>
      <c r="P124" s="297"/>
      <c r="Q124" s="190"/>
      <c r="R124" s="191"/>
      <c r="S124" s="201"/>
      <c r="T124" s="351"/>
      <c r="U124" s="189"/>
      <c r="V124" s="276"/>
      <c r="W124" s="264"/>
      <c r="X124" s="201"/>
      <c r="Y124" s="299"/>
      <c r="Z124" s="189"/>
      <c r="AA124" s="276"/>
      <c r="AB124" s="264"/>
      <c r="AC124" s="201"/>
      <c r="AD124" s="299"/>
      <c r="AE124" s="189"/>
      <c r="AF124" s="276"/>
      <c r="AG124" s="264"/>
      <c r="AH124" s="201"/>
      <c r="AI124" s="351"/>
      <c r="AJ124" s="203"/>
      <c r="AK124" s="204"/>
      <c r="AL124" s="274"/>
      <c r="AM124" s="14"/>
      <c r="AN124" s="102"/>
    </row>
    <row r="125" spans="1:40" ht="18" customHeight="1" thickBot="1">
      <c r="A125" s="192" t="str">
        <f>IF($C125&amp;$D125="","",COUNT($A$7:A124)+1)</f>
        <v/>
      </c>
      <c r="B125" s="193"/>
      <c r="C125" s="194"/>
      <c r="D125" s="194"/>
      <c r="E125" s="194"/>
      <c r="F125" s="195"/>
      <c r="G125" s="28"/>
      <c r="H125" s="197"/>
      <c r="I125" s="199"/>
      <c r="J125" s="198"/>
      <c r="K125" s="198"/>
      <c r="L125" s="198"/>
      <c r="M125" s="200"/>
      <c r="N125" s="201"/>
      <c r="O125" s="351"/>
      <c r="P125" s="297"/>
      <c r="Q125" s="190"/>
      <c r="R125" s="191"/>
      <c r="S125" s="201"/>
      <c r="T125" s="351"/>
      <c r="U125" s="189"/>
      <c r="V125" s="276"/>
      <c r="W125" s="264"/>
      <c r="X125" s="201"/>
      <c r="Y125" s="299"/>
      <c r="Z125" s="189"/>
      <c r="AA125" s="276"/>
      <c r="AB125" s="264"/>
      <c r="AC125" s="201"/>
      <c r="AD125" s="299"/>
      <c r="AE125" s="189"/>
      <c r="AF125" s="276"/>
      <c r="AG125" s="264"/>
      <c r="AH125" s="201"/>
      <c r="AI125" s="351"/>
      <c r="AJ125" s="203"/>
      <c r="AK125" s="277"/>
      <c r="AL125" s="274"/>
      <c r="AM125" s="14"/>
      <c r="AN125" s="102"/>
    </row>
    <row r="126" spans="1:40" ht="18" customHeight="1" thickBot="1">
      <c r="A126" s="641" t="str">
        <f>IF($C126&amp;$D126="","",COUNT($A$7:A125)+1)</f>
        <v/>
      </c>
      <c r="B126" s="642"/>
      <c r="C126" s="643"/>
      <c r="D126" s="643"/>
      <c r="E126" s="643"/>
      <c r="F126" s="644"/>
      <c r="G126" s="645"/>
      <c r="H126" s="646"/>
      <c r="I126" s="647"/>
      <c r="J126" s="648"/>
      <c r="K126" s="648"/>
      <c r="L126" s="648"/>
      <c r="M126" s="649"/>
      <c r="N126" s="609"/>
      <c r="O126" s="610"/>
      <c r="P126" s="611"/>
      <c r="Q126" s="612"/>
      <c r="R126" s="613"/>
      <c r="S126" s="609"/>
      <c r="T126" s="610"/>
      <c r="U126" s="614"/>
      <c r="V126" s="615"/>
      <c r="W126" s="616"/>
      <c r="X126" s="609"/>
      <c r="Y126" s="617"/>
      <c r="Z126" s="614"/>
      <c r="AA126" s="615"/>
      <c r="AB126" s="616"/>
      <c r="AC126" s="609"/>
      <c r="AD126" s="617"/>
      <c r="AE126" s="614"/>
      <c r="AF126" s="615"/>
      <c r="AG126" s="616"/>
      <c r="AH126" s="609"/>
      <c r="AI126" s="610"/>
      <c r="AJ126" s="618"/>
      <c r="AK126" s="619"/>
      <c r="AL126" s="272"/>
      <c r="AM126" s="19"/>
      <c r="AN126" s="100"/>
    </row>
    <row r="127" spans="1:40" ht="18" customHeight="1" thickBot="1">
      <c r="A127" s="178" t="str">
        <f>IF($C127&amp;$D127="","",COUNT($A$7:A126)+1)</f>
        <v/>
      </c>
      <c r="B127" s="179"/>
      <c r="C127" s="180"/>
      <c r="D127" s="180"/>
      <c r="E127" s="180"/>
      <c r="F127" s="181"/>
      <c r="G127" s="182"/>
      <c r="H127" s="183"/>
      <c r="I127" s="185"/>
      <c r="J127" s="185"/>
      <c r="K127" s="185"/>
      <c r="L127" s="184"/>
      <c r="M127" s="186"/>
      <c r="N127" s="187"/>
      <c r="O127" s="350"/>
      <c r="P127" s="297"/>
      <c r="Q127" s="190"/>
      <c r="R127" s="191"/>
      <c r="S127" s="187"/>
      <c r="T127" s="350"/>
      <c r="U127" s="189"/>
      <c r="V127" s="276"/>
      <c r="W127" s="264"/>
      <c r="X127" s="187"/>
      <c r="Y127" s="298"/>
      <c r="Z127" s="189"/>
      <c r="AA127" s="276"/>
      <c r="AB127" s="264"/>
      <c r="AC127" s="187"/>
      <c r="AD127" s="298"/>
      <c r="AE127" s="189"/>
      <c r="AF127" s="276"/>
      <c r="AG127" s="264"/>
      <c r="AH127" s="187"/>
      <c r="AI127" s="350"/>
      <c r="AJ127" s="189"/>
      <c r="AK127" s="276"/>
      <c r="AL127" s="273"/>
      <c r="AM127" s="18"/>
      <c r="AN127" s="101"/>
    </row>
    <row r="128" spans="1:40" ht="18" customHeight="1" thickBot="1">
      <c r="A128" s="192" t="str">
        <f>IF($C128&amp;$D128="","",COUNT($A$7:A127)+1)</f>
        <v/>
      </c>
      <c r="B128" s="193"/>
      <c r="C128" s="194"/>
      <c r="D128" s="194"/>
      <c r="E128" s="194"/>
      <c r="F128" s="195"/>
      <c r="G128" s="196"/>
      <c r="H128" s="197"/>
      <c r="I128" s="199"/>
      <c r="J128" s="199"/>
      <c r="K128" s="199"/>
      <c r="L128" s="198"/>
      <c r="M128" s="200"/>
      <c r="N128" s="201"/>
      <c r="O128" s="351"/>
      <c r="P128" s="297"/>
      <c r="Q128" s="190"/>
      <c r="R128" s="191"/>
      <c r="S128" s="201"/>
      <c r="T128" s="351"/>
      <c r="U128" s="189"/>
      <c r="V128" s="276"/>
      <c r="W128" s="264"/>
      <c r="X128" s="201"/>
      <c r="Y128" s="299"/>
      <c r="Z128" s="189"/>
      <c r="AA128" s="276"/>
      <c r="AB128" s="264"/>
      <c r="AC128" s="201"/>
      <c r="AD128" s="299"/>
      <c r="AE128" s="189"/>
      <c r="AF128" s="276"/>
      <c r="AG128" s="264"/>
      <c r="AH128" s="201"/>
      <c r="AI128" s="351"/>
      <c r="AJ128" s="203"/>
      <c r="AK128" s="277"/>
      <c r="AL128" s="274"/>
      <c r="AM128" s="14"/>
      <c r="AN128" s="102"/>
    </row>
    <row r="129" spans="1:40" ht="18" customHeight="1" thickBot="1">
      <c r="A129" s="192" t="str">
        <f>IF($C129&amp;$D129="","",COUNT($A$7:A128)+1)</f>
        <v/>
      </c>
      <c r="B129" s="193"/>
      <c r="C129" s="194"/>
      <c r="D129" s="194"/>
      <c r="E129" s="194"/>
      <c r="F129" s="195"/>
      <c r="G129" s="196"/>
      <c r="H129" s="197"/>
      <c r="I129" s="199"/>
      <c r="J129" s="199"/>
      <c r="K129" s="199"/>
      <c r="L129" s="198"/>
      <c r="M129" s="200"/>
      <c r="N129" s="201"/>
      <c r="O129" s="351"/>
      <c r="P129" s="297"/>
      <c r="Q129" s="190"/>
      <c r="R129" s="191"/>
      <c r="S129" s="201"/>
      <c r="T129" s="351"/>
      <c r="U129" s="189"/>
      <c r="V129" s="276"/>
      <c r="W129" s="264"/>
      <c r="X129" s="201"/>
      <c r="Y129" s="299"/>
      <c r="Z129" s="189"/>
      <c r="AA129" s="276"/>
      <c r="AB129" s="264"/>
      <c r="AC129" s="201"/>
      <c r="AD129" s="299"/>
      <c r="AE129" s="189"/>
      <c r="AF129" s="276"/>
      <c r="AG129" s="264"/>
      <c r="AH129" s="201"/>
      <c r="AI129" s="351"/>
      <c r="AJ129" s="203"/>
      <c r="AK129" s="204"/>
      <c r="AL129" s="274"/>
      <c r="AM129" s="14"/>
      <c r="AN129" s="102"/>
    </row>
    <row r="130" spans="1:40" ht="18" customHeight="1" thickBot="1">
      <c r="A130" s="192" t="str">
        <f>IF($C130&amp;$D130="","",COUNT($A$7:A129)+1)</f>
        <v/>
      </c>
      <c r="B130" s="193"/>
      <c r="C130" s="194"/>
      <c r="D130" s="194"/>
      <c r="E130" s="194"/>
      <c r="F130" s="195"/>
      <c r="G130" s="196"/>
      <c r="H130" s="197"/>
      <c r="I130" s="199"/>
      <c r="J130" s="199"/>
      <c r="K130" s="199"/>
      <c r="L130" s="198"/>
      <c r="M130" s="200"/>
      <c r="N130" s="201"/>
      <c r="O130" s="351"/>
      <c r="P130" s="297"/>
      <c r="Q130" s="190"/>
      <c r="R130" s="191"/>
      <c r="S130" s="201"/>
      <c r="T130" s="351"/>
      <c r="U130" s="189"/>
      <c r="V130" s="276"/>
      <c r="W130" s="264"/>
      <c r="X130" s="201"/>
      <c r="Y130" s="299"/>
      <c r="Z130" s="189"/>
      <c r="AA130" s="276"/>
      <c r="AB130" s="264"/>
      <c r="AC130" s="201"/>
      <c r="AD130" s="299"/>
      <c r="AE130" s="189"/>
      <c r="AF130" s="276"/>
      <c r="AG130" s="264"/>
      <c r="AH130" s="201"/>
      <c r="AI130" s="351"/>
      <c r="AJ130" s="203"/>
      <c r="AK130" s="277"/>
      <c r="AL130" s="274"/>
      <c r="AM130" s="14"/>
      <c r="AN130" s="102"/>
    </row>
    <row r="131" spans="1:40" ht="18" customHeight="1">
      <c r="A131" s="631" t="str">
        <f>IF($C131&amp;$D131="","",COUNT($A$7:A130)+1)</f>
        <v/>
      </c>
      <c r="B131" s="632"/>
      <c r="C131" s="633"/>
      <c r="D131" s="633"/>
      <c r="E131" s="633"/>
      <c r="F131" s="634"/>
      <c r="G131" s="635"/>
      <c r="H131" s="636"/>
      <c r="I131" s="637"/>
      <c r="J131" s="637"/>
      <c r="K131" s="637"/>
      <c r="L131" s="638"/>
      <c r="M131" s="639"/>
      <c r="N131" s="620"/>
      <c r="O131" s="621"/>
      <c r="P131" s="622"/>
      <c r="Q131" s="623"/>
      <c r="R131" s="624"/>
      <c r="S131" s="620"/>
      <c r="T131" s="621"/>
      <c r="U131" s="625"/>
      <c r="V131" s="626"/>
      <c r="W131" s="627"/>
      <c r="X131" s="620"/>
      <c r="Y131" s="628"/>
      <c r="Z131" s="625"/>
      <c r="AA131" s="626"/>
      <c r="AB131" s="627"/>
      <c r="AC131" s="620"/>
      <c r="AD131" s="628"/>
      <c r="AE131" s="625"/>
      <c r="AF131" s="626"/>
      <c r="AG131" s="627"/>
      <c r="AH131" s="620"/>
      <c r="AI131" s="621"/>
      <c r="AJ131" s="629"/>
      <c r="AK131" s="630"/>
      <c r="AL131" s="272"/>
      <c r="AM131" s="19"/>
      <c r="AN131" s="100"/>
    </row>
    <row r="132" spans="1:40" ht="18" customHeight="1" thickBot="1">
      <c r="A132" s="207" t="str">
        <f>IF($C132&amp;$D132="","",COUNT($A$7:A131)+1)</f>
        <v/>
      </c>
      <c r="B132" s="208"/>
      <c r="C132" s="209"/>
      <c r="D132" s="210"/>
      <c r="E132" s="210"/>
      <c r="F132" s="211"/>
      <c r="G132" s="640"/>
      <c r="H132" s="212"/>
      <c r="I132" s="214"/>
      <c r="J132" s="214"/>
      <c r="K132" s="214"/>
      <c r="L132" s="213"/>
      <c r="M132" s="215"/>
      <c r="N132" s="216"/>
      <c r="O132" s="352"/>
      <c r="P132" s="301"/>
      <c r="Q132" s="219"/>
      <c r="R132" s="220"/>
      <c r="S132" s="216"/>
      <c r="T132" s="352"/>
      <c r="U132" s="218"/>
      <c r="V132" s="278"/>
      <c r="W132" s="267"/>
      <c r="X132" s="216"/>
      <c r="Y132" s="300"/>
      <c r="Z132" s="218"/>
      <c r="AA132" s="278"/>
      <c r="AB132" s="267"/>
      <c r="AC132" s="216"/>
      <c r="AD132" s="300"/>
      <c r="AE132" s="218"/>
      <c r="AF132" s="278"/>
      <c r="AG132" s="267"/>
      <c r="AH132" s="216"/>
      <c r="AI132" s="352"/>
      <c r="AJ132" s="218"/>
      <c r="AK132" s="278"/>
      <c r="AL132" s="273"/>
      <c r="AM132" s="18"/>
      <c r="AN132" s="101"/>
    </row>
    <row r="133" spans="1:40" ht="18" customHeight="1" thickBot="1">
      <c r="A133" s="192" t="str">
        <f>IF($C133&amp;$D133="","",COUNT($A$7:A132)+1)</f>
        <v/>
      </c>
      <c r="B133" s="193"/>
      <c r="C133" s="194"/>
      <c r="D133" s="194"/>
      <c r="E133" s="194"/>
      <c r="F133" s="195"/>
      <c r="G133" s="28"/>
      <c r="H133" s="197"/>
      <c r="I133" s="199"/>
      <c r="J133" s="198"/>
      <c r="K133" s="198"/>
      <c r="L133" s="198"/>
      <c r="M133" s="200"/>
      <c r="N133" s="201"/>
      <c r="O133" s="351"/>
      <c r="P133" s="297"/>
      <c r="Q133" s="190"/>
      <c r="R133" s="191"/>
      <c r="S133" s="201"/>
      <c r="T133" s="351"/>
      <c r="U133" s="189"/>
      <c r="V133" s="276"/>
      <c r="W133" s="264"/>
      <c r="X133" s="201"/>
      <c r="Y133" s="299"/>
      <c r="Z133" s="189"/>
      <c r="AA133" s="276"/>
      <c r="AB133" s="264"/>
      <c r="AC133" s="201"/>
      <c r="AD133" s="299"/>
      <c r="AE133" s="189"/>
      <c r="AF133" s="276"/>
      <c r="AG133" s="264"/>
      <c r="AH133" s="201"/>
      <c r="AI133" s="351"/>
      <c r="AJ133" s="203"/>
      <c r="AK133" s="277"/>
      <c r="AL133" s="274"/>
      <c r="AM133" s="14"/>
      <c r="AN133" s="102"/>
    </row>
    <row r="134" spans="1:40" ht="18" customHeight="1" thickBot="1">
      <c r="A134" s="192" t="str">
        <f>IF($C134&amp;$D134="","",COUNT($A$7:A133)+1)</f>
        <v/>
      </c>
      <c r="B134" s="193"/>
      <c r="C134" s="194"/>
      <c r="D134" s="194"/>
      <c r="E134" s="194"/>
      <c r="F134" s="195"/>
      <c r="G134" s="28"/>
      <c r="H134" s="197"/>
      <c r="I134" s="199"/>
      <c r="J134" s="198"/>
      <c r="K134" s="198"/>
      <c r="L134" s="198"/>
      <c r="M134" s="200"/>
      <c r="N134" s="201"/>
      <c r="O134" s="351"/>
      <c r="P134" s="297"/>
      <c r="Q134" s="190"/>
      <c r="R134" s="191"/>
      <c r="S134" s="201"/>
      <c r="T134" s="351"/>
      <c r="U134" s="189"/>
      <c r="V134" s="276"/>
      <c r="W134" s="264"/>
      <c r="X134" s="201"/>
      <c r="Y134" s="299"/>
      <c r="Z134" s="189"/>
      <c r="AA134" s="276"/>
      <c r="AB134" s="264"/>
      <c r="AC134" s="201"/>
      <c r="AD134" s="299"/>
      <c r="AE134" s="189"/>
      <c r="AF134" s="276"/>
      <c r="AG134" s="264"/>
      <c r="AH134" s="201"/>
      <c r="AI134" s="351"/>
      <c r="AJ134" s="203"/>
      <c r="AK134" s="204"/>
      <c r="AL134" s="274"/>
      <c r="AM134" s="14"/>
      <c r="AN134" s="102"/>
    </row>
    <row r="135" spans="1:40" ht="18" customHeight="1" thickBot="1">
      <c r="A135" s="192" t="str">
        <f>IF($C135&amp;$D135="","",COUNT($A$7:A134)+1)</f>
        <v/>
      </c>
      <c r="B135" s="193"/>
      <c r="C135" s="194"/>
      <c r="D135" s="194"/>
      <c r="E135" s="194"/>
      <c r="F135" s="195"/>
      <c r="G135" s="28"/>
      <c r="H135" s="197"/>
      <c r="I135" s="199"/>
      <c r="J135" s="198"/>
      <c r="K135" s="198"/>
      <c r="L135" s="198"/>
      <c r="M135" s="200"/>
      <c r="N135" s="201"/>
      <c r="O135" s="351"/>
      <c r="P135" s="297"/>
      <c r="Q135" s="190"/>
      <c r="R135" s="191"/>
      <c r="S135" s="201"/>
      <c r="T135" s="351"/>
      <c r="U135" s="189"/>
      <c r="V135" s="276"/>
      <c r="W135" s="264"/>
      <c r="X135" s="201"/>
      <c r="Y135" s="299"/>
      <c r="Z135" s="189"/>
      <c r="AA135" s="276"/>
      <c r="AB135" s="264"/>
      <c r="AC135" s="201"/>
      <c r="AD135" s="299"/>
      <c r="AE135" s="189"/>
      <c r="AF135" s="276"/>
      <c r="AG135" s="264"/>
      <c r="AH135" s="201"/>
      <c r="AI135" s="351"/>
      <c r="AJ135" s="203"/>
      <c r="AK135" s="277"/>
      <c r="AL135" s="274"/>
      <c r="AM135" s="14"/>
      <c r="AN135" s="102"/>
    </row>
    <row r="136" spans="1:40" ht="18" customHeight="1" thickBot="1">
      <c r="A136" s="641" t="str">
        <f>IF($C136&amp;$D136="","",COUNT($A$7:A135)+1)</f>
        <v/>
      </c>
      <c r="B136" s="642"/>
      <c r="C136" s="643"/>
      <c r="D136" s="643"/>
      <c r="E136" s="643"/>
      <c r="F136" s="644"/>
      <c r="G136" s="645"/>
      <c r="H136" s="646"/>
      <c r="I136" s="647"/>
      <c r="J136" s="648"/>
      <c r="K136" s="648"/>
      <c r="L136" s="648"/>
      <c r="M136" s="649"/>
      <c r="N136" s="609"/>
      <c r="O136" s="610"/>
      <c r="P136" s="611"/>
      <c r="Q136" s="612"/>
      <c r="R136" s="613"/>
      <c r="S136" s="609"/>
      <c r="T136" s="610"/>
      <c r="U136" s="614"/>
      <c r="V136" s="615"/>
      <c r="W136" s="616"/>
      <c r="X136" s="609"/>
      <c r="Y136" s="617"/>
      <c r="Z136" s="614"/>
      <c r="AA136" s="615"/>
      <c r="AB136" s="616"/>
      <c r="AC136" s="609"/>
      <c r="AD136" s="617"/>
      <c r="AE136" s="614"/>
      <c r="AF136" s="615"/>
      <c r="AG136" s="616"/>
      <c r="AH136" s="609"/>
      <c r="AI136" s="610"/>
      <c r="AJ136" s="618"/>
      <c r="AK136" s="619"/>
      <c r="AL136" s="272"/>
      <c r="AM136" s="19"/>
      <c r="AN136" s="100"/>
    </row>
    <row r="137" spans="1:40" ht="18" customHeight="1" thickBot="1">
      <c r="A137" s="178" t="str">
        <f>IF($C137&amp;$D137="","",COUNT($A$7:A136)+1)</f>
        <v/>
      </c>
      <c r="B137" s="179"/>
      <c r="C137" s="180"/>
      <c r="D137" s="180"/>
      <c r="E137" s="180"/>
      <c r="F137" s="181"/>
      <c r="G137" s="182"/>
      <c r="H137" s="183"/>
      <c r="I137" s="185"/>
      <c r="J137" s="185"/>
      <c r="K137" s="185"/>
      <c r="L137" s="184"/>
      <c r="M137" s="186"/>
      <c r="N137" s="187"/>
      <c r="O137" s="350"/>
      <c r="P137" s="297"/>
      <c r="Q137" s="190"/>
      <c r="R137" s="191"/>
      <c r="S137" s="187"/>
      <c r="T137" s="350"/>
      <c r="U137" s="189"/>
      <c r="V137" s="276"/>
      <c r="W137" s="264"/>
      <c r="X137" s="187"/>
      <c r="Y137" s="298"/>
      <c r="Z137" s="189"/>
      <c r="AA137" s="276"/>
      <c r="AB137" s="264"/>
      <c r="AC137" s="187"/>
      <c r="AD137" s="298"/>
      <c r="AE137" s="189"/>
      <c r="AF137" s="276"/>
      <c r="AG137" s="264"/>
      <c r="AH137" s="187"/>
      <c r="AI137" s="350"/>
      <c r="AJ137" s="189"/>
      <c r="AK137" s="276"/>
      <c r="AL137" s="273"/>
      <c r="AM137" s="18"/>
      <c r="AN137" s="101"/>
    </row>
    <row r="138" spans="1:40" ht="18" customHeight="1" thickBot="1">
      <c r="A138" s="192" t="str">
        <f>IF($C138&amp;$D138="","",COUNT($A$7:A137)+1)</f>
        <v/>
      </c>
      <c r="B138" s="193"/>
      <c r="C138" s="194"/>
      <c r="D138" s="194"/>
      <c r="E138" s="194"/>
      <c r="F138" s="195"/>
      <c r="G138" s="196"/>
      <c r="H138" s="197"/>
      <c r="I138" s="199"/>
      <c r="J138" s="199"/>
      <c r="K138" s="199"/>
      <c r="L138" s="198"/>
      <c r="M138" s="200"/>
      <c r="N138" s="201"/>
      <c r="O138" s="351"/>
      <c r="P138" s="297"/>
      <c r="Q138" s="190"/>
      <c r="R138" s="191"/>
      <c r="S138" s="201"/>
      <c r="T138" s="351"/>
      <c r="U138" s="189"/>
      <c r="V138" s="276"/>
      <c r="W138" s="264"/>
      <c r="X138" s="201"/>
      <c r="Y138" s="299"/>
      <c r="Z138" s="189"/>
      <c r="AA138" s="276"/>
      <c r="AB138" s="264"/>
      <c r="AC138" s="201"/>
      <c r="AD138" s="299"/>
      <c r="AE138" s="189"/>
      <c r="AF138" s="276"/>
      <c r="AG138" s="264"/>
      <c r="AH138" s="201"/>
      <c r="AI138" s="351"/>
      <c r="AJ138" s="203"/>
      <c r="AK138" s="277"/>
      <c r="AL138" s="274"/>
      <c r="AM138" s="14"/>
      <c r="AN138" s="102"/>
    </row>
    <row r="139" spans="1:40" ht="18" customHeight="1" thickBot="1">
      <c r="A139" s="192" t="str">
        <f>IF($C139&amp;$D139="","",COUNT($A$7:A138)+1)</f>
        <v/>
      </c>
      <c r="B139" s="193"/>
      <c r="C139" s="194"/>
      <c r="D139" s="194"/>
      <c r="E139" s="194"/>
      <c r="F139" s="195"/>
      <c r="G139" s="196"/>
      <c r="H139" s="197"/>
      <c r="I139" s="199"/>
      <c r="J139" s="199"/>
      <c r="K139" s="199"/>
      <c r="L139" s="198"/>
      <c r="M139" s="200"/>
      <c r="N139" s="201"/>
      <c r="O139" s="351"/>
      <c r="P139" s="297"/>
      <c r="Q139" s="190"/>
      <c r="R139" s="191"/>
      <c r="S139" s="201"/>
      <c r="T139" s="351"/>
      <c r="U139" s="189"/>
      <c r="V139" s="276"/>
      <c r="W139" s="264"/>
      <c r="X139" s="201"/>
      <c r="Y139" s="299"/>
      <c r="Z139" s="189"/>
      <c r="AA139" s="276"/>
      <c r="AB139" s="264"/>
      <c r="AC139" s="201"/>
      <c r="AD139" s="299"/>
      <c r="AE139" s="189"/>
      <c r="AF139" s="276"/>
      <c r="AG139" s="264"/>
      <c r="AH139" s="201"/>
      <c r="AI139" s="351"/>
      <c r="AJ139" s="203"/>
      <c r="AK139" s="204"/>
      <c r="AL139" s="274"/>
      <c r="AM139" s="14"/>
      <c r="AN139" s="102"/>
    </row>
    <row r="140" spans="1:40" ht="18" customHeight="1" thickBot="1">
      <c r="A140" s="192" t="str">
        <f>IF($C140&amp;$D140="","",COUNT($A$7:A139)+1)</f>
        <v/>
      </c>
      <c r="B140" s="193"/>
      <c r="C140" s="194"/>
      <c r="D140" s="194"/>
      <c r="E140" s="194"/>
      <c r="F140" s="195"/>
      <c r="G140" s="196"/>
      <c r="H140" s="197"/>
      <c r="I140" s="199"/>
      <c r="J140" s="199"/>
      <c r="K140" s="199"/>
      <c r="L140" s="198"/>
      <c r="M140" s="200"/>
      <c r="N140" s="201"/>
      <c r="O140" s="351"/>
      <c r="P140" s="297"/>
      <c r="Q140" s="190"/>
      <c r="R140" s="191"/>
      <c r="S140" s="201"/>
      <c r="T140" s="351"/>
      <c r="U140" s="189"/>
      <c r="V140" s="276"/>
      <c r="W140" s="264"/>
      <c r="X140" s="201"/>
      <c r="Y140" s="299"/>
      <c r="Z140" s="189"/>
      <c r="AA140" s="276"/>
      <c r="AB140" s="264"/>
      <c r="AC140" s="201"/>
      <c r="AD140" s="299"/>
      <c r="AE140" s="189"/>
      <c r="AF140" s="276"/>
      <c r="AG140" s="264"/>
      <c r="AH140" s="201"/>
      <c r="AI140" s="351"/>
      <c r="AJ140" s="203"/>
      <c r="AK140" s="277"/>
      <c r="AL140" s="274"/>
      <c r="AM140" s="14"/>
      <c r="AN140" s="102"/>
    </row>
    <row r="141" spans="1:40" ht="18" customHeight="1">
      <c r="A141" s="631" t="str">
        <f>IF($C141&amp;$D141="","",COUNT($A$7:A140)+1)</f>
        <v/>
      </c>
      <c r="B141" s="632"/>
      <c r="C141" s="633"/>
      <c r="D141" s="633"/>
      <c r="E141" s="633"/>
      <c r="F141" s="634"/>
      <c r="G141" s="635"/>
      <c r="H141" s="636"/>
      <c r="I141" s="637"/>
      <c r="J141" s="637"/>
      <c r="K141" s="637"/>
      <c r="L141" s="638"/>
      <c r="M141" s="639"/>
      <c r="N141" s="620"/>
      <c r="O141" s="621"/>
      <c r="P141" s="622"/>
      <c r="Q141" s="623"/>
      <c r="R141" s="624"/>
      <c r="S141" s="620"/>
      <c r="T141" s="621"/>
      <c r="U141" s="625"/>
      <c r="V141" s="626"/>
      <c r="W141" s="627"/>
      <c r="X141" s="620"/>
      <c r="Y141" s="628"/>
      <c r="Z141" s="625"/>
      <c r="AA141" s="626"/>
      <c r="AB141" s="627"/>
      <c r="AC141" s="620"/>
      <c r="AD141" s="628"/>
      <c r="AE141" s="625"/>
      <c r="AF141" s="626"/>
      <c r="AG141" s="627"/>
      <c r="AH141" s="620"/>
      <c r="AI141" s="621"/>
      <c r="AJ141" s="629"/>
      <c r="AK141" s="630"/>
      <c r="AL141" s="272"/>
      <c r="AM141" s="19"/>
      <c r="AN141" s="100"/>
    </row>
    <row r="142" spans="1:40" ht="18" customHeight="1" thickBot="1">
      <c r="A142" s="207" t="str">
        <f>IF($C142&amp;$D142="","",COUNT($A$7:A141)+1)</f>
        <v/>
      </c>
      <c r="B142" s="208"/>
      <c r="C142" s="209"/>
      <c r="D142" s="210"/>
      <c r="E142" s="210"/>
      <c r="F142" s="211"/>
      <c r="G142" s="640"/>
      <c r="H142" s="212"/>
      <c r="I142" s="214"/>
      <c r="J142" s="214"/>
      <c r="K142" s="214"/>
      <c r="L142" s="213"/>
      <c r="M142" s="215"/>
      <c r="N142" s="216"/>
      <c r="O142" s="352"/>
      <c r="P142" s="301"/>
      <c r="Q142" s="219"/>
      <c r="R142" s="220"/>
      <c r="S142" s="216"/>
      <c r="T142" s="352"/>
      <c r="U142" s="218"/>
      <c r="V142" s="278"/>
      <c r="W142" s="267"/>
      <c r="X142" s="216"/>
      <c r="Y142" s="300"/>
      <c r="Z142" s="218"/>
      <c r="AA142" s="278"/>
      <c r="AB142" s="267"/>
      <c r="AC142" s="216"/>
      <c r="AD142" s="300"/>
      <c r="AE142" s="218"/>
      <c r="AF142" s="278"/>
      <c r="AG142" s="267"/>
      <c r="AH142" s="216"/>
      <c r="AI142" s="352"/>
      <c r="AJ142" s="218"/>
      <c r="AK142" s="278"/>
      <c r="AL142" s="273"/>
      <c r="AM142" s="18"/>
      <c r="AN142" s="101"/>
    </row>
    <row r="143" spans="1:40" ht="18" customHeight="1" thickBot="1">
      <c r="A143" s="192" t="str">
        <f>IF($C143&amp;$D143="","",COUNT($A$7:A142)+1)</f>
        <v/>
      </c>
      <c r="B143" s="193"/>
      <c r="C143" s="194"/>
      <c r="D143" s="194"/>
      <c r="E143" s="194"/>
      <c r="F143" s="195"/>
      <c r="G143" s="28"/>
      <c r="H143" s="197"/>
      <c r="I143" s="199"/>
      <c r="J143" s="198"/>
      <c r="K143" s="198"/>
      <c r="L143" s="198"/>
      <c r="M143" s="200"/>
      <c r="N143" s="201"/>
      <c r="O143" s="351"/>
      <c r="P143" s="297"/>
      <c r="Q143" s="190"/>
      <c r="R143" s="191"/>
      <c r="S143" s="201"/>
      <c r="T143" s="351"/>
      <c r="U143" s="189"/>
      <c r="V143" s="276"/>
      <c r="W143" s="264"/>
      <c r="X143" s="201"/>
      <c r="Y143" s="299"/>
      <c r="Z143" s="189"/>
      <c r="AA143" s="276"/>
      <c r="AB143" s="264"/>
      <c r="AC143" s="201"/>
      <c r="AD143" s="299"/>
      <c r="AE143" s="189"/>
      <c r="AF143" s="276"/>
      <c r="AG143" s="264"/>
      <c r="AH143" s="201"/>
      <c r="AI143" s="351"/>
      <c r="AJ143" s="203"/>
      <c r="AK143" s="277"/>
      <c r="AL143" s="274"/>
      <c r="AM143" s="14"/>
      <c r="AN143" s="102"/>
    </row>
    <row r="144" spans="1:40" ht="18" customHeight="1" thickBot="1">
      <c r="A144" s="192" t="str">
        <f>IF($C144&amp;$D144="","",COUNT($A$7:A143)+1)</f>
        <v/>
      </c>
      <c r="B144" s="193"/>
      <c r="C144" s="194"/>
      <c r="D144" s="194"/>
      <c r="E144" s="194"/>
      <c r="F144" s="195"/>
      <c r="G144" s="28"/>
      <c r="H144" s="197"/>
      <c r="I144" s="199"/>
      <c r="J144" s="198"/>
      <c r="K144" s="198"/>
      <c r="L144" s="198"/>
      <c r="M144" s="200"/>
      <c r="N144" s="201"/>
      <c r="O144" s="351"/>
      <c r="P144" s="297"/>
      <c r="Q144" s="190"/>
      <c r="R144" s="191"/>
      <c r="S144" s="201"/>
      <c r="T144" s="351"/>
      <c r="U144" s="189"/>
      <c r="V144" s="276"/>
      <c r="W144" s="264"/>
      <c r="X144" s="201"/>
      <c r="Y144" s="299"/>
      <c r="Z144" s="189"/>
      <c r="AA144" s="276"/>
      <c r="AB144" s="264"/>
      <c r="AC144" s="201"/>
      <c r="AD144" s="299"/>
      <c r="AE144" s="189"/>
      <c r="AF144" s="276"/>
      <c r="AG144" s="264"/>
      <c r="AH144" s="201"/>
      <c r="AI144" s="351"/>
      <c r="AJ144" s="203"/>
      <c r="AK144" s="204"/>
      <c r="AL144" s="274"/>
      <c r="AM144" s="14"/>
      <c r="AN144" s="102"/>
    </row>
    <row r="145" spans="1:40" ht="18" customHeight="1" thickBot="1">
      <c r="A145" s="192" t="str">
        <f>IF($C145&amp;$D145="","",COUNT($A$7:A144)+1)</f>
        <v/>
      </c>
      <c r="B145" s="193"/>
      <c r="C145" s="194"/>
      <c r="D145" s="194"/>
      <c r="E145" s="194"/>
      <c r="F145" s="195"/>
      <c r="G145" s="28"/>
      <c r="H145" s="197"/>
      <c r="I145" s="199"/>
      <c r="J145" s="198"/>
      <c r="K145" s="198"/>
      <c r="L145" s="198"/>
      <c r="M145" s="200"/>
      <c r="N145" s="201"/>
      <c r="O145" s="351"/>
      <c r="P145" s="297"/>
      <c r="Q145" s="190"/>
      <c r="R145" s="191"/>
      <c r="S145" s="201"/>
      <c r="T145" s="351"/>
      <c r="U145" s="189"/>
      <c r="V145" s="276"/>
      <c r="W145" s="264"/>
      <c r="X145" s="201"/>
      <c r="Y145" s="299"/>
      <c r="Z145" s="189"/>
      <c r="AA145" s="276"/>
      <c r="AB145" s="264"/>
      <c r="AC145" s="201"/>
      <c r="AD145" s="299"/>
      <c r="AE145" s="189"/>
      <c r="AF145" s="276"/>
      <c r="AG145" s="264"/>
      <c r="AH145" s="201"/>
      <c r="AI145" s="351"/>
      <c r="AJ145" s="203"/>
      <c r="AK145" s="277"/>
      <c r="AL145" s="274"/>
      <c r="AM145" s="14"/>
      <c r="AN145" s="102"/>
    </row>
    <row r="146" spans="1:40" ht="18" customHeight="1" thickBot="1">
      <c r="A146" s="641" t="str">
        <f>IF($C146&amp;$D146="","",COUNT($A$7:A145)+1)</f>
        <v/>
      </c>
      <c r="B146" s="642"/>
      <c r="C146" s="643"/>
      <c r="D146" s="643"/>
      <c r="E146" s="643"/>
      <c r="F146" s="644"/>
      <c r="G146" s="645"/>
      <c r="H146" s="646"/>
      <c r="I146" s="647"/>
      <c r="J146" s="648"/>
      <c r="K146" s="648"/>
      <c r="L146" s="648"/>
      <c r="M146" s="649"/>
      <c r="N146" s="609"/>
      <c r="O146" s="610"/>
      <c r="P146" s="611"/>
      <c r="Q146" s="612"/>
      <c r="R146" s="613"/>
      <c r="S146" s="609"/>
      <c r="T146" s="610"/>
      <c r="U146" s="614"/>
      <c r="V146" s="615"/>
      <c r="W146" s="616"/>
      <c r="X146" s="609"/>
      <c r="Y146" s="617"/>
      <c r="Z146" s="614"/>
      <c r="AA146" s="615"/>
      <c r="AB146" s="616"/>
      <c r="AC146" s="609"/>
      <c r="AD146" s="617"/>
      <c r="AE146" s="614"/>
      <c r="AF146" s="615"/>
      <c r="AG146" s="616"/>
      <c r="AH146" s="609"/>
      <c r="AI146" s="610"/>
      <c r="AJ146" s="618"/>
      <c r="AK146" s="619"/>
      <c r="AL146" s="272"/>
      <c r="AM146" s="19"/>
      <c r="AN146" s="100"/>
    </row>
    <row r="147" spans="1:40" ht="18" customHeight="1" thickBot="1">
      <c r="A147" s="178" t="str">
        <f>IF($C147&amp;$D147="","",COUNT($A$7:A146)+1)</f>
        <v/>
      </c>
      <c r="B147" s="179"/>
      <c r="C147" s="180"/>
      <c r="D147" s="180"/>
      <c r="E147" s="180"/>
      <c r="F147" s="181"/>
      <c r="G147" s="182"/>
      <c r="H147" s="183"/>
      <c r="I147" s="185"/>
      <c r="J147" s="185"/>
      <c r="K147" s="185"/>
      <c r="L147" s="184"/>
      <c r="M147" s="186"/>
      <c r="N147" s="187"/>
      <c r="O147" s="350"/>
      <c r="P147" s="297"/>
      <c r="Q147" s="190"/>
      <c r="R147" s="191"/>
      <c r="S147" s="187"/>
      <c r="T147" s="350"/>
      <c r="U147" s="189"/>
      <c r="V147" s="276"/>
      <c r="W147" s="264"/>
      <c r="X147" s="187"/>
      <c r="Y147" s="298"/>
      <c r="Z147" s="189"/>
      <c r="AA147" s="276"/>
      <c r="AB147" s="264"/>
      <c r="AC147" s="187"/>
      <c r="AD147" s="298"/>
      <c r="AE147" s="189"/>
      <c r="AF147" s="276"/>
      <c r="AG147" s="264"/>
      <c r="AH147" s="187"/>
      <c r="AI147" s="350"/>
      <c r="AJ147" s="189"/>
      <c r="AK147" s="276"/>
      <c r="AL147" s="273"/>
      <c r="AM147" s="18"/>
      <c r="AN147" s="101"/>
    </row>
    <row r="148" spans="1:40" ht="18" customHeight="1" thickBot="1">
      <c r="A148" s="192" t="str">
        <f>IF($C148&amp;$D148="","",COUNT($A$7:A147)+1)</f>
        <v/>
      </c>
      <c r="B148" s="193"/>
      <c r="C148" s="194"/>
      <c r="D148" s="194"/>
      <c r="E148" s="194"/>
      <c r="F148" s="195"/>
      <c r="G148" s="196"/>
      <c r="H148" s="197"/>
      <c r="I148" s="199"/>
      <c r="J148" s="199"/>
      <c r="K148" s="199"/>
      <c r="L148" s="198"/>
      <c r="M148" s="200"/>
      <c r="N148" s="201"/>
      <c r="O148" s="351"/>
      <c r="P148" s="297"/>
      <c r="Q148" s="190"/>
      <c r="R148" s="191"/>
      <c r="S148" s="201"/>
      <c r="T148" s="351"/>
      <c r="U148" s="189"/>
      <c r="V148" s="276"/>
      <c r="W148" s="264"/>
      <c r="X148" s="201"/>
      <c r="Y148" s="299"/>
      <c r="Z148" s="189"/>
      <c r="AA148" s="276"/>
      <c r="AB148" s="264"/>
      <c r="AC148" s="201"/>
      <c r="AD148" s="299"/>
      <c r="AE148" s="189"/>
      <c r="AF148" s="276"/>
      <c r="AG148" s="264"/>
      <c r="AH148" s="201"/>
      <c r="AI148" s="351"/>
      <c r="AJ148" s="203"/>
      <c r="AK148" s="277"/>
      <c r="AL148" s="274"/>
      <c r="AM148" s="14"/>
      <c r="AN148" s="102"/>
    </row>
    <row r="149" spans="1:40" ht="18" customHeight="1" thickBot="1">
      <c r="A149" s="192" t="str">
        <f>IF($C149&amp;$D149="","",COUNT($A$7:A148)+1)</f>
        <v/>
      </c>
      <c r="B149" s="193"/>
      <c r="C149" s="194"/>
      <c r="D149" s="194"/>
      <c r="E149" s="194"/>
      <c r="F149" s="195"/>
      <c r="G149" s="196"/>
      <c r="H149" s="197"/>
      <c r="I149" s="199"/>
      <c r="J149" s="199"/>
      <c r="K149" s="199"/>
      <c r="L149" s="198"/>
      <c r="M149" s="200"/>
      <c r="N149" s="201"/>
      <c r="O149" s="351"/>
      <c r="P149" s="297"/>
      <c r="Q149" s="190"/>
      <c r="R149" s="191"/>
      <c r="S149" s="201"/>
      <c r="T149" s="351"/>
      <c r="U149" s="189"/>
      <c r="V149" s="276"/>
      <c r="W149" s="264"/>
      <c r="X149" s="201"/>
      <c r="Y149" s="299"/>
      <c r="Z149" s="189"/>
      <c r="AA149" s="276"/>
      <c r="AB149" s="264"/>
      <c r="AC149" s="201"/>
      <c r="AD149" s="299"/>
      <c r="AE149" s="189"/>
      <c r="AF149" s="276"/>
      <c r="AG149" s="264"/>
      <c r="AH149" s="201"/>
      <c r="AI149" s="351"/>
      <c r="AJ149" s="203"/>
      <c r="AK149" s="204"/>
      <c r="AL149" s="274"/>
      <c r="AM149" s="14"/>
      <c r="AN149" s="102"/>
    </row>
    <row r="150" spans="1:40" ht="18" customHeight="1" thickBot="1">
      <c r="A150" s="192" t="str">
        <f>IF($C150&amp;$D150="","",COUNT($A$7:A149)+1)</f>
        <v/>
      </c>
      <c r="B150" s="193"/>
      <c r="C150" s="194"/>
      <c r="D150" s="194"/>
      <c r="E150" s="194"/>
      <c r="F150" s="195"/>
      <c r="G150" s="196"/>
      <c r="H150" s="197"/>
      <c r="I150" s="199"/>
      <c r="J150" s="199"/>
      <c r="K150" s="199"/>
      <c r="L150" s="198"/>
      <c r="M150" s="200"/>
      <c r="N150" s="201"/>
      <c r="O150" s="351"/>
      <c r="P150" s="297"/>
      <c r="Q150" s="190"/>
      <c r="R150" s="191"/>
      <c r="S150" s="201"/>
      <c r="T150" s="351"/>
      <c r="U150" s="189"/>
      <c r="V150" s="276"/>
      <c r="W150" s="264"/>
      <c r="X150" s="201"/>
      <c r="Y150" s="299"/>
      <c r="Z150" s="189"/>
      <c r="AA150" s="276"/>
      <c r="AB150" s="264"/>
      <c r="AC150" s="201"/>
      <c r="AD150" s="299"/>
      <c r="AE150" s="189"/>
      <c r="AF150" s="276"/>
      <c r="AG150" s="264"/>
      <c r="AH150" s="201"/>
      <c r="AI150" s="351"/>
      <c r="AJ150" s="203"/>
      <c r="AK150" s="277"/>
      <c r="AL150" s="274"/>
      <c r="AM150" s="14"/>
      <c r="AN150" s="102"/>
    </row>
    <row r="151" spans="1:40" ht="18" customHeight="1">
      <c r="A151" s="631" t="str">
        <f>IF($C151&amp;$D151="","",COUNT($A$7:A150)+1)</f>
        <v/>
      </c>
      <c r="B151" s="632"/>
      <c r="C151" s="633"/>
      <c r="D151" s="633"/>
      <c r="E151" s="633"/>
      <c r="F151" s="634"/>
      <c r="G151" s="635"/>
      <c r="H151" s="636"/>
      <c r="I151" s="637"/>
      <c r="J151" s="637"/>
      <c r="K151" s="637"/>
      <c r="L151" s="638"/>
      <c r="M151" s="639"/>
      <c r="N151" s="620"/>
      <c r="O151" s="621"/>
      <c r="P151" s="622"/>
      <c r="Q151" s="623"/>
      <c r="R151" s="624"/>
      <c r="S151" s="620"/>
      <c r="T151" s="621"/>
      <c r="U151" s="625"/>
      <c r="V151" s="626"/>
      <c r="W151" s="627"/>
      <c r="X151" s="620"/>
      <c r="Y151" s="628"/>
      <c r="Z151" s="625"/>
      <c r="AA151" s="626"/>
      <c r="AB151" s="627"/>
      <c r="AC151" s="620"/>
      <c r="AD151" s="628"/>
      <c r="AE151" s="625"/>
      <c r="AF151" s="626"/>
      <c r="AG151" s="627"/>
      <c r="AH151" s="620"/>
      <c r="AI151" s="621"/>
      <c r="AJ151" s="629"/>
      <c r="AK151" s="630"/>
      <c r="AL151" s="272"/>
      <c r="AM151" s="19"/>
      <c r="AN151" s="100"/>
    </row>
    <row r="152" spans="1:40" ht="18" customHeight="1" thickBot="1">
      <c r="A152" s="207" t="str">
        <f>IF($C152&amp;$D152="","",COUNT($A$7:A151)+1)</f>
        <v/>
      </c>
      <c r="B152" s="208"/>
      <c r="C152" s="209"/>
      <c r="D152" s="210"/>
      <c r="E152" s="210"/>
      <c r="F152" s="211"/>
      <c r="G152" s="640"/>
      <c r="H152" s="212"/>
      <c r="I152" s="214"/>
      <c r="J152" s="214"/>
      <c r="K152" s="214"/>
      <c r="L152" s="213"/>
      <c r="M152" s="215"/>
      <c r="N152" s="216"/>
      <c r="O152" s="352"/>
      <c r="P152" s="301"/>
      <c r="Q152" s="219"/>
      <c r="R152" s="220"/>
      <c r="S152" s="216"/>
      <c r="T152" s="352"/>
      <c r="U152" s="218"/>
      <c r="V152" s="278"/>
      <c r="W152" s="267"/>
      <c r="X152" s="216"/>
      <c r="Y152" s="300"/>
      <c r="Z152" s="218"/>
      <c r="AA152" s="278"/>
      <c r="AB152" s="267"/>
      <c r="AC152" s="216"/>
      <c r="AD152" s="300"/>
      <c r="AE152" s="218"/>
      <c r="AF152" s="278"/>
      <c r="AG152" s="267"/>
      <c r="AH152" s="216"/>
      <c r="AI152" s="352"/>
      <c r="AJ152" s="218"/>
      <c r="AK152" s="278"/>
      <c r="AL152" s="273"/>
      <c r="AM152" s="18"/>
      <c r="AN152" s="101"/>
    </row>
    <row r="153" spans="1:40" ht="18" customHeight="1" thickBot="1">
      <c r="A153" s="192" t="str">
        <f>IF($C153&amp;$D153="","",COUNT($A$7:A152)+1)</f>
        <v/>
      </c>
      <c r="B153" s="193"/>
      <c r="C153" s="194"/>
      <c r="D153" s="194"/>
      <c r="E153" s="194"/>
      <c r="F153" s="195"/>
      <c r="G153" s="28"/>
      <c r="H153" s="197"/>
      <c r="I153" s="199"/>
      <c r="J153" s="198"/>
      <c r="K153" s="198"/>
      <c r="L153" s="198"/>
      <c r="M153" s="200"/>
      <c r="N153" s="201"/>
      <c r="O153" s="351"/>
      <c r="P153" s="297"/>
      <c r="Q153" s="190"/>
      <c r="R153" s="191"/>
      <c r="S153" s="201"/>
      <c r="T153" s="351"/>
      <c r="U153" s="189"/>
      <c r="V153" s="276"/>
      <c r="W153" s="264"/>
      <c r="X153" s="201"/>
      <c r="Y153" s="299"/>
      <c r="Z153" s="189"/>
      <c r="AA153" s="276"/>
      <c r="AB153" s="264"/>
      <c r="AC153" s="201"/>
      <c r="AD153" s="299"/>
      <c r="AE153" s="189"/>
      <c r="AF153" s="276"/>
      <c r="AG153" s="264"/>
      <c r="AH153" s="201"/>
      <c r="AI153" s="351"/>
      <c r="AJ153" s="203"/>
      <c r="AK153" s="277"/>
      <c r="AL153" s="274"/>
      <c r="AM153" s="14"/>
      <c r="AN153" s="102"/>
    </row>
    <row r="154" spans="1:40" ht="18" customHeight="1" thickBot="1">
      <c r="A154" s="192" t="str">
        <f>IF($C154&amp;$D154="","",COUNT($A$7:A153)+1)</f>
        <v/>
      </c>
      <c r="B154" s="193"/>
      <c r="C154" s="194"/>
      <c r="D154" s="194"/>
      <c r="E154" s="194"/>
      <c r="F154" s="195"/>
      <c r="G154" s="28"/>
      <c r="H154" s="197"/>
      <c r="I154" s="199"/>
      <c r="J154" s="198"/>
      <c r="K154" s="198"/>
      <c r="L154" s="198"/>
      <c r="M154" s="200"/>
      <c r="N154" s="201"/>
      <c r="O154" s="351"/>
      <c r="P154" s="297"/>
      <c r="Q154" s="190"/>
      <c r="R154" s="191"/>
      <c r="S154" s="201"/>
      <c r="T154" s="351"/>
      <c r="U154" s="189"/>
      <c r="V154" s="276"/>
      <c r="W154" s="264"/>
      <c r="X154" s="201"/>
      <c r="Y154" s="299"/>
      <c r="Z154" s="189"/>
      <c r="AA154" s="276"/>
      <c r="AB154" s="264"/>
      <c r="AC154" s="201"/>
      <c r="AD154" s="299"/>
      <c r="AE154" s="189"/>
      <c r="AF154" s="276"/>
      <c r="AG154" s="264"/>
      <c r="AH154" s="201"/>
      <c r="AI154" s="351"/>
      <c r="AJ154" s="203"/>
      <c r="AK154" s="204"/>
      <c r="AL154" s="274"/>
      <c r="AM154" s="14"/>
      <c r="AN154" s="102"/>
    </row>
    <row r="155" spans="1:40" ht="18" customHeight="1" thickBot="1">
      <c r="A155" s="192" t="str">
        <f>IF($C155&amp;$D155="","",COUNT($A$7:A154)+1)</f>
        <v/>
      </c>
      <c r="B155" s="193"/>
      <c r="C155" s="194"/>
      <c r="D155" s="194"/>
      <c r="E155" s="194"/>
      <c r="F155" s="195"/>
      <c r="G155" s="28"/>
      <c r="H155" s="197"/>
      <c r="I155" s="199"/>
      <c r="J155" s="198"/>
      <c r="K155" s="198"/>
      <c r="L155" s="198"/>
      <c r="M155" s="200"/>
      <c r="N155" s="201"/>
      <c r="O155" s="351"/>
      <c r="P155" s="297"/>
      <c r="Q155" s="190"/>
      <c r="R155" s="191"/>
      <c r="S155" s="201"/>
      <c r="T155" s="351"/>
      <c r="U155" s="189"/>
      <c r="V155" s="276"/>
      <c r="W155" s="264"/>
      <c r="X155" s="201"/>
      <c r="Y155" s="299"/>
      <c r="Z155" s="189"/>
      <c r="AA155" s="276"/>
      <c r="AB155" s="264"/>
      <c r="AC155" s="201"/>
      <c r="AD155" s="299"/>
      <c r="AE155" s="189"/>
      <c r="AF155" s="276"/>
      <c r="AG155" s="264"/>
      <c r="AH155" s="201"/>
      <c r="AI155" s="351"/>
      <c r="AJ155" s="203"/>
      <c r="AK155" s="277"/>
      <c r="AL155" s="274"/>
      <c r="AM155" s="14"/>
      <c r="AN155" s="102"/>
    </row>
    <row r="156" spans="1:40" ht="18" customHeight="1" thickBot="1">
      <c r="A156" s="641" t="str">
        <f>IF($C156&amp;$D156="","",COUNT($A$7:A155)+1)</f>
        <v/>
      </c>
      <c r="B156" s="642"/>
      <c r="C156" s="643"/>
      <c r="D156" s="643"/>
      <c r="E156" s="643"/>
      <c r="F156" s="644"/>
      <c r="G156" s="645"/>
      <c r="H156" s="646"/>
      <c r="I156" s="647"/>
      <c r="J156" s="648"/>
      <c r="K156" s="648"/>
      <c r="L156" s="648"/>
      <c r="M156" s="649"/>
      <c r="N156" s="609"/>
      <c r="O156" s="610"/>
      <c r="P156" s="611"/>
      <c r="Q156" s="612"/>
      <c r="R156" s="613"/>
      <c r="S156" s="609"/>
      <c r="T156" s="610"/>
      <c r="U156" s="614"/>
      <c r="V156" s="615"/>
      <c r="W156" s="616"/>
      <c r="X156" s="609"/>
      <c r="Y156" s="617"/>
      <c r="Z156" s="614"/>
      <c r="AA156" s="615"/>
      <c r="AB156" s="616"/>
      <c r="AC156" s="609"/>
      <c r="AD156" s="617"/>
      <c r="AE156" s="614"/>
      <c r="AF156" s="615"/>
      <c r="AG156" s="616"/>
      <c r="AH156" s="609"/>
      <c r="AI156" s="610"/>
      <c r="AJ156" s="618"/>
      <c r="AK156" s="619"/>
      <c r="AL156" s="272"/>
      <c r="AM156" s="19"/>
      <c r="AN156" s="100"/>
    </row>
    <row r="157" spans="1:40" ht="18" customHeight="1" thickBot="1">
      <c r="A157" s="178" t="str">
        <f>IF($C157&amp;$D157="","",COUNT($A$7:A156)+1)</f>
        <v/>
      </c>
      <c r="B157" s="179"/>
      <c r="C157" s="180"/>
      <c r="D157" s="180"/>
      <c r="E157" s="180"/>
      <c r="F157" s="181"/>
      <c r="G157" s="182"/>
      <c r="H157" s="183"/>
      <c r="I157" s="185"/>
      <c r="J157" s="185"/>
      <c r="K157" s="185"/>
      <c r="L157" s="184"/>
      <c r="M157" s="186"/>
      <c r="N157" s="187"/>
      <c r="O157" s="350"/>
      <c r="P157" s="297"/>
      <c r="Q157" s="190"/>
      <c r="R157" s="191"/>
      <c r="S157" s="187"/>
      <c r="T157" s="350"/>
      <c r="U157" s="189"/>
      <c r="V157" s="276"/>
      <c r="W157" s="264"/>
      <c r="X157" s="187"/>
      <c r="Y157" s="298"/>
      <c r="Z157" s="189"/>
      <c r="AA157" s="276"/>
      <c r="AB157" s="264"/>
      <c r="AC157" s="187"/>
      <c r="AD157" s="298"/>
      <c r="AE157" s="189"/>
      <c r="AF157" s="276"/>
      <c r="AG157" s="264"/>
      <c r="AH157" s="187"/>
      <c r="AI157" s="350"/>
      <c r="AJ157" s="189"/>
      <c r="AK157" s="276"/>
      <c r="AL157" s="273"/>
      <c r="AM157" s="18"/>
      <c r="AN157" s="101"/>
    </row>
    <row r="158" spans="1:40" ht="18" customHeight="1" thickBot="1">
      <c r="A158" s="192" t="str">
        <f>IF($C158&amp;$D158="","",COUNT($A$7:A157)+1)</f>
        <v/>
      </c>
      <c r="B158" s="193"/>
      <c r="C158" s="194"/>
      <c r="D158" s="194"/>
      <c r="E158" s="194"/>
      <c r="F158" s="195"/>
      <c r="G158" s="196"/>
      <c r="H158" s="197"/>
      <c r="I158" s="199"/>
      <c r="J158" s="199"/>
      <c r="K158" s="199"/>
      <c r="L158" s="198"/>
      <c r="M158" s="200"/>
      <c r="N158" s="201"/>
      <c r="O158" s="351"/>
      <c r="P158" s="297"/>
      <c r="Q158" s="190"/>
      <c r="R158" s="191"/>
      <c r="S158" s="201"/>
      <c r="T158" s="351"/>
      <c r="U158" s="189"/>
      <c r="V158" s="276"/>
      <c r="W158" s="264"/>
      <c r="X158" s="201"/>
      <c r="Y158" s="299"/>
      <c r="Z158" s="189"/>
      <c r="AA158" s="276"/>
      <c r="AB158" s="264"/>
      <c r="AC158" s="201"/>
      <c r="AD158" s="299"/>
      <c r="AE158" s="189"/>
      <c r="AF158" s="276"/>
      <c r="AG158" s="264"/>
      <c r="AH158" s="201"/>
      <c r="AI158" s="351"/>
      <c r="AJ158" s="203"/>
      <c r="AK158" s="277"/>
      <c r="AL158" s="274"/>
      <c r="AM158" s="14"/>
      <c r="AN158" s="102"/>
    </row>
    <row r="159" spans="1:40" ht="18" customHeight="1" thickBot="1">
      <c r="A159" s="192" t="str">
        <f>IF($C159&amp;$D159="","",COUNT($A$7:A158)+1)</f>
        <v/>
      </c>
      <c r="B159" s="193"/>
      <c r="C159" s="194"/>
      <c r="D159" s="194"/>
      <c r="E159" s="194"/>
      <c r="F159" s="195"/>
      <c r="G159" s="196"/>
      <c r="H159" s="197"/>
      <c r="I159" s="199"/>
      <c r="J159" s="199"/>
      <c r="K159" s="199"/>
      <c r="L159" s="198"/>
      <c r="M159" s="200"/>
      <c r="N159" s="201"/>
      <c r="O159" s="351"/>
      <c r="P159" s="297"/>
      <c r="Q159" s="190"/>
      <c r="R159" s="191"/>
      <c r="S159" s="201"/>
      <c r="T159" s="351"/>
      <c r="U159" s="189"/>
      <c r="V159" s="276"/>
      <c r="W159" s="264"/>
      <c r="X159" s="201"/>
      <c r="Y159" s="299"/>
      <c r="Z159" s="189"/>
      <c r="AA159" s="276"/>
      <c r="AB159" s="264"/>
      <c r="AC159" s="201"/>
      <c r="AD159" s="299"/>
      <c r="AE159" s="189"/>
      <c r="AF159" s="276"/>
      <c r="AG159" s="264"/>
      <c r="AH159" s="201"/>
      <c r="AI159" s="351"/>
      <c r="AJ159" s="203"/>
      <c r="AK159" s="204"/>
      <c r="AL159" s="274"/>
      <c r="AM159" s="14"/>
      <c r="AN159" s="102"/>
    </row>
    <row r="160" spans="1:40" ht="18" customHeight="1" thickBot="1">
      <c r="A160" s="192" t="str">
        <f>IF($C160&amp;$D160="","",COUNT($A$7:A159)+1)</f>
        <v/>
      </c>
      <c r="B160" s="193"/>
      <c r="C160" s="194"/>
      <c r="D160" s="194"/>
      <c r="E160" s="194"/>
      <c r="F160" s="195"/>
      <c r="G160" s="196"/>
      <c r="H160" s="197"/>
      <c r="I160" s="199"/>
      <c r="J160" s="199"/>
      <c r="K160" s="199"/>
      <c r="L160" s="198"/>
      <c r="M160" s="200"/>
      <c r="N160" s="201"/>
      <c r="O160" s="351"/>
      <c r="P160" s="297"/>
      <c r="Q160" s="190"/>
      <c r="R160" s="191"/>
      <c r="S160" s="201"/>
      <c r="T160" s="351"/>
      <c r="U160" s="189"/>
      <c r="V160" s="276"/>
      <c r="W160" s="264"/>
      <c r="X160" s="201"/>
      <c r="Y160" s="299"/>
      <c r="Z160" s="189"/>
      <c r="AA160" s="276"/>
      <c r="AB160" s="264"/>
      <c r="AC160" s="201"/>
      <c r="AD160" s="299"/>
      <c r="AE160" s="189"/>
      <c r="AF160" s="276"/>
      <c r="AG160" s="264"/>
      <c r="AH160" s="201"/>
      <c r="AI160" s="351"/>
      <c r="AJ160" s="203"/>
      <c r="AK160" s="277"/>
      <c r="AL160" s="274"/>
      <c r="AM160" s="14"/>
      <c r="AN160" s="102"/>
    </row>
    <row r="161" spans="1:40" ht="18" customHeight="1">
      <c r="A161" s="631" t="str">
        <f>IF($C161&amp;$D161="","",COUNT($A$7:A160)+1)</f>
        <v/>
      </c>
      <c r="B161" s="632"/>
      <c r="C161" s="633"/>
      <c r="D161" s="633"/>
      <c r="E161" s="633"/>
      <c r="F161" s="634"/>
      <c r="G161" s="635"/>
      <c r="H161" s="636"/>
      <c r="I161" s="637"/>
      <c r="J161" s="637"/>
      <c r="K161" s="637"/>
      <c r="L161" s="638"/>
      <c r="M161" s="639"/>
      <c r="N161" s="620"/>
      <c r="O161" s="621"/>
      <c r="P161" s="622"/>
      <c r="Q161" s="623"/>
      <c r="R161" s="624"/>
      <c r="S161" s="620"/>
      <c r="T161" s="621"/>
      <c r="U161" s="625"/>
      <c r="V161" s="626"/>
      <c r="W161" s="627"/>
      <c r="X161" s="620"/>
      <c r="Y161" s="628"/>
      <c r="Z161" s="625"/>
      <c r="AA161" s="626"/>
      <c r="AB161" s="627"/>
      <c r="AC161" s="620"/>
      <c r="AD161" s="628"/>
      <c r="AE161" s="625"/>
      <c r="AF161" s="626"/>
      <c r="AG161" s="627"/>
      <c r="AH161" s="620"/>
      <c r="AI161" s="621"/>
      <c r="AJ161" s="629"/>
      <c r="AK161" s="630"/>
      <c r="AL161" s="272"/>
      <c r="AM161" s="19"/>
      <c r="AN161" s="100"/>
    </row>
    <row r="162" spans="1:40" ht="18" customHeight="1" thickBot="1">
      <c r="A162" s="207" t="str">
        <f>IF($C162&amp;$D162="","",COUNT($A$7:A161)+1)</f>
        <v/>
      </c>
      <c r="B162" s="208"/>
      <c r="C162" s="209"/>
      <c r="D162" s="210"/>
      <c r="E162" s="210"/>
      <c r="F162" s="211"/>
      <c r="G162" s="640"/>
      <c r="H162" s="212"/>
      <c r="I162" s="214"/>
      <c r="J162" s="214"/>
      <c r="K162" s="214"/>
      <c r="L162" s="213"/>
      <c r="M162" s="215"/>
      <c r="N162" s="216"/>
      <c r="O162" s="352"/>
      <c r="P162" s="301"/>
      <c r="Q162" s="219"/>
      <c r="R162" s="220"/>
      <c r="S162" s="216"/>
      <c r="T162" s="352"/>
      <c r="U162" s="218"/>
      <c r="V162" s="278"/>
      <c r="W162" s="267"/>
      <c r="X162" s="216"/>
      <c r="Y162" s="300"/>
      <c r="Z162" s="218"/>
      <c r="AA162" s="278"/>
      <c r="AB162" s="267"/>
      <c r="AC162" s="216"/>
      <c r="AD162" s="300"/>
      <c r="AE162" s="218"/>
      <c r="AF162" s="278"/>
      <c r="AG162" s="267"/>
      <c r="AH162" s="216"/>
      <c r="AI162" s="352"/>
      <c r="AJ162" s="218"/>
      <c r="AK162" s="278"/>
      <c r="AL162" s="273"/>
      <c r="AM162" s="18"/>
      <c r="AN162" s="101"/>
    </row>
    <row r="163" spans="1:40" ht="18" customHeight="1" thickBot="1">
      <c r="A163" s="192" t="str">
        <f>IF($C163&amp;$D163="","",COUNT($A$7:A162)+1)</f>
        <v/>
      </c>
      <c r="B163" s="193"/>
      <c r="C163" s="194"/>
      <c r="D163" s="194"/>
      <c r="E163" s="194"/>
      <c r="F163" s="195"/>
      <c r="G163" s="28"/>
      <c r="H163" s="197"/>
      <c r="I163" s="199"/>
      <c r="J163" s="198"/>
      <c r="K163" s="198"/>
      <c r="L163" s="198"/>
      <c r="M163" s="200"/>
      <c r="N163" s="201"/>
      <c r="O163" s="351"/>
      <c r="P163" s="297"/>
      <c r="Q163" s="190"/>
      <c r="R163" s="191"/>
      <c r="S163" s="201"/>
      <c r="T163" s="351"/>
      <c r="U163" s="189"/>
      <c r="V163" s="276"/>
      <c r="W163" s="264"/>
      <c r="X163" s="201"/>
      <c r="Y163" s="299"/>
      <c r="Z163" s="189"/>
      <c r="AA163" s="276"/>
      <c r="AB163" s="264"/>
      <c r="AC163" s="201"/>
      <c r="AD163" s="299"/>
      <c r="AE163" s="189"/>
      <c r="AF163" s="276"/>
      <c r="AG163" s="264"/>
      <c r="AH163" s="201"/>
      <c r="AI163" s="351"/>
      <c r="AJ163" s="203"/>
      <c r="AK163" s="277"/>
      <c r="AL163" s="274"/>
      <c r="AM163" s="14"/>
      <c r="AN163" s="102"/>
    </row>
    <row r="164" spans="1:40" ht="18" customHeight="1" thickBot="1">
      <c r="A164" s="192" t="str">
        <f>IF($C164&amp;$D164="","",COUNT($A$7:A163)+1)</f>
        <v/>
      </c>
      <c r="B164" s="193"/>
      <c r="C164" s="194"/>
      <c r="D164" s="194"/>
      <c r="E164" s="194"/>
      <c r="F164" s="195"/>
      <c r="G164" s="28"/>
      <c r="H164" s="197"/>
      <c r="I164" s="199"/>
      <c r="J164" s="198"/>
      <c r="K164" s="198"/>
      <c r="L164" s="198"/>
      <c r="M164" s="200"/>
      <c r="N164" s="201"/>
      <c r="O164" s="351"/>
      <c r="P164" s="297"/>
      <c r="Q164" s="190"/>
      <c r="R164" s="191"/>
      <c r="S164" s="201"/>
      <c r="T164" s="351"/>
      <c r="U164" s="189"/>
      <c r="V164" s="276"/>
      <c r="W164" s="264"/>
      <c r="X164" s="201"/>
      <c r="Y164" s="299"/>
      <c r="Z164" s="189"/>
      <c r="AA164" s="276"/>
      <c r="AB164" s="264"/>
      <c r="AC164" s="201"/>
      <c r="AD164" s="299"/>
      <c r="AE164" s="189"/>
      <c r="AF164" s="276"/>
      <c r="AG164" s="264"/>
      <c r="AH164" s="201"/>
      <c r="AI164" s="351"/>
      <c r="AJ164" s="203"/>
      <c r="AK164" s="204"/>
      <c r="AL164" s="274"/>
      <c r="AM164" s="14"/>
      <c r="AN164" s="102"/>
    </row>
    <row r="165" spans="1:40" ht="18" customHeight="1" thickBot="1">
      <c r="A165" s="192" t="str">
        <f>IF($C165&amp;$D165="","",COUNT($A$7:A164)+1)</f>
        <v/>
      </c>
      <c r="B165" s="193"/>
      <c r="C165" s="194"/>
      <c r="D165" s="194"/>
      <c r="E165" s="194"/>
      <c r="F165" s="195"/>
      <c r="G165" s="28"/>
      <c r="H165" s="197"/>
      <c r="I165" s="199"/>
      <c r="J165" s="198"/>
      <c r="K165" s="198"/>
      <c r="L165" s="198"/>
      <c r="M165" s="200"/>
      <c r="N165" s="201"/>
      <c r="O165" s="351"/>
      <c r="P165" s="297"/>
      <c r="Q165" s="190"/>
      <c r="R165" s="191"/>
      <c r="S165" s="201"/>
      <c r="T165" s="351"/>
      <c r="U165" s="189"/>
      <c r="V165" s="276"/>
      <c r="W165" s="264"/>
      <c r="X165" s="201"/>
      <c r="Y165" s="299"/>
      <c r="Z165" s="189"/>
      <c r="AA165" s="276"/>
      <c r="AB165" s="264"/>
      <c r="AC165" s="201"/>
      <c r="AD165" s="299"/>
      <c r="AE165" s="189"/>
      <c r="AF165" s="276"/>
      <c r="AG165" s="264"/>
      <c r="AH165" s="201"/>
      <c r="AI165" s="351"/>
      <c r="AJ165" s="203"/>
      <c r="AK165" s="277"/>
      <c r="AL165" s="274"/>
      <c r="AM165" s="14"/>
      <c r="AN165" s="102"/>
    </row>
    <row r="166" spans="1:40" ht="18" customHeight="1" thickBot="1">
      <c r="A166" s="641" t="str">
        <f>IF($C166&amp;$D166="","",COUNT($A$7:A165)+1)</f>
        <v/>
      </c>
      <c r="B166" s="642"/>
      <c r="C166" s="643"/>
      <c r="D166" s="643"/>
      <c r="E166" s="643"/>
      <c r="F166" s="644"/>
      <c r="G166" s="645"/>
      <c r="H166" s="646"/>
      <c r="I166" s="647"/>
      <c r="J166" s="648"/>
      <c r="K166" s="648"/>
      <c r="L166" s="648"/>
      <c r="M166" s="649"/>
      <c r="N166" s="609"/>
      <c r="O166" s="610"/>
      <c r="P166" s="611"/>
      <c r="Q166" s="612"/>
      <c r="R166" s="613"/>
      <c r="S166" s="609"/>
      <c r="T166" s="610"/>
      <c r="U166" s="614"/>
      <c r="V166" s="615"/>
      <c r="W166" s="616"/>
      <c r="X166" s="609"/>
      <c r="Y166" s="617"/>
      <c r="Z166" s="614"/>
      <c r="AA166" s="615"/>
      <c r="AB166" s="616"/>
      <c r="AC166" s="609"/>
      <c r="AD166" s="617"/>
      <c r="AE166" s="614"/>
      <c r="AF166" s="615"/>
      <c r="AG166" s="616"/>
      <c r="AH166" s="609"/>
      <c r="AI166" s="610"/>
      <c r="AJ166" s="618"/>
      <c r="AK166" s="619"/>
      <c r="AL166" s="272"/>
      <c r="AM166" s="19"/>
      <c r="AN166" s="100"/>
    </row>
    <row r="167" spans="1:40" ht="18" customHeight="1" thickBot="1">
      <c r="A167" s="178" t="str">
        <f>IF($C167&amp;$D167="","",COUNT($A$7:A166)+1)</f>
        <v/>
      </c>
      <c r="B167" s="179"/>
      <c r="C167" s="180"/>
      <c r="D167" s="180"/>
      <c r="E167" s="180"/>
      <c r="F167" s="181"/>
      <c r="G167" s="182"/>
      <c r="H167" s="183"/>
      <c r="I167" s="185"/>
      <c r="J167" s="185"/>
      <c r="K167" s="185"/>
      <c r="L167" s="184"/>
      <c r="M167" s="186"/>
      <c r="N167" s="187"/>
      <c r="O167" s="350"/>
      <c r="P167" s="297"/>
      <c r="Q167" s="190"/>
      <c r="R167" s="191"/>
      <c r="S167" s="187"/>
      <c r="T167" s="350"/>
      <c r="U167" s="189"/>
      <c r="V167" s="276"/>
      <c r="W167" s="264"/>
      <c r="X167" s="187"/>
      <c r="Y167" s="298"/>
      <c r="Z167" s="189"/>
      <c r="AA167" s="276"/>
      <c r="AB167" s="264"/>
      <c r="AC167" s="187"/>
      <c r="AD167" s="298"/>
      <c r="AE167" s="189"/>
      <c r="AF167" s="276"/>
      <c r="AG167" s="264"/>
      <c r="AH167" s="187"/>
      <c r="AI167" s="350"/>
      <c r="AJ167" s="189"/>
      <c r="AK167" s="276"/>
      <c r="AL167" s="273"/>
      <c r="AM167" s="18"/>
      <c r="AN167" s="101"/>
    </row>
    <row r="168" spans="1:40" ht="18" customHeight="1" thickBot="1">
      <c r="A168" s="192" t="str">
        <f>IF($C168&amp;$D168="","",COUNT($A$7:A167)+1)</f>
        <v/>
      </c>
      <c r="B168" s="193"/>
      <c r="C168" s="194"/>
      <c r="D168" s="194"/>
      <c r="E168" s="194"/>
      <c r="F168" s="195"/>
      <c r="G168" s="196"/>
      <c r="H168" s="197"/>
      <c r="I168" s="199"/>
      <c r="J168" s="199"/>
      <c r="K168" s="199"/>
      <c r="L168" s="198"/>
      <c r="M168" s="200"/>
      <c r="N168" s="201"/>
      <c r="O168" s="351"/>
      <c r="P168" s="297"/>
      <c r="Q168" s="190"/>
      <c r="R168" s="191"/>
      <c r="S168" s="201"/>
      <c r="T168" s="351"/>
      <c r="U168" s="189"/>
      <c r="V168" s="276"/>
      <c r="W168" s="264"/>
      <c r="X168" s="201"/>
      <c r="Y168" s="299"/>
      <c r="Z168" s="189"/>
      <c r="AA168" s="276"/>
      <c r="AB168" s="264"/>
      <c r="AC168" s="201"/>
      <c r="AD168" s="299"/>
      <c r="AE168" s="189"/>
      <c r="AF168" s="276"/>
      <c r="AG168" s="264"/>
      <c r="AH168" s="201"/>
      <c r="AI168" s="351"/>
      <c r="AJ168" s="203"/>
      <c r="AK168" s="277"/>
      <c r="AL168" s="274"/>
      <c r="AM168" s="14"/>
      <c r="AN168" s="102"/>
    </row>
    <row r="169" spans="1:40" ht="18" customHeight="1" thickBot="1">
      <c r="A169" s="192" t="str">
        <f>IF($C169&amp;$D169="","",COUNT($A$7:A168)+1)</f>
        <v/>
      </c>
      <c r="B169" s="193"/>
      <c r="C169" s="194"/>
      <c r="D169" s="194"/>
      <c r="E169" s="194"/>
      <c r="F169" s="195"/>
      <c r="G169" s="196"/>
      <c r="H169" s="197"/>
      <c r="I169" s="199"/>
      <c r="J169" s="199"/>
      <c r="K169" s="199"/>
      <c r="L169" s="198"/>
      <c r="M169" s="200"/>
      <c r="N169" s="201"/>
      <c r="O169" s="351"/>
      <c r="P169" s="297"/>
      <c r="Q169" s="190"/>
      <c r="R169" s="191"/>
      <c r="S169" s="201"/>
      <c r="T169" s="351"/>
      <c r="U169" s="189"/>
      <c r="V169" s="276"/>
      <c r="W169" s="264"/>
      <c r="X169" s="201"/>
      <c r="Y169" s="299"/>
      <c r="Z169" s="189"/>
      <c r="AA169" s="276"/>
      <c r="AB169" s="264"/>
      <c r="AC169" s="201"/>
      <c r="AD169" s="299"/>
      <c r="AE169" s="189"/>
      <c r="AF169" s="276"/>
      <c r="AG169" s="264"/>
      <c r="AH169" s="201"/>
      <c r="AI169" s="351"/>
      <c r="AJ169" s="203"/>
      <c r="AK169" s="204"/>
      <c r="AL169" s="274"/>
      <c r="AM169" s="14"/>
      <c r="AN169" s="102"/>
    </row>
    <row r="170" spans="1:40" ht="18" customHeight="1" thickBot="1">
      <c r="A170" s="192" t="str">
        <f>IF($C170&amp;$D170="","",COUNT($A$7:A169)+1)</f>
        <v/>
      </c>
      <c r="B170" s="193"/>
      <c r="C170" s="194"/>
      <c r="D170" s="194"/>
      <c r="E170" s="194"/>
      <c r="F170" s="195"/>
      <c r="G170" s="196"/>
      <c r="H170" s="197"/>
      <c r="I170" s="199"/>
      <c r="J170" s="199"/>
      <c r="K170" s="199"/>
      <c r="L170" s="198"/>
      <c r="M170" s="200"/>
      <c r="N170" s="201"/>
      <c r="O170" s="351"/>
      <c r="P170" s="297"/>
      <c r="Q170" s="190"/>
      <c r="R170" s="191"/>
      <c r="S170" s="201"/>
      <c r="T170" s="351"/>
      <c r="U170" s="189"/>
      <c r="V170" s="276"/>
      <c r="W170" s="264"/>
      <c r="X170" s="201"/>
      <c r="Y170" s="299"/>
      <c r="Z170" s="189"/>
      <c r="AA170" s="276"/>
      <c r="AB170" s="264"/>
      <c r="AC170" s="201"/>
      <c r="AD170" s="299"/>
      <c r="AE170" s="189"/>
      <c r="AF170" s="276"/>
      <c r="AG170" s="264"/>
      <c r="AH170" s="201"/>
      <c r="AI170" s="351"/>
      <c r="AJ170" s="203"/>
      <c r="AK170" s="277"/>
      <c r="AL170" s="274"/>
      <c r="AM170" s="14"/>
      <c r="AN170" s="102"/>
    </row>
    <row r="171" spans="1:40" ht="18" customHeight="1">
      <c r="A171" s="631" t="str">
        <f>IF($C171&amp;$D171="","",COUNT($A$7:A170)+1)</f>
        <v/>
      </c>
      <c r="B171" s="632"/>
      <c r="C171" s="633"/>
      <c r="D171" s="633"/>
      <c r="E171" s="633"/>
      <c r="F171" s="634"/>
      <c r="G171" s="635"/>
      <c r="H171" s="636"/>
      <c r="I171" s="637"/>
      <c r="J171" s="637"/>
      <c r="K171" s="637"/>
      <c r="L171" s="638"/>
      <c r="M171" s="639"/>
      <c r="N171" s="620"/>
      <c r="O171" s="621"/>
      <c r="P171" s="622"/>
      <c r="Q171" s="623"/>
      <c r="R171" s="624"/>
      <c r="S171" s="620"/>
      <c r="T171" s="621"/>
      <c r="U171" s="625"/>
      <c r="V171" s="626"/>
      <c r="W171" s="627"/>
      <c r="X171" s="620"/>
      <c r="Y171" s="628"/>
      <c r="Z171" s="625"/>
      <c r="AA171" s="626"/>
      <c r="AB171" s="627"/>
      <c r="AC171" s="620"/>
      <c r="AD171" s="628"/>
      <c r="AE171" s="625"/>
      <c r="AF171" s="626"/>
      <c r="AG171" s="627"/>
      <c r="AH171" s="620"/>
      <c r="AI171" s="621"/>
      <c r="AJ171" s="629"/>
      <c r="AK171" s="630"/>
      <c r="AL171" s="272"/>
      <c r="AM171" s="19"/>
      <c r="AN171" s="100"/>
    </row>
    <row r="172" spans="1:40" ht="18" customHeight="1" thickBot="1">
      <c r="A172" s="207" t="str">
        <f>IF($C172&amp;$D172="","",COUNT($A$7:A171)+1)</f>
        <v/>
      </c>
      <c r="B172" s="208"/>
      <c r="C172" s="209"/>
      <c r="D172" s="210"/>
      <c r="E172" s="210"/>
      <c r="F172" s="211"/>
      <c r="G172" s="640"/>
      <c r="H172" s="212"/>
      <c r="I172" s="214"/>
      <c r="J172" s="214"/>
      <c r="K172" s="214"/>
      <c r="L172" s="213"/>
      <c r="M172" s="215"/>
      <c r="N172" s="216"/>
      <c r="O172" s="352"/>
      <c r="P172" s="301"/>
      <c r="Q172" s="219"/>
      <c r="R172" s="220"/>
      <c r="S172" s="216"/>
      <c r="T172" s="352"/>
      <c r="U172" s="218"/>
      <c r="V172" s="278"/>
      <c r="W172" s="267"/>
      <c r="X172" s="216"/>
      <c r="Y172" s="300"/>
      <c r="Z172" s="218"/>
      <c r="AA172" s="278"/>
      <c r="AB172" s="267"/>
      <c r="AC172" s="216"/>
      <c r="AD172" s="300"/>
      <c r="AE172" s="218"/>
      <c r="AF172" s="278"/>
      <c r="AG172" s="267"/>
      <c r="AH172" s="216"/>
      <c r="AI172" s="352"/>
      <c r="AJ172" s="218"/>
      <c r="AK172" s="278"/>
      <c r="AL172" s="273"/>
      <c r="AM172" s="18"/>
      <c r="AN172" s="101"/>
    </row>
    <row r="173" spans="1:40" ht="18" customHeight="1" thickBot="1">
      <c r="A173" s="192" t="str">
        <f>IF($C173&amp;$D173="","",COUNT($A$7:A172)+1)</f>
        <v/>
      </c>
      <c r="B173" s="193"/>
      <c r="C173" s="194"/>
      <c r="D173" s="194"/>
      <c r="E173" s="194"/>
      <c r="F173" s="195"/>
      <c r="G173" s="28"/>
      <c r="H173" s="197"/>
      <c r="I173" s="199"/>
      <c r="J173" s="198"/>
      <c r="K173" s="198"/>
      <c r="L173" s="198"/>
      <c r="M173" s="200"/>
      <c r="N173" s="201"/>
      <c r="O173" s="351"/>
      <c r="P173" s="297"/>
      <c r="Q173" s="190"/>
      <c r="R173" s="191"/>
      <c r="S173" s="201"/>
      <c r="T173" s="351"/>
      <c r="U173" s="189"/>
      <c r="V173" s="276"/>
      <c r="W173" s="264"/>
      <c r="X173" s="201"/>
      <c r="Y173" s="299"/>
      <c r="Z173" s="189"/>
      <c r="AA173" s="276"/>
      <c r="AB173" s="264"/>
      <c r="AC173" s="201"/>
      <c r="AD173" s="299"/>
      <c r="AE173" s="189"/>
      <c r="AF173" s="276"/>
      <c r="AG173" s="264"/>
      <c r="AH173" s="201"/>
      <c r="AI173" s="351"/>
      <c r="AJ173" s="203"/>
      <c r="AK173" s="277"/>
      <c r="AL173" s="274"/>
      <c r="AM173" s="14"/>
      <c r="AN173" s="102"/>
    </row>
    <row r="174" spans="1:40" ht="18" customHeight="1" thickBot="1">
      <c r="A174" s="192" t="str">
        <f>IF($C174&amp;$D174="","",COUNT($A$7:A173)+1)</f>
        <v/>
      </c>
      <c r="B174" s="193"/>
      <c r="C174" s="194"/>
      <c r="D174" s="194"/>
      <c r="E174" s="194"/>
      <c r="F174" s="195"/>
      <c r="G174" s="28"/>
      <c r="H174" s="197"/>
      <c r="I174" s="199"/>
      <c r="J174" s="198"/>
      <c r="K174" s="198"/>
      <c r="L174" s="198"/>
      <c r="M174" s="200"/>
      <c r="N174" s="201"/>
      <c r="O174" s="351"/>
      <c r="P174" s="297"/>
      <c r="Q174" s="190"/>
      <c r="R174" s="191"/>
      <c r="S174" s="201"/>
      <c r="T174" s="351"/>
      <c r="U174" s="189"/>
      <c r="V174" s="276"/>
      <c r="W174" s="264"/>
      <c r="X174" s="201"/>
      <c r="Y174" s="299"/>
      <c r="Z174" s="189"/>
      <c r="AA174" s="276"/>
      <c r="AB174" s="264"/>
      <c r="AC174" s="201"/>
      <c r="AD174" s="299"/>
      <c r="AE174" s="189"/>
      <c r="AF174" s="276"/>
      <c r="AG174" s="264"/>
      <c r="AH174" s="201"/>
      <c r="AI174" s="351"/>
      <c r="AJ174" s="203"/>
      <c r="AK174" s="204"/>
      <c r="AL174" s="274"/>
      <c r="AM174" s="14"/>
      <c r="AN174" s="102"/>
    </row>
    <row r="175" spans="1:40" ht="18" customHeight="1" thickBot="1">
      <c r="A175" s="192" t="str">
        <f>IF($C175&amp;$D175="","",COUNT($A$7:A174)+1)</f>
        <v/>
      </c>
      <c r="B175" s="193"/>
      <c r="C175" s="194"/>
      <c r="D175" s="194"/>
      <c r="E175" s="194"/>
      <c r="F175" s="195"/>
      <c r="G175" s="28"/>
      <c r="H175" s="197"/>
      <c r="I175" s="199"/>
      <c r="J175" s="198"/>
      <c r="K175" s="198"/>
      <c r="L175" s="198"/>
      <c r="M175" s="200"/>
      <c r="N175" s="201"/>
      <c r="O175" s="351"/>
      <c r="P175" s="297"/>
      <c r="Q175" s="190"/>
      <c r="R175" s="191"/>
      <c r="S175" s="201"/>
      <c r="T175" s="351"/>
      <c r="U175" s="189"/>
      <c r="V175" s="276"/>
      <c r="W175" s="264"/>
      <c r="X175" s="201"/>
      <c r="Y175" s="299"/>
      <c r="Z175" s="189"/>
      <c r="AA175" s="276"/>
      <c r="AB175" s="264"/>
      <c r="AC175" s="201"/>
      <c r="AD175" s="299"/>
      <c r="AE175" s="189"/>
      <c r="AF175" s="276"/>
      <c r="AG175" s="264"/>
      <c r="AH175" s="201"/>
      <c r="AI175" s="351"/>
      <c r="AJ175" s="203"/>
      <c r="AK175" s="277"/>
      <c r="AL175" s="274"/>
      <c r="AM175" s="14"/>
      <c r="AN175" s="102"/>
    </row>
    <row r="176" spans="1:40" ht="18" customHeight="1" thickBot="1">
      <c r="A176" s="641" t="str">
        <f>IF($C176&amp;$D176="","",COUNT($A$7:A175)+1)</f>
        <v/>
      </c>
      <c r="B176" s="642"/>
      <c r="C176" s="643"/>
      <c r="D176" s="643"/>
      <c r="E176" s="643"/>
      <c r="F176" s="644"/>
      <c r="G176" s="645"/>
      <c r="H176" s="646"/>
      <c r="I176" s="647"/>
      <c r="J176" s="648"/>
      <c r="K176" s="648"/>
      <c r="L176" s="648"/>
      <c r="M176" s="649"/>
      <c r="N176" s="609"/>
      <c r="O176" s="610"/>
      <c r="P176" s="611"/>
      <c r="Q176" s="612"/>
      <c r="R176" s="613"/>
      <c r="S176" s="609"/>
      <c r="T176" s="610"/>
      <c r="U176" s="614"/>
      <c r="V176" s="615"/>
      <c r="W176" s="616"/>
      <c r="X176" s="609"/>
      <c r="Y176" s="617"/>
      <c r="Z176" s="614"/>
      <c r="AA176" s="615"/>
      <c r="AB176" s="616"/>
      <c r="AC176" s="609"/>
      <c r="AD176" s="617"/>
      <c r="AE176" s="614"/>
      <c r="AF176" s="615"/>
      <c r="AG176" s="616"/>
      <c r="AH176" s="609"/>
      <c r="AI176" s="610"/>
      <c r="AJ176" s="618"/>
      <c r="AK176" s="619"/>
      <c r="AL176" s="272"/>
      <c r="AM176" s="19"/>
      <c r="AN176" s="100"/>
    </row>
    <row r="177" spans="1:40" ht="18" customHeight="1" thickBot="1">
      <c r="A177" s="178" t="str">
        <f>IF($C177&amp;$D177="","",COUNT($A$7:A176)+1)</f>
        <v/>
      </c>
      <c r="B177" s="179"/>
      <c r="C177" s="180"/>
      <c r="D177" s="180"/>
      <c r="E177" s="180"/>
      <c r="F177" s="181"/>
      <c r="G177" s="182"/>
      <c r="H177" s="183"/>
      <c r="I177" s="185"/>
      <c r="J177" s="185"/>
      <c r="K177" s="185"/>
      <c r="L177" s="184"/>
      <c r="M177" s="186"/>
      <c r="N177" s="187"/>
      <c r="O177" s="350"/>
      <c r="P177" s="297"/>
      <c r="Q177" s="190"/>
      <c r="R177" s="191"/>
      <c r="S177" s="187"/>
      <c r="T177" s="350"/>
      <c r="U177" s="189"/>
      <c r="V177" s="276"/>
      <c r="W177" s="264"/>
      <c r="X177" s="187"/>
      <c r="Y177" s="298"/>
      <c r="Z177" s="189"/>
      <c r="AA177" s="276"/>
      <c r="AB177" s="264"/>
      <c r="AC177" s="187"/>
      <c r="AD177" s="298"/>
      <c r="AE177" s="189"/>
      <c r="AF177" s="276"/>
      <c r="AG177" s="264"/>
      <c r="AH177" s="187"/>
      <c r="AI177" s="350"/>
      <c r="AJ177" s="189"/>
      <c r="AK177" s="276"/>
      <c r="AL177" s="273"/>
      <c r="AM177" s="18"/>
      <c r="AN177" s="101"/>
    </row>
    <row r="178" spans="1:40" ht="18" customHeight="1" thickBot="1">
      <c r="A178" s="192" t="str">
        <f>IF($C178&amp;$D178="","",COUNT($A$7:A177)+1)</f>
        <v/>
      </c>
      <c r="B178" s="193"/>
      <c r="C178" s="194"/>
      <c r="D178" s="194"/>
      <c r="E178" s="194"/>
      <c r="F178" s="195"/>
      <c r="G178" s="196"/>
      <c r="H178" s="197"/>
      <c r="I178" s="199"/>
      <c r="J178" s="199"/>
      <c r="K178" s="199"/>
      <c r="L178" s="198"/>
      <c r="M178" s="200"/>
      <c r="N178" s="201"/>
      <c r="O178" s="351"/>
      <c r="P178" s="297"/>
      <c r="Q178" s="190"/>
      <c r="R178" s="191"/>
      <c r="S178" s="201"/>
      <c r="T178" s="351"/>
      <c r="U178" s="189"/>
      <c r="V178" s="276"/>
      <c r="W178" s="264"/>
      <c r="X178" s="201"/>
      <c r="Y178" s="299"/>
      <c r="Z178" s="189"/>
      <c r="AA178" s="276"/>
      <c r="AB178" s="264"/>
      <c r="AC178" s="201"/>
      <c r="AD178" s="299"/>
      <c r="AE178" s="189"/>
      <c r="AF178" s="276"/>
      <c r="AG178" s="264"/>
      <c r="AH178" s="201"/>
      <c r="AI178" s="351"/>
      <c r="AJ178" s="203"/>
      <c r="AK178" s="277"/>
      <c r="AL178" s="274"/>
      <c r="AM178" s="14"/>
      <c r="AN178" s="102"/>
    </row>
    <row r="179" spans="1:40" ht="18" customHeight="1" thickBot="1">
      <c r="A179" s="192" t="str">
        <f>IF($C179&amp;$D179="","",COUNT($A$7:A178)+1)</f>
        <v/>
      </c>
      <c r="B179" s="193"/>
      <c r="C179" s="194"/>
      <c r="D179" s="194"/>
      <c r="E179" s="194"/>
      <c r="F179" s="195"/>
      <c r="G179" s="196"/>
      <c r="H179" s="197"/>
      <c r="I179" s="199"/>
      <c r="J179" s="199"/>
      <c r="K179" s="199"/>
      <c r="L179" s="198"/>
      <c r="M179" s="200"/>
      <c r="N179" s="201"/>
      <c r="O179" s="351"/>
      <c r="P179" s="297"/>
      <c r="Q179" s="190"/>
      <c r="R179" s="191"/>
      <c r="S179" s="201"/>
      <c r="T179" s="351"/>
      <c r="U179" s="189"/>
      <c r="V179" s="276"/>
      <c r="W179" s="264"/>
      <c r="X179" s="201"/>
      <c r="Y179" s="299"/>
      <c r="Z179" s="189"/>
      <c r="AA179" s="276"/>
      <c r="AB179" s="264"/>
      <c r="AC179" s="201"/>
      <c r="AD179" s="299"/>
      <c r="AE179" s="189"/>
      <c r="AF179" s="276"/>
      <c r="AG179" s="264"/>
      <c r="AH179" s="201"/>
      <c r="AI179" s="351"/>
      <c r="AJ179" s="203"/>
      <c r="AK179" s="204"/>
      <c r="AL179" s="274"/>
      <c r="AM179" s="14"/>
      <c r="AN179" s="102"/>
    </row>
    <row r="180" spans="1:40" ht="18" customHeight="1" thickBot="1">
      <c r="A180" s="192" t="str">
        <f>IF($C180&amp;$D180="","",COUNT($A$7:A179)+1)</f>
        <v/>
      </c>
      <c r="B180" s="193"/>
      <c r="C180" s="194"/>
      <c r="D180" s="194"/>
      <c r="E180" s="194"/>
      <c r="F180" s="195"/>
      <c r="G180" s="196"/>
      <c r="H180" s="197"/>
      <c r="I180" s="199"/>
      <c r="J180" s="199"/>
      <c r="K180" s="199"/>
      <c r="L180" s="198"/>
      <c r="M180" s="200"/>
      <c r="N180" s="201"/>
      <c r="O180" s="351"/>
      <c r="P180" s="297"/>
      <c r="Q180" s="190"/>
      <c r="R180" s="191"/>
      <c r="S180" s="201"/>
      <c r="T180" s="351"/>
      <c r="U180" s="189"/>
      <c r="V180" s="276"/>
      <c r="W180" s="264"/>
      <c r="X180" s="201"/>
      <c r="Y180" s="299"/>
      <c r="Z180" s="189"/>
      <c r="AA180" s="276"/>
      <c r="AB180" s="264"/>
      <c r="AC180" s="201"/>
      <c r="AD180" s="299"/>
      <c r="AE180" s="189"/>
      <c r="AF180" s="276"/>
      <c r="AG180" s="264"/>
      <c r="AH180" s="201"/>
      <c r="AI180" s="351"/>
      <c r="AJ180" s="203"/>
      <c r="AK180" s="277"/>
      <c r="AL180" s="274"/>
      <c r="AM180" s="14"/>
      <c r="AN180" s="102"/>
    </row>
    <row r="181" spans="1:40" ht="18" customHeight="1">
      <c r="A181" s="631" t="str">
        <f>IF($C181&amp;$D181="","",COUNT($A$7:A180)+1)</f>
        <v/>
      </c>
      <c r="B181" s="632"/>
      <c r="C181" s="633"/>
      <c r="D181" s="633"/>
      <c r="E181" s="633"/>
      <c r="F181" s="634"/>
      <c r="G181" s="635"/>
      <c r="H181" s="636"/>
      <c r="I181" s="637"/>
      <c r="J181" s="637"/>
      <c r="K181" s="637"/>
      <c r="L181" s="638"/>
      <c r="M181" s="639"/>
      <c r="N181" s="620"/>
      <c r="O181" s="621"/>
      <c r="P181" s="622"/>
      <c r="Q181" s="623"/>
      <c r="R181" s="624"/>
      <c r="S181" s="620"/>
      <c r="T181" s="621"/>
      <c r="U181" s="625"/>
      <c r="V181" s="626"/>
      <c r="W181" s="627"/>
      <c r="X181" s="620"/>
      <c r="Y181" s="628"/>
      <c r="Z181" s="625"/>
      <c r="AA181" s="626"/>
      <c r="AB181" s="627"/>
      <c r="AC181" s="620"/>
      <c r="AD181" s="628"/>
      <c r="AE181" s="625"/>
      <c r="AF181" s="626"/>
      <c r="AG181" s="627"/>
      <c r="AH181" s="620"/>
      <c r="AI181" s="621"/>
      <c r="AJ181" s="629"/>
      <c r="AK181" s="630"/>
      <c r="AL181" s="272"/>
      <c r="AM181" s="19"/>
      <c r="AN181" s="100"/>
    </row>
    <row r="182" spans="1:40" ht="18" customHeight="1" thickBot="1">
      <c r="A182" s="207" t="str">
        <f>IF($C182&amp;$D182="","",COUNT($A$7:A181)+1)</f>
        <v/>
      </c>
      <c r="B182" s="208"/>
      <c r="C182" s="209"/>
      <c r="D182" s="210"/>
      <c r="E182" s="210"/>
      <c r="F182" s="211"/>
      <c r="G182" s="640"/>
      <c r="H182" s="212"/>
      <c r="I182" s="214"/>
      <c r="J182" s="214"/>
      <c r="K182" s="214"/>
      <c r="L182" s="213"/>
      <c r="M182" s="215"/>
      <c r="N182" s="216"/>
      <c r="O182" s="352"/>
      <c r="P182" s="301"/>
      <c r="Q182" s="219"/>
      <c r="R182" s="220"/>
      <c r="S182" s="216"/>
      <c r="T182" s="352"/>
      <c r="U182" s="218"/>
      <c r="V182" s="278"/>
      <c r="W182" s="267"/>
      <c r="X182" s="216"/>
      <c r="Y182" s="300"/>
      <c r="Z182" s="218"/>
      <c r="AA182" s="278"/>
      <c r="AB182" s="267"/>
      <c r="AC182" s="216"/>
      <c r="AD182" s="300"/>
      <c r="AE182" s="218"/>
      <c r="AF182" s="278"/>
      <c r="AG182" s="267"/>
      <c r="AH182" s="216"/>
      <c r="AI182" s="352"/>
      <c r="AJ182" s="218"/>
      <c r="AK182" s="278"/>
      <c r="AL182" s="273"/>
      <c r="AM182" s="18"/>
      <c r="AN182" s="101"/>
    </row>
    <row r="183" spans="1:40" ht="18" customHeight="1" thickBot="1">
      <c r="A183" s="192" t="str">
        <f>IF($C183&amp;$D183="","",COUNT($A$7:A182)+1)</f>
        <v/>
      </c>
      <c r="B183" s="193"/>
      <c r="C183" s="194"/>
      <c r="D183" s="194"/>
      <c r="E183" s="194"/>
      <c r="F183" s="195"/>
      <c r="G183" s="28"/>
      <c r="H183" s="197"/>
      <c r="I183" s="199"/>
      <c r="J183" s="198"/>
      <c r="K183" s="198"/>
      <c r="L183" s="198"/>
      <c r="M183" s="200"/>
      <c r="N183" s="201"/>
      <c r="O183" s="351"/>
      <c r="P183" s="297"/>
      <c r="Q183" s="190"/>
      <c r="R183" s="191"/>
      <c r="S183" s="201"/>
      <c r="T183" s="351"/>
      <c r="U183" s="189"/>
      <c r="V183" s="276"/>
      <c r="W183" s="264"/>
      <c r="X183" s="201"/>
      <c r="Y183" s="299"/>
      <c r="Z183" s="189"/>
      <c r="AA183" s="276"/>
      <c r="AB183" s="264"/>
      <c r="AC183" s="201"/>
      <c r="AD183" s="299"/>
      <c r="AE183" s="189"/>
      <c r="AF183" s="276"/>
      <c r="AG183" s="264"/>
      <c r="AH183" s="201"/>
      <c r="AI183" s="351"/>
      <c r="AJ183" s="203"/>
      <c r="AK183" s="277"/>
      <c r="AL183" s="274"/>
      <c r="AM183" s="14"/>
      <c r="AN183" s="102"/>
    </row>
    <row r="184" spans="1:40" ht="18" customHeight="1" thickBot="1">
      <c r="A184" s="192" t="str">
        <f>IF($C184&amp;$D184="","",COUNT($A$7:A183)+1)</f>
        <v/>
      </c>
      <c r="B184" s="193"/>
      <c r="C184" s="194"/>
      <c r="D184" s="194"/>
      <c r="E184" s="194"/>
      <c r="F184" s="195"/>
      <c r="G184" s="28"/>
      <c r="H184" s="197"/>
      <c r="I184" s="199"/>
      <c r="J184" s="198"/>
      <c r="K184" s="198"/>
      <c r="L184" s="198"/>
      <c r="M184" s="200"/>
      <c r="N184" s="201"/>
      <c r="O184" s="351"/>
      <c r="P184" s="297"/>
      <c r="Q184" s="190"/>
      <c r="R184" s="191"/>
      <c r="S184" s="201"/>
      <c r="T184" s="351"/>
      <c r="U184" s="189"/>
      <c r="V184" s="276"/>
      <c r="W184" s="264"/>
      <c r="X184" s="201"/>
      <c r="Y184" s="299"/>
      <c r="Z184" s="189"/>
      <c r="AA184" s="276"/>
      <c r="AB184" s="264"/>
      <c r="AC184" s="201"/>
      <c r="AD184" s="299"/>
      <c r="AE184" s="189"/>
      <c r="AF184" s="276"/>
      <c r="AG184" s="264"/>
      <c r="AH184" s="201"/>
      <c r="AI184" s="351"/>
      <c r="AJ184" s="203"/>
      <c r="AK184" s="204"/>
      <c r="AL184" s="274"/>
      <c r="AM184" s="14"/>
      <c r="AN184" s="102"/>
    </row>
    <row r="185" spans="1:40" ht="18" customHeight="1" thickBot="1">
      <c r="A185" s="192" t="str">
        <f>IF($C185&amp;$D185="","",COUNT($A$7:A184)+1)</f>
        <v/>
      </c>
      <c r="B185" s="193"/>
      <c r="C185" s="194"/>
      <c r="D185" s="194"/>
      <c r="E185" s="194"/>
      <c r="F185" s="195"/>
      <c r="G185" s="28"/>
      <c r="H185" s="197"/>
      <c r="I185" s="199"/>
      <c r="J185" s="198"/>
      <c r="K185" s="198"/>
      <c r="L185" s="198"/>
      <c r="M185" s="200"/>
      <c r="N185" s="201"/>
      <c r="O185" s="351"/>
      <c r="P185" s="297"/>
      <c r="Q185" s="190"/>
      <c r="R185" s="191"/>
      <c r="S185" s="201"/>
      <c r="T185" s="351"/>
      <c r="U185" s="189"/>
      <c r="V185" s="276"/>
      <c r="W185" s="264"/>
      <c r="X185" s="201"/>
      <c r="Y185" s="299"/>
      <c r="Z185" s="189"/>
      <c r="AA185" s="276"/>
      <c r="AB185" s="264"/>
      <c r="AC185" s="201"/>
      <c r="AD185" s="299"/>
      <c r="AE185" s="189"/>
      <c r="AF185" s="276"/>
      <c r="AG185" s="264"/>
      <c r="AH185" s="201"/>
      <c r="AI185" s="351"/>
      <c r="AJ185" s="203"/>
      <c r="AK185" s="277"/>
      <c r="AL185" s="274"/>
      <c r="AM185" s="14"/>
      <c r="AN185" s="102"/>
    </row>
    <row r="186" spans="1:40" ht="18" customHeight="1" thickBot="1">
      <c r="A186" s="641" t="str">
        <f>IF($C186&amp;$D186="","",COUNT($A$7:A185)+1)</f>
        <v/>
      </c>
      <c r="B186" s="642"/>
      <c r="C186" s="643"/>
      <c r="D186" s="643"/>
      <c r="E186" s="643"/>
      <c r="F186" s="644"/>
      <c r="G186" s="645"/>
      <c r="H186" s="646"/>
      <c r="I186" s="647"/>
      <c r="J186" s="648"/>
      <c r="K186" s="648"/>
      <c r="L186" s="648"/>
      <c r="M186" s="649"/>
      <c r="N186" s="609"/>
      <c r="O186" s="610"/>
      <c r="P186" s="611"/>
      <c r="Q186" s="612"/>
      <c r="R186" s="613"/>
      <c r="S186" s="609"/>
      <c r="T186" s="610"/>
      <c r="U186" s="614"/>
      <c r="V186" s="615"/>
      <c r="W186" s="616"/>
      <c r="X186" s="609"/>
      <c r="Y186" s="617"/>
      <c r="Z186" s="614"/>
      <c r="AA186" s="615"/>
      <c r="AB186" s="616"/>
      <c r="AC186" s="609"/>
      <c r="AD186" s="617"/>
      <c r="AE186" s="614"/>
      <c r="AF186" s="615"/>
      <c r="AG186" s="616"/>
      <c r="AH186" s="609"/>
      <c r="AI186" s="610"/>
      <c r="AJ186" s="618"/>
      <c r="AK186" s="619"/>
      <c r="AL186" s="272"/>
      <c r="AM186" s="19"/>
      <c r="AN186" s="100"/>
    </row>
    <row r="187" spans="1:40" ht="18" customHeight="1" thickBot="1">
      <c r="A187" s="178" t="str">
        <f>IF($C187&amp;$D187="","",COUNT($A$7:A186)+1)</f>
        <v/>
      </c>
      <c r="B187" s="179"/>
      <c r="C187" s="180"/>
      <c r="D187" s="180"/>
      <c r="E187" s="180"/>
      <c r="F187" s="181"/>
      <c r="G187" s="182"/>
      <c r="H187" s="183"/>
      <c r="I187" s="185"/>
      <c r="J187" s="185"/>
      <c r="K187" s="185"/>
      <c r="L187" s="184"/>
      <c r="M187" s="186"/>
      <c r="N187" s="187"/>
      <c r="O187" s="350"/>
      <c r="P187" s="297"/>
      <c r="Q187" s="190"/>
      <c r="R187" s="191"/>
      <c r="S187" s="187"/>
      <c r="T187" s="350"/>
      <c r="U187" s="189"/>
      <c r="V187" s="276"/>
      <c r="W187" s="264"/>
      <c r="X187" s="187"/>
      <c r="Y187" s="298"/>
      <c r="Z187" s="189"/>
      <c r="AA187" s="276"/>
      <c r="AB187" s="264"/>
      <c r="AC187" s="187"/>
      <c r="AD187" s="298"/>
      <c r="AE187" s="189"/>
      <c r="AF187" s="276"/>
      <c r="AG187" s="264"/>
      <c r="AH187" s="187"/>
      <c r="AI187" s="350"/>
      <c r="AJ187" s="189"/>
      <c r="AK187" s="276"/>
      <c r="AL187" s="273"/>
      <c r="AM187" s="18"/>
      <c r="AN187" s="101"/>
    </row>
    <row r="188" spans="1:40" ht="18" customHeight="1" thickBot="1">
      <c r="A188" s="192" t="str">
        <f>IF($C188&amp;$D188="","",COUNT($A$7:A187)+1)</f>
        <v/>
      </c>
      <c r="B188" s="193"/>
      <c r="C188" s="194"/>
      <c r="D188" s="194"/>
      <c r="E188" s="194"/>
      <c r="F188" s="195"/>
      <c r="G188" s="196"/>
      <c r="H188" s="197"/>
      <c r="I188" s="199"/>
      <c r="J188" s="199"/>
      <c r="K188" s="199"/>
      <c r="L188" s="198"/>
      <c r="M188" s="200"/>
      <c r="N188" s="201"/>
      <c r="O188" s="351"/>
      <c r="P188" s="297"/>
      <c r="Q188" s="190"/>
      <c r="R188" s="191"/>
      <c r="S188" s="201"/>
      <c r="T188" s="351"/>
      <c r="U188" s="189"/>
      <c r="V188" s="276"/>
      <c r="W188" s="264"/>
      <c r="X188" s="201"/>
      <c r="Y188" s="299"/>
      <c r="Z188" s="189"/>
      <c r="AA188" s="276"/>
      <c r="AB188" s="264"/>
      <c r="AC188" s="201"/>
      <c r="AD188" s="299"/>
      <c r="AE188" s="189"/>
      <c r="AF188" s="276"/>
      <c r="AG188" s="264"/>
      <c r="AH188" s="201"/>
      <c r="AI188" s="351"/>
      <c r="AJ188" s="203"/>
      <c r="AK188" s="277"/>
      <c r="AL188" s="274"/>
      <c r="AM188" s="14"/>
      <c r="AN188" s="102"/>
    </row>
    <row r="189" spans="1:40" ht="18" customHeight="1" thickBot="1">
      <c r="A189" s="192" t="str">
        <f>IF($C189&amp;$D189="","",COUNT($A$7:A188)+1)</f>
        <v/>
      </c>
      <c r="B189" s="193"/>
      <c r="C189" s="194"/>
      <c r="D189" s="194"/>
      <c r="E189" s="194"/>
      <c r="F189" s="195"/>
      <c r="G189" s="196"/>
      <c r="H189" s="197"/>
      <c r="I189" s="199"/>
      <c r="J189" s="199"/>
      <c r="K189" s="199"/>
      <c r="L189" s="198"/>
      <c r="M189" s="200"/>
      <c r="N189" s="201"/>
      <c r="O189" s="351"/>
      <c r="P189" s="297"/>
      <c r="Q189" s="190"/>
      <c r="R189" s="191"/>
      <c r="S189" s="201"/>
      <c r="T189" s="351"/>
      <c r="U189" s="189"/>
      <c r="V189" s="276"/>
      <c r="W189" s="264"/>
      <c r="X189" s="201"/>
      <c r="Y189" s="299"/>
      <c r="Z189" s="189"/>
      <c r="AA189" s="276"/>
      <c r="AB189" s="264"/>
      <c r="AC189" s="201"/>
      <c r="AD189" s="299"/>
      <c r="AE189" s="189"/>
      <c r="AF189" s="276"/>
      <c r="AG189" s="264"/>
      <c r="AH189" s="201"/>
      <c r="AI189" s="351"/>
      <c r="AJ189" s="203"/>
      <c r="AK189" s="204"/>
      <c r="AL189" s="274"/>
      <c r="AM189" s="14"/>
      <c r="AN189" s="102"/>
    </row>
    <row r="190" spans="1:40" ht="18" customHeight="1" thickBot="1">
      <c r="A190" s="192" t="str">
        <f>IF($C190&amp;$D190="","",COUNT($A$7:A189)+1)</f>
        <v/>
      </c>
      <c r="B190" s="193"/>
      <c r="C190" s="194"/>
      <c r="D190" s="194"/>
      <c r="E190" s="194"/>
      <c r="F190" s="195"/>
      <c r="G190" s="196"/>
      <c r="H190" s="197"/>
      <c r="I190" s="199"/>
      <c r="J190" s="199"/>
      <c r="K190" s="199"/>
      <c r="L190" s="198"/>
      <c r="M190" s="200"/>
      <c r="N190" s="201"/>
      <c r="O190" s="351"/>
      <c r="P190" s="297"/>
      <c r="Q190" s="190"/>
      <c r="R190" s="191"/>
      <c r="S190" s="201"/>
      <c r="T190" s="351"/>
      <c r="U190" s="189"/>
      <c r="V190" s="276"/>
      <c r="W190" s="264"/>
      <c r="X190" s="201"/>
      <c r="Y190" s="299"/>
      <c r="Z190" s="189"/>
      <c r="AA190" s="276"/>
      <c r="AB190" s="264"/>
      <c r="AC190" s="201"/>
      <c r="AD190" s="299"/>
      <c r="AE190" s="189"/>
      <c r="AF190" s="276"/>
      <c r="AG190" s="264"/>
      <c r="AH190" s="201"/>
      <c r="AI190" s="351"/>
      <c r="AJ190" s="203"/>
      <c r="AK190" s="277"/>
      <c r="AL190" s="274"/>
      <c r="AM190" s="14"/>
      <c r="AN190" s="102"/>
    </row>
    <row r="191" spans="1:40" ht="18" customHeight="1">
      <c r="A191" s="631" t="str">
        <f>IF($C191&amp;$D191="","",COUNT($A$7:A190)+1)</f>
        <v/>
      </c>
      <c r="B191" s="632"/>
      <c r="C191" s="633"/>
      <c r="D191" s="633"/>
      <c r="E191" s="633"/>
      <c r="F191" s="634"/>
      <c r="G191" s="635"/>
      <c r="H191" s="636"/>
      <c r="I191" s="637"/>
      <c r="J191" s="637"/>
      <c r="K191" s="637"/>
      <c r="L191" s="638"/>
      <c r="M191" s="639"/>
      <c r="N191" s="620"/>
      <c r="O191" s="621"/>
      <c r="P191" s="622"/>
      <c r="Q191" s="623"/>
      <c r="R191" s="624"/>
      <c r="S191" s="620"/>
      <c r="T191" s="621"/>
      <c r="U191" s="625"/>
      <c r="V191" s="626"/>
      <c r="W191" s="627"/>
      <c r="X191" s="620"/>
      <c r="Y191" s="628"/>
      <c r="Z191" s="625"/>
      <c r="AA191" s="626"/>
      <c r="AB191" s="627"/>
      <c r="AC191" s="620"/>
      <c r="AD191" s="628"/>
      <c r="AE191" s="625"/>
      <c r="AF191" s="626"/>
      <c r="AG191" s="627"/>
      <c r="AH191" s="620"/>
      <c r="AI191" s="621"/>
      <c r="AJ191" s="629"/>
      <c r="AK191" s="630"/>
      <c r="AL191" s="272"/>
      <c r="AM191" s="19"/>
      <c r="AN191" s="100"/>
    </row>
    <row r="192" spans="1:40" ht="18" customHeight="1" thickBot="1">
      <c r="A192" s="207" t="str">
        <f>IF($C192&amp;$D192="","",COUNT($A$7:A191)+1)</f>
        <v/>
      </c>
      <c r="B192" s="208"/>
      <c r="C192" s="209"/>
      <c r="D192" s="210"/>
      <c r="E192" s="210"/>
      <c r="F192" s="211"/>
      <c r="G192" s="640"/>
      <c r="H192" s="212"/>
      <c r="I192" s="214"/>
      <c r="J192" s="214"/>
      <c r="K192" s="214"/>
      <c r="L192" s="213"/>
      <c r="M192" s="215"/>
      <c r="N192" s="216"/>
      <c r="O192" s="352"/>
      <c r="P192" s="301"/>
      <c r="Q192" s="219"/>
      <c r="R192" s="220"/>
      <c r="S192" s="216"/>
      <c r="T192" s="352"/>
      <c r="U192" s="218"/>
      <c r="V192" s="278"/>
      <c r="W192" s="267"/>
      <c r="X192" s="216"/>
      <c r="Y192" s="300"/>
      <c r="Z192" s="218"/>
      <c r="AA192" s="278"/>
      <c r="AB192" s="267"/>
      <c r="AC192" s="216"/>
      <c r="AD192" s="300"/>
      <c r="AE192" s="218"/>
      <c r="AF192" s="278"/>
      <c r="AG192" s="267"/>
      <c r="AH192" s="216"/>
      <c r="AI192" s="352"/>
      <c r="AJ192" s="218"/>
      <c r="AK192" s="278"/>
      <c r="AL192" s="273"/>
      <c r="AM192" s="18"/>
      <c r="AN192" s="101"/>
    </row>
    <row r="193" spans="1:40" ht="18" customHeight="1" thickBot="1">
      <c r="A193" s="192" t="str">
        <f>IF($C193&amp;$D193="","",COUNT($A$7:A192)+1)</f>
        <v/>
      </c>
      <c r="B193" s="193"/>
      <c r="C193" s="194"/>
      <c r="D193" s="194"/>
      <c r="E193" s="194"/>
      <c r="F193" s="195"/>
      <c r="G193" s="28"/>
      <c r="H193" s="197"/>
      <c r="I193" s="199"/>
      <c r="J193" s="198"/>
      <c r="K193" s="198"/>
      <c r="L193" s="198"/>
      <c r="M193" s="200"/>
      <c r="N193" s="201"/>
      <c r="O193" s="351"/>
      <c r="P193" s="297"/>
      <c r="Q193" s="190"/>
      <c r="R193" s="191"/>
      <c r="S193" s="201"/>
      <c r="T193" s="351"/>
      <c r="U193" s="189"/>
      <c r="V193" s="276"/>
      <c r="W193" s="264"/>
      <c r="X193" s="201"/>
      <c r="Y193" s="299"/>
      <c r="Z193" s="189"/>
      <c r="AA193" s="276"/>
      <c r="AB193" s="264"/>
      <c r="AC193" s="201"/>
      <c r="AD193" s="299"/>
      <c r="AE193" s="189"/>
      <c r="AF193" s="276"/>
      <c r="AG193" s="264"/>
      <c r="AH193" s="201"/>
      <c r="AI193" s="351"/>
      <c r="AJ193" s="203"/>
      <c r="AK193" s="277"/>
      <c r="AL193" s="274"/>
      <c r="AM193" s="14"/>
      <c r="AN193" s="102"/>
    </row>
    <row r="194" spans="1:40" ht="18" customHeight="1" thickBot="1">
      <c r="A194" s="192" t="str">
        <f>IF($C194&amp;$D194="","",COUNT($A$7:A193)+1)</f>
        <v/>
      </c>
      <c r="B194" s="193"/>
      <c r="C194" s="194"/>
      <c r="D194" s="194"/>
      <c r="E194" s="194"/>
      <c r="F194" s="195"/>
      <c r="G194" s="28"/>
      <c r="H194" s="197"/>
      <c r="I194" s="199"/>
      <c r="J194" s="198"/>
      <c r="K194" s="198"/>
      <c r="L194" s="198"/>
      <c r="M194" s="200"/>
      <c r="N194" s="201"/>
      <c r="O194" s="351"/>
      <c r="P194" s="297"/>
      <c r="Q194" s="190"/>
      <c r="R194" s="191"/>
      <c r="S194" s="201"/>
      <c r="T194" s="351"/>
      <c r="U194" s="189"/>
      <c r="V194" s="276"/>
      <c r="W194" s="264"/>
      <c r="X194" s="201"/>
      <c r="Y194" s="299"/>
      <c r="Z194" s="189"/>
      <c r="AA194" s="276"/>
      <c r="AB194" s="264"/>
      <c r="AC194" s="201"/>
      <c r="AD194" s="299"/>
      <c r="AE194" s="189"/>
      <c r="AF194" s="276"/>
      <c r="AG194" s="264"/>
      <c r="AH194" s="201"/>
      <c r="AI194" s="351"/>
      <c r="AJ194" s="203"/>
      <c r="AK194" s="204"/>
      <c r="AL194" s="274"/>
      <c r="AM194" s="14"/>
      <c r="AN194" s="102"/>
    </row>
    <row r="195" spans="1:40" ht="18" customHeight="1" thickBot="1">
      <c r="A195" s="192" t="str">
        <f>IF($C195&amp;$D195="","",COUNT($A$7:A194)+1)</f>
        <v/>
      </c>
      <c r="B195" s="193"/>
      <c r="C195" s="194"/>
      <c r="D195" s="194"/>
      <c r="E195" s="194"/>
      <c r="F195" s="195"/>
      <c r="G195" s="28"/>
      <c r="H195" s="197"/>
      <c r="I195" s="199"/>
      <c r="J195" s="198"/>
      <c r="K195" s="198"/>
      <c r="L195" s="198"/>
      <c r="M195" s="200"/>
      <c r="N195" s="201"/>
      <c r="O195" s="351"/>
      <c r="P195" s="297"/>
      <c r="Q195" s="190"/>
      <c r="R195" s="191"/>
      <c r="S195" s="201"/>
      <c r="T195" s="351"/>
      <c r="U195" s="189"/>
      <c r="V195" s="276"/>
      <c r="W195" s="264"/>
      <c r="X195" s="201"/>
      <c r="Y195" s="299"/>
      <c r="Z195" s="189"/>
      <c r="AA195" s="276"/>
      <c r="AB195" s="264"/>
      <c r="AC195" s="201"/>
      <c r="AD195" s="299"/>
      <c r="AE195" s="189"/>
      <c r="AF195" s="276"/>
      <c r="AG195" s="264"/>
      <c r="AH195" s="201"/>
      <c r="AI195" s="351"/>
      <c r="AJ195" s="203"/>
      <c r="AK195" s="277"/>
      <c r="AL195" s="274"/>
      <c r="AM195" s="14"/>
      <c r="AN195" s="102"/>
    </row>
    <row r="196" spans="1:40" ht="18" customHeight="1" thickBot="1">
      <c r="A196" s="641" t="str">
        <f>IF($C196&amp;$D196="","",COUNT($A$7:A195)+1)</f>
        <v/>
      </c>
      <c r="B196" s="642"/>
      <c r="C196" s="643"/>
      <c r="D196" s="643"/>
      <c r="E196" s="643"/>
      <c r="F196" s="644"/>
      <c r="G196" s="645"/>
      <c r="H196" s="646"/>
      <c r="I196" s="647"/>
      <c r="J196" s="648"/>
      <c r="K196" s="648"/>
      <c r="L196" s="648"/>
      <c r="M196" s="649"/>
      <c r="N196" s="609"/>
      <c r="O196" s="610"/>
      <c r="P196" s="611"/>
      <c r="Q196" s="612"/>
      <c r="R196" s="613"/>
      <c r="S196" s="609"/>
      <c r="T196" s="610"/>
      <c r="U196" s="614"/>
      <c r="V196" s="615"/>
      <c r="W196" s="616"/>
      <c r="X196" s="609"/>
      <c r="Y196" s="617"/>
      <c r="Z196" s="614"/>
      <c r="AA196" s="615"/>
      <c r="AB196" s="616"/>
      <c r="AC196" s="609"/>
      <c r="AD196" s="617"/>
      <c r="AE196" s="614"/>
      <c r="AF196" s="615"/>
      <c r="AG196" s="616"/>
      <c r="AH196" s="609"/>
      <c r="AI196" s="610"/>
      <c r="AJ196" s="618"/>
      <c r="AK196" s="619"/>
      <c r="AL196" s="272"/>
      <c r="AM196" s="19"/>
      <c r="AN196" s="100"/>
    </row>
    <row r="197" spans="1:40" ht="18" customHeight="1" thickBot="1">
      <c r="A197" s="178" t="str">
        <f>IF($C197&amp;$D197="","",COUNT($A$7:A196)+1)</f>
        <v/>
      </c>
      <c r="B197" s="179"/>
      <c r="C197" s="180"/>
      <c r="D197" s="180"/>
      <c r="E197" s="180"/>
      <c r="F197" s="181"/>
      <c r="G197" s="182"/>
      <c r="H197" s="183"/>
      <c r="I197" s="185"/>
      <c r="J197" s="185"/>
      <c r="K197" s="185"/>
      <c r="L197" s="184"/>
      <c r="M197" s="186"/>
      <c r="N197" s="187"/>
      <c r="O197" s="350"/>
      <c r="P197" s="297"/>
      <c r="Q197" s="190"/>
      <c r="R197" s="191"/>
      <c r="S197" s="187"/>
      <c r="T197" s="350"/>
      <c r="U197" s="189"/>
      <c r="V197" s="276"/>
      <c r="W197" s="264"/>
      <c r="X197" s="187"/>
      <c r="Y197" s="298"/>
      <c r="Z197" s="189"/>
      <c r="AA197" s="276"/>
      <c r="AB197" s="264"/>
      <c r="AC197" s="187"/>
      <c r="AD197" s="298"/>
      <c r="AE197" s="189"/>
      <c r="AF197" s="276"/>
      <c r="AG197" s="264"/>
      <c r="AH197" s="187"/>
      <c r="AI197" s="350"/>
      <c r="AJ197" s="189"/>
      <c r="AK197" s="276"/>
      <c r="AL197" s="273"/>
      <c r="AM197" s="18"/>
      <c r="AN197" s="101"/>
    </row>
    <row r="198" spans="1:40" ht="18" customHeight="1" thickBot="1">
      <c r="A198" s="192" t="str">
        <f>IF($C198&amp;$D198="","",COUNT($A$7:A197)+1)</f>
        <v/>
      </c>
      <c r="B198" s="193"/>
      <c r="C198" s="194"/>
      <c r="D198" s="194"/>
      <c r="E198" s="194"/>
      <c r="F198" s="195"/>
      <c r="G198" s="196"/>
      <c r="H198" s="197"/>
      <c r="I198" s="199"/>
      <c r="J198" s="199"/>
      <c r="K198" s="199"/>
      <c r="L198" s="198"/>
      <c r="M198" s="200"/>
      <c r="N198" s="201"/>
      <c r="O198" s="351"/>
      <c r="P198" s="297"/>
      <c r="Q198" s="190"/>
      <c r="R198" s="191"/>
      <c r="S198" s="201"/>
      <c r="T198" s="351"/>
      <c r="U198" s="189"/>
      <c r="V198" s="276"/>
      <c r="W198" s="264"/>
      <c r="X198" s="201"/>
      <c r="Y198" s="299"/>
      <c r="Z198" s="189"/>
      <c r="AA198" s="276"/>
      <c r="AB198" s="264"/>
      <c r="AC198" s="201"/>
      <c r="AD198" s="299"/>
      <c r="AE198" s="189"/>
      <c r="AF198" s="276"/>
      <c r="AG198" s="264"/>
      <c r="AH198" s="201"/>
      <c r="AI198" s="351"/>
      <c r="AJ198" s="203"/>
      <c r="AK198" s="277"/>
      <c r="AL198" s="274"/>
      <c r="AM198" s="14"/>
      <c r="AN198" s="102"/>
    </row>
    <row r="199" spans="1:40" ht="18" customHeight="1" thickBot="1">
      <c r="A199" s="192" t="str">
        <f>IF($C199&amp;$D199="","",COUNT($A$7:A198)+1)</f>
        <v/>
      </c>
      <c r="B199" s="193"/>
      <c r="C199" s="194"/>
      <c r="D199" s="194"/>
      <c r="E199" s="194"/>
      <c r="F199" s="195"/>
      <c r="G199" s="196"/>
      <c r="H199" s="197"/>
      <c r="I199" s="199"/>
      <c r="J199" s="199"/>
      <c r="K199" s="199"/>
      <c r="L199" s="198"/>
      <c r="M199" s="200"/>
      <c r="N199" s="201"/>
      <c r="O199" s="351"/>
      <c r="P199" s="297"/>
      <c r="Q199" s="190"/>
      <c r="R199" s="191"/>
      <c r="S199" s="201"/>
      <c r="T199" s="351"/>
      <c r="U199" s="189"/>
      <c r="V199" s="276"/>
      <c r="W199" s="264"/>
      <c r="X199" s="201"/>
      <c r="Y199" s="299"/>
      <c r="Z199" s="189"/>
      <c r="AA199" s="276"/>
      <c r="AB199" s="264"/>
      <c r="AC199" s="201"/>
      <c r="AD199" s="299"/>
      <c r="AE199" s="189"/>
      <c r="AF199" s="276"/>
      <c r="AG199" s="264"/>
      <c r="AH199" s="201"/>
      <c r="AI199" s="351"/>
      <c r="AJ199" s="203"/>
      <c r="AK199" s="204"/>
      <c r="AL199" s="274"/>
      <c r="AM199" s="14"/>
      <c r="AN199" s="102"/>
    </row>
    <row r="200" spans="1:40" ht="18" customHeight="1" thickBot="1">
      <c r="A200" s="192" t="str">
        <f>IF($C200&amp;$D200="","",COUNT($A$7:A199)+1)</f>
        <v/>
      </c>
      <c r="B200" s="193"/>
      <c r="C200" s="194"/>
      <c r="D200" s="194"/>
      <c r="E200" s="194"/>
      <c r="F200" s="195"/>
      <c r="G200" s="196"/>
      <c r="H200" s="197"/>
      <c r="I200" s="199"/>
      <c r="J200" s="199"/>
      <c r="K200" s="199"/>
      <c r="L200" s="198"/>
      <c r="M200" s="200"/>
      <c r="N200" s="201"/>
      <c r="O200" s="351"/>
      <c r="P200" s="297"/>
      <c r="Q200" s="190"/>
      <c r="R200" s="191"/>
      <c r="S200" s="201"/>
      <c r="T200" s="351"/>
      <c r="U200" s="189"/>
      <c r="V200" s="276"/>
      <c r="W200" s="264"/>
      <c r="X200" s="201"/>
      <c r="Y200" s="299"/>
      <c r="Z200" s="189"/>
      <c r="AA200" s="276"/>
      <c r="AB200" s="264"/>
      <c r="AC200" s="201"/>
      <c r="AD200" s="299"/>
      <c r="AE200" s="189"/>
      <c r="AF200" s="276"/>
      <c r="AG200" s="264"/>
      <c r="AH200" s="201"/>
      <c r="AI200" s="351"/>
      <c r="AJ200" s="203"/>
      <c r="AK200" s="277"/>
      <c r="AL200" s="274"/>
      <c r="AM200" s="14"/>
      <c r="AN200" s="102"/>
    </row>
    <row r="201" spans="1:40" ht="18" customHeight="1">
      <c r="A201" s="631" t="str">
        <f>IF($C201&amp;$D201="","",COUNT($A$7:A200)+1)</f>
        <v/>
      </c>
      <c r="B201" s="632"/>
      <c r="C201" s="633"/>
      <c r="D201" s="633"/>
      <c r="E201" s="633"/>
      <c r="F201" s="634"/>
      <c r="G201" s="635"/>
      <c r="H201" s="636"/>
      <c r="I201" s="637"/>
      <c r="J201" s="637"/>
      <c r="K201" s="637"/>
      <c r="L201" s="638"/>
      <c r="M201" s="639"/>
      <c r="N201" s="620"/>
      <c r="O201" s="621"/>
      <c r="P201" s="622"/>
      <c r="Q201" s="623"/>
      <c r="R201" s="624"/>
      <c r="S201" s="620"/>
      <c r="T201" s="621"/>
      <c r="U201" s="625"/>
      <c r="V201" s="626"/>
      <c r="W201" s="627"/>
      <c r="X201" s="620"/>
      <c r="Y201" s="628"/>
      <c r="Z201" s="625"/>
      <c r="AA201" s="626"/>
      <c r="AB201" s="627"/>
      <c r="AC201" s="620"/>
      <c r="AD201" s="628"/>
      <c r="AE201" s="625"/>
      <c r="AF201" s="626"/>
      <c r="AG201" s="627"/>
      <c r="AH201" s="620"/>
      <c r="AI201" s="621"/>
      <c r="AJ201" s="629"/>
      <c r="AK201" s="630"/>
      <c r="AL201" s="272"/>
      <c r="AM201" s="19"/>
      <c r="AN201" s="100"/>
    </row>
    <row r="202" spans="1:40" ht="18" customHeight="1" thickBot="1">
      <c r="A202" s="207" t="str">
        <f>IF($C202&amp;$D202="","",COUNT($A$7:A201)+1)</f>
        <v/>
      </c>
      <c r="B202" s="208"/>
      <c r="C202" s="209"/>
      <c r="D202" s="210"/>
      <c r="E202" s="210"/>
      <c r="F202" s="211"/>
      <c r="G202" s="640"/>
      <c r="H202" s="212"/>
      <c r="I202" s="214"/>
      <c r="J202" s="214"/>
      <c r="K202" s="214"/>
      <c r="L202" s="213"/>
      <c r="M202" s="215"/>
      <c r="N202" s="216"/>
      <c r="O202" s="352"/>
      <c r="P202" s="301"/>
      <c r="Q202" s="219"/>
      <c r="R202" s="220"/>
      <c r="S202" s="216"/>
      <c r="T202" s="352"/>
      <c r="U202" s="218"/>
      <c r="V202" s="278"/>
      <c r="W202" s="267"/>
      <c r="X202" s="216"/>
      <c r="Y202" s="300"/>
      <c r="Z202" s="218"/>
      <c r="AA202" s="278"/>
      <c r="AB202" s="267"/>
      <c r="AC202" s="216"/>
      <c r="AD202" s="300"/>
      <c r="AE202" s="218"/>
      <c r="AF202" s="278"/>
      <c r="AG202" s="267"/>
      <c r="AH202" s="216"/>
      <c r="AI202" s="352"/>
      <c r="AJ202" s="218"/>
      <c r="AK202" s="278"/>
      <c r="AL202" s="273"/>
      <c r="AM202" s="18"/>
      <c r="AN202" s="101"/>
    </row>
    <row r="203" spans="1:40" ht="18" customHeight="1" thickBot="1">
      <c r="A203" s="192" t="str">
        <f>IF($C203&amp;$D203="","",COUNT($A$7:A202)+1)</f>
        <v/>
      </c>
      <c r="B203" s="193"/>
      <c r="C203" s="194"/>
      <c r="D203" s="194"/>
      <c r="E203" s="194"/>
      <c r="F203" s="195"/>
      <c r="G203" s="28"/>
      <c r="H203" s="197"/>
      <c r="I203" s="199"/>
      <c r="J203" s="198"/>
      <c r="K203" s="198"/>
      <c r="L203" s="198"/>
      <c r="M203" s="200"/>
      <c r="N203" s="201"/>
      <c r="O203" s="351"/>
      <c r="P203" s="297"/>
      <c r="Q203" s="190"/>
      <c r="R203" s="191"/>
      <c r="S203" s="201"/>
      <c r="T203" s="351"/>
      <c r="U203" s="189"/>
      <c r="V203" s="276"/>
      <c r="W203" s="264"/>
      <c r="X203" s="201"/>
      <c r="Y203" s="299"/>
      <c r="Z203" s="189"/>
      <c r="AA203" s="276"/>
      <c r="AB203" s="264"/>
      <c r="AC203" s="201"/>
      <c r="AD203" s="299"/>
      <c r="AE203" s="189"/>
      <c r="AF203" s="276"/>
      <c r="AG203" s="264"/>
      <c r="AH203" s="201"/>
      <c r="AI203" s="351"/>
      <c r="AJ203" s="203"/>
      <c r="AK203" s="277"/>
      <c r="AL203" s="274"/>
      <c r="AM203" s="14"/>
      <c r="AN203" s="102"/>
    </row>
    <row r="204" spans="1:40" ht="18" customHeight="1" thickBot="1">
      <c r="A204" s="192" t="str">
        <f>IF($C204&amp;$D204="","",COUNT($A$7:A203)+1)</f>
        <v/>
      </c>
      <c r="B204" s="193"/>
      <c r="C204" s="194"/>
      <c r="D204" s="194"/>
      <c r="E204" s="194"/>
      <c r="F204" s="195"/>
      <c r="G204" s="28"/>
      <c r="H204" s="197"/>
      <c r="I204" s="199"/>
      <c r="J204" s="198"/>
      <c r="K204" s="198"/>
      <c r="L204" s="198"/>
      <c r="M204" s="200"/>
      <c r="N204" s="201"/>
      <c r="O204" s="351"/>
      <c r="P204" s="297"/>
      <c r="Q204" s="190"/>
      <c r="R204" s="191"/>
      <c r="S204" s="201"/>
      <c r="T204" s="351"/>
      <c r="U204" s="189"/>
      <c r="V204" s="276"/>
      <c r="W204" s="264"/>
      <c r="X204" s="201"/>
      <c r="Y204" s="299"/>
      <c r="Z204" s="189"/>
      <c r="AA204" s="276"/>
      <c r="AB204" s="264"/>
      <c r="AC204" s="201"/>
      <c r="AD204" s="299"/>
      <c r="AE204" s="189"/>
      <c r="AF204" s="276"/>
      <c r="AG204" s="264"/>
      <c r="AH204" s="201"/>
      <c r="AI204" s="351"/>
      <c r="AJ204" s="203"/>
      <c r="AK204" s="204"/>
      <c r="AL204" s="274"/>
      <c r="AM204" s="14"/>
      <c r="AN204" s="102"/>
    </row>
    <row r="205" spans="1:40" ht="18" customHeight="1" thickBot="1">
      <c r="A205" s="192" t="str">
        <f>IF($C205&amp;$D205="","",COUNT($A$7:A204)+1)</f>
        <v/>
      </c>
      <c r="B205" s="193"/>
      <c r="C205" s="194"/>
      <c r="D205" s="194"/>
      <c r="E205" s="194"/>
      <c r="F205" s="195"/>
      <c r="G205" s="28"/>
      <c r="H205" s="197"/>
      <c r="I205" s="199"/>
      <c r="J205" s="198"/>
      <c r="K205" s="198"/>
      <c r="L205" s="198"/>
      <c r="M205" s="200"/>
      <c r="N205" s="201"/>
      <c r="O205" s="351"/>
      <c r="P205" s="297"/>
      <c r="Q205" s="190"/>
      <c r="R205" s="191"/>
      <c r="S205" s="201"/>
      <c r="T205" s="351"/>
      <c r="U205" s="189"/>
      <c r="V205" s="276"/>
      <c r="W205" s="264"/>
      <c r="X205" s="201"/>
      <c r="Y205" s="299"/>
      <c r="Z205" s="189"/>
      <c r="AA205" s="276"/>
      <c r="AB205" s="264"/>
      <c r="AC205" s="201"/>
      <c r="AD205" s="299"/>
      <c r="AE205" s="189"/>
      <c r="AF205" s="276"/>
      <c r="AG205" s="264"/>
      <c r="AH205" s="201"/>
      <c r="AI205" s="351"/>
      <c r="AJ205" s="203"/>
      <c r="AK205" s="277"/>
      <c r="AL205" s="274"/>
      <c r="AM205" s="14"/>
      <c r="AN205" s="102"/>
    </row>
    <row r="206" spans="1:40" ht="18" customHeight="1" thickBot="1">
      <c r="A206" s="641" t="str">
        <f>IF($C206&amp;$D206="","",COUNT($A$7:A205)+1)</f>
        <v/>
      </c>
      <c r="B206" s="642"/>
      <c r="C206" s="643"/>
      <c r="D206" s="643"/>
      <c r="E206" s="643"/>
      <c r="F206" s="644"/>
      <c r="G206" s="645"/>
      <c r="H206" s="646"/>
      <c r="I206" s="647"/>
      <c r="J206" s="648"/>
      <c r="K206" s="648"/>
      <c r="L206" s="648"/>
      <c r="M206" s="649"/>
      <c r="N206" s="609"/>
      <c r="O206" s="610"/>
      <c r="P206" s="611"/>
      <c r="Q206" s="612"/>
      <c r="R206" s="613"/>
      <c r="S206" s="609"/>
      <c r="T206" s="610"/>
      <c r="U206" s="614"/>
      <c r="V206" s="615"/>
      <c r="W206" s="616"/>
      <c r="X206" s="609"/>
      <c r="Y206" s="617"/>
      <c r="Z206" s="614"/>
      <c r="AA206" s="615"/>
      <c r="AB206" s="616"/>
      <c r="AC206" s="609"/>
      <c r="AD206" s="617"/>
      <c r="AE206" s="614"/>
      <c r="AF206" s="615"/>
      <c r="AG206" s="616"/>
      <c r="AH206" s="609"/>
      <c r="AI206" s="610"/>
      <c r="AJ206" s="618"/>
      <c r="AK206" s="619"/>
      <c r="AL206" s="275"/>
      <c r="AM206" s="15"/>
      <c r="AN206" s="103"/>
    </row>
    <row r="211" spans="14:40" ht="18" customHeight="1"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  <c r="X211" s="294"/>
      <c r="Y211" s="294"/>
      <c r="Z211" s="294"/>
      <c r="AA211" s="294"/>
      <c r="AB211" s="294"/>
      <c r="AC211" s="294"/>
      <c r="AD211" s="294"/>
      <c r="AE211" s="294"/>
      <c r="AF211" s="294"/>
      <c r="AG211" s="294"/>
      <c r="AH211" s="294"/>
      <c r="AI211" s="294"/>
      <c r="AJ211" s="294"/>
      <c r="AK211" s="294"/>
      <c r="AL211" s="294"/>
      <c r="AM211" s="294"/>
      <c r="AN211" s="294"/>
    </row>
    <row r="212" spans="14:40" ht="18" customHeight="1"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  <c r="X212" s="294"/>
      <c r="Y212" s="294"/>
      <c r="Z212" s="294"/>
      <c r="AA212" s="294"/>
      <c r="AB212" s="294"/>
      <c r="AC212" s="294"/>
      <c r="AD212" s="294"/>
      <c r="AE212" s="294"/>
      <c r="AF212" s="294"/>
      <c r="AG212" s="294"/>
      <c r="AH212" s="294"/>
      <c r="AI212" s="294"/>
      <c r="AJ212" s="294"/>
      <c r="AK212" s="294"/>
      <c r="AL212" s="294"/>
      <c r="AM212" s="294"/>
      <c r="AN212" s="294"/>
    </row>
    <row r="213" spans="14:40" ht="18" customHeight="1"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  <c r="X213" s="294"/>
      <c r="Y213" s="294"/>
      <c r="Z213" s="294"/>
      <c r="AA213" s="294"/>
      <c r="AB213" s="294"/>
      <c r="AC213" s="294"/>
      <c r="AD213" s="294"/>
      <c r="AE213" s="294"/>
      <c r="AF213" s="294"/>
      <c r="AG213" s="294"/>
      <c r="AH213" s="294"/>
      <c r="AI213" s="294"/>
      <c r="AJ213" s="294"/>
      <c r="AK213" s="294"/>
      <c r="AL213" s="294"/>
      <c r="AM213" s="294"/>
      <c r="AN213" s="294"/>
    </row>
    <row r="214" spans="14:40" ht="18" customHeight="1"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  <c r="X214" s="294"/>
      <c r="Y214" s="294"/>
      <c r="Z214" s="294"/>
      <c r="AA214" s="294"/>
      <c r="AB214" s="294"/>
      <c r="AC214" s="294"/>
      <c r="AD214" s="294"/>
      <c r="AE214" s="294"/>
      <c r="AF214" s="294"/>
      <c r="AG214" s="294"/>
      <c r="AH214" s="294"/>
      <c r="AI214" s="294"/>
      <c r="AJ214" s="294"/>
      <c r="AK214" s="294"/>
      <c r="AL214" s="294"/>
      <c r="AM214" s="294"/>
      <c r="AN214" s="294"/>
    </row>
    <row r="215" spans="14:40" ht="18" customHeight="1"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  <c r="X215" s="294"/>
      <c r="Y215" s="294"/>
      <c r="Z215" s="294"/>
      <c r="AA215" s="294"/>
      <c r="AB215" s="294"/>
      <c r="AC215" s="294"/>
      <c r="AD215" s="294"/>
      <c r="AE215" s="294"/>
      <c r="AF215" s="294"/>
      <c r="AG215" s="294"/>
      <c r="AH215" s="294"/>
      <c r="AI215" s="294"/>
      <c r="AJ215" s="294"/>
      <c r="AK215" s="294"/>
      <c r="AL215" s="294"/>
      <c r="AM215" s="294"/>
      <c r="AN215" s="294"/>
    </row>
    <row r="216" spans="14:40" ht="18" customHeight="1"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  <c r="X216" s="294"/>
      <c r="Y216" s="294"/>
      <c r="Z216" s="294"/>
      <c r="AA216" s="294"/>
      <c r="AB216" s="294"/>
      <c r="AC216" s="294"/>
      <c r="AD216" s="294"/>
      <c r="AE216" s="294"/>
      <c r="AF216" s="294"/>
      <c r="AG216" s="294"/>
      <c r="AH216" s="294"/>
      <c r="AI216" s="294"/>
      <c r="AJ216" s="294"/>
      <c r="AK216" s="294"/>
      <c r="AL216" s="294"/>
      <c r="AM216" s="294"/>
      <c r="AN216" s="294"/>
    </row>
    <row r="217" spans="14:40" ht="18" customHeight="1"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  <c r="X217" s="294"/>
      <c r="Y217" s="294"/>
      <c r="Z217" s="294"/>
      <c r="AA217" s="294"/>
      <c r="AB217" s="294"/>
      <c r="AC217" s="294"/>
      <c r="AD217" s="294"/>
      <c r="AE217" s="294"/>
      <c r="AF217" s="294"/>
      <c r="AG217" s="294"/>
      <c r="AH217" s="294"/>
      <c r="AI217" s="294"/>
      <c r="AJ217" s="294"/>
      <c r="AK217" s="294"/>
      <c r="AL217" s="294"/>
      <c r="AM217" s="294"/>
      <c r="AN217" s="294"/>
    </row>
    <row r="218" spans="14:40" ht="18" customHeight="1"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  <c r="X218" s="294"/>
      <c r="Y218" s="294"/>
      <c r="Z218" s="294"/>
      <c r="AA218" s="294"/>
      <c r="AB218" s="294"/>
      <c r="AC218" s="294"/>
      <c r="AD218" s="294"/>
      <c r="AE218" s="294"/>
      <c r="AF218" s="294"/>
      <c r="AG218" s="294"/>
      <c r="AH218" s="294"/>
      <c r="AI218" s="294"/>
      <c r="AJ218" s="294"/>
      <c r="AK218" s="294"/>
      <c r="AL218" s="294"/>
      <c r="AM218" s="294"/>
      <c r="AN218" s="294"/>
    </row>
    <row r="219" spans="14:40" ht="18" customHeight="1"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  <c r="X219" s="294"/>
      <c r="Y219" s="294"/>
      <c r="Z219" s="294"/>
      <c r="AA219" s="294"/>
      <c r="AB219" s="294"/>
      <c r="AC219" s="294"/>
      <c r="AD219" s="294"/>
      <c r="AE219" s="294"/>
      <c r="AF219" s="294"/>
      <c r="AG219" s="294"/>
      <c r="AH219" s="294"/>
      <c r="AI219" s="294"/>
      <c r="AJ219" s="294"/>
      <c r="AK219" s="294"/>
      <c r="AL219" s="294"/>
      <c r="AM219" s="294"/>
      <c r="AN219" s="294"/>
    </row>
    <row r="220" spans="14:40" ht="18" customHeight="1"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  <c r="X220" s="294"/>
      <c r="Y220" s="294"/>
      <c r="Z220" s="294"/>
      <c r="AA220" s="294"/>
      <c r="AB220" s="294"/>
      <c r="AC220" s="294"/>
      <c r="AD220" s="294"/>
      <c r="AE220" s="294"/>
      <c r="AF220" s="294"/>
      <c r="AG220" s="294"/>
      <c r="AH220" s="294"/>
      <c r="AI220" s="294"/>
      <c r="AJ220" s="294"/>
      <c r="AK220" s="294"/>
      <c r="AL220" s="294"/>
      <c r="AM220" s="294"/>
      <c r="AN220" s="294"/>
    </row>
    <row r="221" spans="14:40" ht="18" customHeight="1"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  <c r="X221" s="294"/>
      <c r="Y221" s="294"/>
      <c r="Z221" s="294"/>
      <c r="AA221" s="294"/>
      <c r="AB221" s="294"/>
      <c r="AC221" s="294"/>
      <c r="AD221" s="294"/>
      <c r="AE221" s="294"/>
      <c r="AF221" s="294"/>
      <c r="AG221" s="294"/>
      <c r="AH221" s="294"/>
      <c r="AI221" s="294"/>
      <c r="AJ221" s="294"/>
      <c r="AK221" s="294"/>
      <c r="AL221" s="294"/>
      <c r="AM221" s="294"/>
      <c r="AN221" s="294"/>
    </row>
    <row r="222" spans="14:40" ht="18" customHeight="1">
      <c r="O222" s="294"/>
      <c r="P222" s="294"/>
      <c r="Q222" s="294"/>
      <c r="R222" s="294"/>
      <c r="S222" s="294"/>
      <c r="T222" s="294"/>
      <c r="U222" s="294"/>
      <c r="V222" s="294"/>
      <c r="W222" s="294"/>
      <c r="X222" s="294"/>
      <c r="Y222" s="294"/>
      <c r="Z222" s="294"/>
      <c r="AA222" s="294"/>
      <c r="AB222" s="294"/>
      <c r="AC222" s="294"/>
      <c r="AD222" s="294"/>
      <c r="AE222" s="294"/>
      <c r="AF222" s="294"/>
      <c r="AG222" s="294"/>
      <c r="AH222" s="294"/>
      <c r="AI222" s="294"/>
      <c r="AJ222" s="294"/>
      <c r="AK222" s="294"/>
      <c r="AL222" s="294"/>
      <c r="AM222" s="294"/>
      <c r="AN222" s="294"/>
    </row>
    <row r="223" spans="14:40" ht="18" customHeight="1">
      <c r="O223" s="294"/>
      <c r="P223" s="294"/>
      <c r="Q223" s="294"/>
      <c r="R223" s="294"/>
      <c r="S223" s="294"/>
      <c r="T223" s="294"/>
      <c r="U223" s="294"/>
      <c r="V223" s="294"/>
      <c r="W223" s="294"/>
      <c r="X223" s="294"/>
      <c r="Y223" s="294"/>
      <c r="Z223" s="294"/>
      <c r="AA223" s="294"/>
      <c r="AB223" s="294"/>
      <c r="AC223" s="294"/>
      <c r="AD223" s="294"/>
      <c r="AE223" s="294"/>
      <c r="AF223" s="294"/>
      <c r="AG223" s="294"/>
      <c r="AH223" s="294"/>
      <c r="AI223" s="294"/>
      <c r="AJ223" s="294"/>
      <c r="AK223" s="294"/>
      <c r="AL223" s="294"/>
      <c r="AM223" s="294"/>
      <c r="AN223" s="294"/>
    </row>
    <row r="224" spans="14:40" ht="18" customHeight="1">
      <c r="P224" s="294"/>
      <c r="Q224" s="294"/>
      <c r="R224" s="294"/>
      <c r="S224" s="294"/>
      <c r="T224" s="294"/>
      <c r="U224" s="294"/>
      <c r="V224" s="294"/>
      <c r="W224" s="294"/>
      <c r="X224" s="294"/>
      <c r="Y224" s="294"/>
      <c r="Z224" s="294"/>
      <c r="AA224" s="294"/>
      <c r="AB224" s="294"/>
      <c r="AC224" s="294"/>
      <c r="AD224" s="294"/>
      <c r="AE224" s="294"/>
      <c r="AF224" s="294"/>
      <c r="AG224" s="294"/>
      <c r="AH224" s="294"/>
      <c r="AI224" s="294"/>
      <c r="AJ224" s="294"/>
      <c r="AK224" s="294"/>
      <c r="AL224" s="294"/>
      <c r="AM224" s="294"/>
      <c r="AN224" s="294"/>
    </row>
    <row r="225" spans="14:40" ht="18" customHeight="1">
      <c r="P225" s="294"/>
      <c r="Q225" s="294"/>
      <c r="R225" s="294"/>
      <c r="S225" s="294"/>
      <c r="T225" s="294"/>
      <c r="U225" s="294"/>
      <c r="V225" s="294"/>
      <c r="W225" s="294"/>
      <c r="X225" s="294"/>
      <c r="Y225" s="294"/>
      <c r="Z225" s="294"/>
      <c r="AA225" s="294"/>
      <c r="AB225" s="294"/>
      <c r="AC225" s="294"/>
      <c r="AD225" s="294"/>
      <c r="AE225" s="294"/>
      <c r="AF225" s="294"/>
      <c r="AG225" s="294"/>
      <c r="AH225" s="294"/>
      <c r="AI225" s="294"/>
      <c r="AJ225" s="294"/>
      <c r="AK225" s="294"/>
      <c r="AL225" s="294"/>
      <c r="AM225" s="294"/>
      <c r="AN225" s="294"/>
    </row>
    <row r="226" spans="14:40" ht="18" customHeight="1">
      <c r="P226" s="294"/>
      <c r="Q226" s="294"/>
      <c r="R226" s="294"/>
      <c r="S226" s="294"/>
      <c r="T226" s="294"/>
      <c r="U226" s="294"/>
      <c r="V226" s="294"/>
      <c r="W226" s="294"/>
      <c r="X226" s="294"/>
      <c r="Y226" s="294"/>
      <c r="Z226" s="294"/>
      <c r="AA226" s="294"/>
      <c r="AB226" s="294"/>
      <c r="AC226" s="294"/>
      <c r="AD226" s="294"/>
      <c r="AE226" s="294"/>
      <c r="AF226" s="294"/>
      <c r="AG226" s="294"/>
      <c r="AH226" s="294"/>
      <c r="AI226" s="294"/>
      <c r="AJ226" s="294"/>
      <c r="AK226" s="294"/>
      <c r="AL226" s="294"/>
      <c r="AM226" s="294"/>
      <c r="AN226" s="294"/>
    </row>
    <row r="227" spans="14:40" ht="18" customHeight="1">
      <c r="P227" s="294"/>
      <c r="Q227" s="294"/>
      <c r="R227" s="294"/>
      <c r="S227" s="294"/>
      <c r="T227" s="294"/>
      <c r="U227" s="294"/>
      <c r="V227" s="294"/>
      <c r="W227" s="294"/>
      <c r="X227" s="294"/>
      <c r="Y227" s="294"/>
      <c r="Z227" s="294"/>
      <c r="AA227" s="294"/>
      <c r="AB227" s="294"/>
      <c r="AC227" s="294"/>
      <c r="AD227" s="294"/>
      <c r="AE227" s="294"/>
      <c r="AF227" s="294"/>
      <c r="AG227" s="294"/>
      <c r="AH227" s="294"/>
      <c r="AI227" s="294"/>
      <c r="AJ227" s="294"/>
      <c r="AK227" s="294"/>
      <c r="AL227" s="294"/>
      <c r="AM227" s="294"/>
      <c r="AN227" s="294"/>
    </row>
    <row r="228" spans="14:40" ht="18" customHeight="1">
      <c r="P228" s="294"/>
      <c r="Q228" s="294"/>
      <c r="R228" s="294"/>
      <c r="S228" s="294"/>
      <c r="T228" s="294"/>
      <c r="U228" s="294"/>
      <c r="V228" s="294"/>
      <c r="W228" s="294"/>
      <c r="X228" s="294"/>
      <c r="Y228" s="294"/>
      <c r="Z228" s="294"/>
      <c r="AA228" s="294"/>
      <c r="AB228" s="294"/>
      <c r="AC228" s="294"/>
      <c r="AD228" s="294"/>
      <c r="AE228" s="294"/>
      <c r="AF228" s="294"/>
      <c r="AG228" s="294"/>
      <c r="AH228" s="294"/>
      <c r="AI228" s="294"/>
      <c r="AJ228" s="294"/>
      <c r="AK228" s="294"/>
      <c r="AL228" s="294"/>
      <c r="AM228" s="294"/>
      <c r="AN228" s="294"/>
    </row>
    <row r="229" spans="14:40" ht="18" customHeight="1"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  <c r="X229" s="294"/>
      <c r="Y229" s="294"/>
      <c r="Z229" s="294"/>
      <c r="AA229" s="294"/>
      <c r="AB229" s="294"/>
      <c r="AC229" s="294"/>
      <c r="AD229" s="294"/>
      <c r="AE229" s="294"/>
      <c r="AF229" s="294"/>
      <c r="AG229" s="294"/>
      <c r="AH229" s="294"/>
      <c r="AI229" s="294"/>
      <c r="AJ229" s="294"/>
      <c r="AK229" s="294"/>
      <c r="AL229" s="294"/>
      <c r="AM229" s="294"/>
      <c r="AN229" s="294"/>
    </row>
    <row r="230" spans="14:40" ht="18" customHeight="1"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  <c r="X230" s="294"/>
      <c r="Y230" s="294"/>
      <c r="Z230" s="294"/>
      <c r="AA230" s="294"/>
      <c r="AB230" s="294"/>
      <c r="AC230" s="294"/>
      <c r="AD230" s="294"/>
      <c r="AE230" s="294"/>
      <c r="AF230" s="294"/>
      <c r="AG230" s="294"/>
      <c r="AH230" s="294"/>
      <c r="AI230" s="294"/>
      <c r="AJ230" s="294"/>
      <c r="AK230" s="294"/>
      <c r="AL230" s="294"/>
      <c r="AM230" s="294"/>
      <c r="AN230" s="294"/>
    </row>
    <row r="231" spans="14:40" ht="18" customHeight="1"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  <c r="X231" s="294"/>
      <c r="Y231" s="294"/>
      <c r="Z231" s="294"/>
      <c r="AA231" s="294"/>
      <c r="AB231" s="294"/>
      <c r="AC231" s="294"/>
      <c r="AD231" s="294"/>
      <c r="AE231" s="294"/>
      <c r="AF231" s="294"/>
      <c r="AG231" s="294"/>
      <c r="AH231" s="294"/>
      <c r="AI231" s="294"/>
      <c r="AJ231" s="294"/>
      <c r="AK231" s="294"/>
      <c r="AL231" s="294"/>
      <c r="AM231" s="294"/>
      <c r="AN231" s="294"/>
    </row>
    <row r="232" spans="14:40" ht="18" customHeight="1"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  <c r="X232" s="294"/>
      <c r="Y232" s="294"/>
      <c r="Z232" s="294"/>
      <c r="AA232" s="294"/>
      <c r="AB232" s="294"/>
      <c r="AC232" s="294"/>
      <c r="AD232" s="294"/>
      <c r="AE232" s="294"/>
      <c r="AF232" s="294"/>
      <c r="AG232" s="294"/>
      <c r="AH232" s="294"/>
      <c r="AI232" s="294"/>
      <c r="AJ232" s="294"/>
      <c r="AK232" s="294"/>
      <c r="AL232" s="294"/>
      <c r="AM232" s="294"/>
      <c r="AN232" s="294"/>
    </row>
    <row r="233" spans="14:40" ht="18" customHeight="1"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  <c r="X233" s="294"/>
      <c r="Y233" s="294"/>
      <c r="Z233" s="294"/>
      <c r="AA233" s="294"/>
      <c r="AB233" s="294"/>
      <c r="AC233" s="294"/>
      <c r="AD233" s="294"/>
      <c r="AE233" s="294"/>
      <c r="AF233" s="294"/>
      <c r="AG233" s="294"/>
      <c r="AH233" s="294"/>
      <c r="AI233" s="294"/>
      <c r="AJ233" s="294"/>
      <c r="AK233" s="294"/>
      <c r="AL233" s="294"/>
      <c r="AM233" s="294"/>
      <c r="AN233" s="294"/>
    </row>
    <row r="234" spans="14:40" ht="18" customHeight="1"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  <c r="X234" s="294"/>
      <c r="Y234" s="294"/>
      <c r="Z234" s="294"/>
      <c r="AA234" s="294"/>
      <c r="AB234" s="294"/>
      <c r="AC234" s="294"/>
      <c r="AD234" s="294"/>
      <c r="AE234" s="294"/>
      <c r="AF234" s="294"/>
      <c r="AG234" s="294"/>
      <c r="AH234" s="294"/>
      <c r="AI234" s="294"/>
      <c r="AJ234" s="294"/>
      <c r="AK234" s="294"/>
      <c r="AL234" s="294"/>
      <c r="AM234" s="294"/>
      <c r="AN234" s="294"/>
    </row>
    <row r="235" spans="14:40" ht="18" customHeight="1">
      <c r="N235" s="294"/>
      <c r="O235" s="294"/>
      <c r="P235" s="294"/>
      <c r="Q235" s="294"/>
      <c r="R235" s="294"/>
      <c r="S235" s="294"/>
      <c r="T235" s="294"/>
      <c r="U235" s="294"/>
      <c r="V235" s="294"/>
      <c r="W235" s="294"/>
      <c r="X235" s="294"/>
      <c r="Y235" s="294"/>
      <c r="Z235" s="294"/>
      <c r="AA235" s="294"/>
      <c r="AB235" s="294"/>
      <c r="AC235" s="294"/>
      <c r="AD235" s="294"/>
      <c r="AE235" s="294"/>
      <c r="AF235" s="294"/>
      <c r="AG235" s="294"/>
      <c r="AH235" s="294"/>
      <c r="AI235" s="294"/>
      <c r="AJ235" s="294"/>
      <c r="AK235" s="294"/>
      <c r="AL235" s="294"/>
      <c r="AM235" s="294"/>
      <c r="AN235" s="294"/>
    </row>
    <row r="236" spans="14:40" ht="18" customHeight="1">
      <c r="N236" s="294"/>
      <c r="O236" s="294"/>
      <c r="P236" s="294"/>
      <c r="Q236" s="294"/>
      <c r="R236" s="294"/>
      <c r="S236" s="294"/>
      <c r="T236" s="294"/>
      <c r="U236" s="294"/>
      <c r="V236" s="294"/>
      <c r="W236" s="294"/>
      <c r="X236" s="294"/>
      <c r="Y236" s="294"/>
      <c r="Z236" s="294"/>
      <c r="AA236" s="294"/>
      <c r="AB236" s="294"/>
      <c r="AC236" s="294"/>
      <c r="AD236" s="294"/>
      <c r="AE236" s="294"/>
      <c r="AF236" s="294"/>
      <c r="AG236" s="294"/>
      <c r="AH236" s="294"/>
      <c r="AI236" s="294"/>
      <c r="AJ236" s="294"/>
      <c r="AK236" s="294"/>
      <c r="AL236" s="294"/>
      <c r="AM236" s="294"/>
      <c r="AN236" s="294"/>
    </row>
    <row r="237" spans="14:40" ht="18" customHeight="1">
      <c r="N237" s="294"/>
      <c r="O237" s="294"/>
      <c r="P237" s="294"/>
      <c r="Q237" s="294"/>
      <c r="R237" s="294"/>
      <c r="S237" s="294"/>
      <c r="T237" s="294"/>
      <c r="U237" s="294"/>
      <c r="V237" s="294"/>
      <c r="W237" s="294"/>
      <c r="X237" s="294"/>
      <c r="Y237" s="294"/>
      <c r="Z237" s="294"/>
      <c r="AA237" s="294"/>
      <c r="AB237" s="294"/>
      <c r="AC237" s="294"/>
      <c r="AD237" s="294"/>
      <c r="AE237" s="294"/>
      <c r="AF237" s="294"/>
      <c r="AG237" s="294"/>
      <c r="AH237" s="294"/>
      <c r="AI237" s="294"/>
      <c r="AJ237" s="294"/>
      <c r="AK237" s="294"/>
      <c r="AL237" s="294"/>
      <c r="AM237" s="294"/>
      <c r="AN237" s="294"/>
    </row>
    <row r="238" spans="14:40" ht="18" customHeight="1">
      <c r="N238" s="294"/>
      <c r="O238" s="294"/>
      <c r="P238" s="294"/>
      <c r="Q238" s="294"/>
      <c r="R238" s="294"/>
      <c r="S238" s="294"/>
      <c r="T238" s="294"/>
      <c r="U238" s="294"/>
      <c r="V238" s="294"/>
      <c r="W238" s="294"/>
      <c r="X238" s="294"/>
      <c r="Y238" s="294"/>
      <c r="Z238" s="294"/>
      <c r="AA238" s="294"/>
      <c r="AB238" s="294"/>
      <c r="AC238" s="294"/>
      <c r="AD238" s="294"/>
      <c r="AE238" s="294"/>
      <c r="AF238" s="294"/>
      <c r="AG238" s="294"/>
      <c r="AH238" s="294"/>
      <c r="AI238" s="294"/>
      <c r="AJ238" s="294"/>
      <c r="AK238" s="294"/>
      <c r="AL238" s="294"/>
      <c r="AM238" s="294"/>
      <c r="AN238" s="294"/>
    </row>
    <row r="239" spans="14:40" ht="18" customHeight="1"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  <c r="X239" s="294"/>
      <c r="Y239" s="294"/>
      <c r="Z239" s="294"/>
      <c r="AA239" s="294"/>
      <c r="AB239" s="294"/>
      <c r="AC239" s="294"/>
      <c r="AD239" s="294"/>
      <c r="AE239" s="294"/>
      <c r="AF239" s="294"/>
      <c r="AG239" s="294"/>
      <c r="AH239" s="294"/>
      <c r="AI239" s="294"/>
      <c r="AJ239" s="294"/>
      <c r="AK239" s="294"/>
      <c r="AL239" s="294"/>
      <c r="AM239" s="294"/>
      <c r="AN239" s="294"/>
    </row>
    <row r="240" spans="14:40" ht="18" customHeight="1"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  <c r="X240" s="294"/>
      <c r="Y240" s="294"/>
      <c r="Z240" s="294"/>
      <c r="AA240" s="294"/>
      <c r="AB240" s="294"/>
      <c r="AC240" s="294"/>
      <c r="AD240" s="294"/>
      <c r="AE240" s="294"/>
      <c r="AF240" s="294"/>
      <c r="AG240" s="294"/>
      <c r="AH240" s="294"/>
      <c r="AI240" s="294"/>
      <c r="AJ240" s="294"/>
      <c r="AK240" s="294"/>
      <c r="AL240" s="294"/>
      <c r="AM240" s="294"/>
      <c r="AN240" s="294"/>
    </row>
    <row r="241" spans="14:40" ht="18" customHeight="1"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  <c r="X241" s="294"/>
      <c r="Y241" s="294"/>
      <c r="Z241" s="294"/>
      <c r="AA241" s="294"/>
      <c r="AB241" s="294"/>
      <c r="AC241" s="294"/>
      <c r="AD241" s="294"/>
      <c r="AE241" s="294"/>
      <c r="AF241" s="294"/>
      <c r="AG241" s="294"/>
      <c r="AH241" s="294"/>
      <c r="AI241" s="294"/>
      <c r="AJ241" s="294"/>
      <c r="AK241" s="294"/>
      <c r="AL241" s="294"/>
      <c r="AM241" s="294"/>
      <c r="AN241" s="294"/>
    </row>
    <row r="242" spans="14:40" ht="18" customHeight="1"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  <c r="X242" s="294"/>
      <c r="Y242" s="294"/>
      <c r="Z242" s="294"/>
      <c r="AA242" s="294"/>
      <c r="AB242" s="294"/>
      <c r="AC242" s="294"/>
      <c r="AD242" s="294"/>
      <c r="AE242" s="294"/>
      <c r="AF242" s="294"/>
      <c r="AG242" s="294"/>
      <c r="AH242" s="294"/>
      <c r="AI242" s="294"/>
      <c r="AJ242" s="294"/>
      <c r="AK242" s="294"/>
      <c r="AL242" s="294"/>
      <c r="AM242" s="294"/>
      <c r="AN242" s="294"/>
    </row>
    <row r="243" spans="14:40" ht="18" customHeight="1"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  <c r="X243" s="294"/>
      <c r="Y243" s="294"/>
      <c r="Z243" s="294"/>
      <c r="AA243" s="294"/>
      <c r="AB243" s="294"/>
      <c r="AC243" s="294"/>
      <c r="AD243" s="294"/>
      <c r="AE243" s="294"/>
      <c r="AF243" s="294"/>
      <c r="AG243" s="294"/>
      <c r="AH243" s="294"/>
      <c r="AI243" s="294"/>
      <c r="AJ243" s="294"/>
      <c r="AK243" s="294"/>
      <c r="AL243" s="294"/>
      <c r="AM243" s="294"/>
      <c r="AN243" s="294"/>
    </row>
    <row r="244" spans="14:40" ht="18" customHeight="1"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  <c r="X244" s="294"/>
      <c r="Y244" s="294"/>
      <c r="Z244" s="294"/>
      <c r="AA244" s="294"/>
      <c r="AB244" s="294"/>
      <c r="AC244" s="294"/>
      <c r="AD244" s="294"/>
      <c r="AE244" s="294"/>
      <c r="AF244" s="294"/>
      <c r="AG244" s="294"/>
      <c r="AH244" s="294"/>
      <c r="AI244" s="294"/>
      <c r="AJ244" s="294"/>
      <c r="AK244" s="294"/>
      <c r="AL244" s="294"/>
      <c r="AM244" s="294"/>
      <c r="AN244" s="294"/>
    </row>
    <row r="245" spans="14:40" ht="18" customHeight="1"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4"/>
      <c r="Z245" s="294"/>
      <c r="AA245" s="294"/>
      <c r="AB245" s="294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</row>
    <row r="246" spans="14:40" ht="18" customHeight="1"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  <c r="X246" s="294"/>
      <c r="Y246" s="294"/>
      <c r="Z246" s="294"/>
      <c r="AA246" s="294"/>
      <c r="AB246" s="294"/>
      <c r="AC246" s="294"/>
      <c r="AD246" s="294"/>
      <c r="AE246" s="294"/>
      <c r="AF246" s="294"/>
      <c r="AG246" s="294"/>
      <c r="AH246" s="294"/>
      <c r="AI246" s="294"/>
      <c r="AJ246" s="294"/>
      <c r="AK246" s="294"/>
      <c r="AL246" s="294"/>
      <c r="AM246" s="294"/>
      <c r="AN246" s="294"/>
    </row>
    <row r="247" spans="14:40" ht="18" customHeight="1"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  <c r="X247" s="294"/>
      <c r="Y247" s="294"/>
      <c r="Z247" s="294"/>
      <c r="AA247" s="294"/>
      <c r="AB247" s="294"/>
      <c r="AC247" s="294"/>
      <c r="AD247" s="294"/>
      <c r="AE247" s="294"/>
      <c r="AF247" s="294"/>
      <c r="AG247" s="294"/>
      <c r="AH247" s="294"/>
      <c r="AI247" s="294"/>
      <c r="AJ247" s="294"/>
      <c r="AK247" s="294"/>
      <c r="AL247" s="294"/>
      <c r="AM247" s="294"/>
      <c r="AN247" s="294"/>
    </row>
    <row r="248" spans="14:40" ht="18" customHeight="1"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  <c r="X248" s="294"/>
      <c r="Y248" s="294"/>
      <c r="Z248" s="294"/>
      <c r="AA248" s="294"/>
      <c r="AB248" s="294"/>
      <c r="AC248" s="294"/>
      <c r="AD248" s="294"/>
      <c r="AE248" s="294"/>
      <c r="AF248" s="294"/>
      <c r="AG248" s="294"/>
      <c r="AH248" s="294"/>
      <c r="AI248" s="294"/>
      <c r="AJ248" s="294"/>
      <c r="AK248" s="294"/>
      <c r="AL248" s="294"/>
      <c r="AM248" s="294"/>
      <c r="AN248" s="294"/>
    </row>
    <row r="249" spans="14:40" ht="18" customHeight="1"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  <c r="X249" s="294"/>
      <c r="Y249" s="294"/>
      <c r="Z249" s="294"/>
      <c r="AA249" s="294"/>
      <c r="AB249" s="294"/>
      <c r="AC249" s="294"/>
      <c r="AD249" s="294"/>
      <c r="AE249" s="294"/>
      <c r="AF249" s="294"/>
      <c r="AG249" s="294"/>
      <c r="AH249" s="294"/>
      <c r="AI249" s="294"/>
      <c r="AJ249" s="294"/>
      <c r="AK249" s="294"/>
      <c r="AL249" s="294"/>
      <c r="AM249" s="294"/>
      <c r="AN249" s="294"/>
    </row>
    <row r="250" spans="14:40" ht="18" customHeight="1"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  <c r="X250" s="294"/>
      <c r="Y250" s="294"/>
      <c r="Z250" s="294"/>
      <c r="AA250" s="294"/>
      <c r="AB250" s="294"/>
      <c r="AC250" s="294"/>
      <c r="AD250" s="294"/>
      <c r="AE250" s="294"/>
      <c r="AF250" s="294"/>
      <c r="AG250" s="294"/>
      <c r="AH250" s="294"/>
      <c r="AI250" s="294"/>
      <c r="AJ250" s="294"/>
      <c r="AK250" s="294"/>
      <c r="AL250" s="294"/>
      <c r="AM250" s="294"/>
      <c r="AN250" s="294"/>
    </row>
    <row r="251" spans="14:40" ht="18" customHeight="1">
      <c r="N251" s="294"/>
      <c r="O251" s="294"/>
      <c r="P251" s="294"/>
      <c r="Q251" s="294"/>
      <c r="R251" s="294"/>
      <c r="S251" s="294"/>
      <c r="T251" s="294"/>
      <c r="U251" s="294"/>
      <c r="V251" s="294"/>
      <c r="W251" s="294"/>
      <c r="X251" s="294"/>
      <c r="Y251" s="294"/>
      <c r="Z251" s="294"/>
      <c r="AA251" s="294"/>
      <c r="AB251" s="294"/>
      <c r="AC251" s="294"/>
      <c r="AD251" s="294"/>
      <c r="AE251" s="294"/>
      <c r="AF251" s="294"/>
      <c r="AG251" s="294"/>
      <c r="AH251" s="294"/>
      <c r="AI251" s="294"/>
      <c r="AJ251" s="294"/>
      <c r="AK251" s="294"/>
      <c r="AL251" s="294"/>
      <c r="AM251" s="294"/>
      <c r="AN251" s="294"/>
    </row>
    <row r="252" spans="14:40" ht="18" customHeight="1">
      <c r="N252" s="294"/>
      <c r="O252" s="294"/>
      <c r="P252" s="294"/>
      <c r="Q252" s="294"/>
      <c r="R252" s="294"/>
      <c r="S252" s="294"/>
      <c r="T252" s="294"/>
      <c r="U252" s="294"/>
      <c r="V252" s="294"/>
      <c r="W252" s="294"/>
      <c r="X252" s="294"/>
      <c r="Y252" s="294"/>
      <c r="Z252" s="294"/>
      <c r="AA252" s="294"/>
      <c r="AB252" s="294"/>
      <c r="AC252" s="294"/>
      <c r="AD252" s="294"/>
      <c r="AE252" s="294"/>
      <c r="AF252" s="294"/>
      <c r="AG252" s="294"/>
      <c r="AH252" s="294"/>
      <c r="AI252" s="294"/>
      <c r="AJ252" s="294"/>
      <c r="AK252" s="294"/>
      <c r="AL252" s="294"/>
      <c r="AM252" s="294"/>
      <c r="AN252" s="294"/>
    </row>
    <row r="253" spans="14:40" ht="18" customHeight="1"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  <c r="X253" s="294"/>
      <c r="Y253" s="294"/>
      <c r="Z253" s="294"/>
      <c r="AA253" s="294"/>
      <c r="AB253" s="294"/>
      <c r="AC253" s="294"/>
      <c r="AD253" s="294"/>
      <c r="AE253" s="294"/>
      <c r="AF253" s="294"/>
      <c r="AG253" s="294"/>
      <c r="AH253" s="294"/>
      <c r="AI253" s="294"/>
      <c r="AJ253" s="294"/>
      <c r="AK253" s="294"/>
      <c r="AL253" s="294"/>
      <c r="AM253" s="294"/>
      <c r="AN253" s="294"/>
    </row>
    <row r="254" spans="14:40" ht="18" customHeight="1"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  <c r="X254" s="294"/>
      <c r="Y254" s="294"/>
      <c r="Z254" s="294"/>
      <c r="AA254" s="294"/>
      <c r="AB254" s="294"/>
      <c r="AC254" s="294"/>
      <c r="AD254" s="294"/>
      <c r="AE254" s="294"/>
      <c r="AF254" s="294"/>
      <c r="AG254" s="294"/>
      <c r="AH254" s="294"/>
      <c r="AI254" s="294"/>
      <c r="AJ254" s="294"/>
      <c r="AK254" s="294"/>
      <c r="AL254" s="294"/>
      <c r="AM254" s="294"/>
      <c r="AN254" s="294"/>
    </row>
    <row r="255" spans="14:40" ht="18" customHeight="1"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  <c r="X255" s="294"/>
      <c r="Y255" s="294"/>
      <c r="Z255" s="294"/>
      <c r="AA255" s="294"/>
      <c r="AB255" s="294"/>
      <c r="AC255" s="294"/>
      <c r="AD255" s="294"/>
      <c r="AE255" s="294"/>
      <c r="AF255" s="294"/>
      <c r="AG255" s="294"/>
      <c r="AH255" s="294"/>
      <c r="AI255" s="294"/>
      <c r="AJ255" s="294"/>
      <c r="AK255" s="294"/>
      <c r="AL255" s="294"/>
      <c r="AM255" s="294"/>
      <c r="AN255" s="294"/>
    </row>
    <row r="256" spans="14:40" ht="18" customHeight="1"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  <c r="X256" s="294"/>
      <c r="Y256" s="294"/>
      <c r="Z256" s="294"/>
      <c r="AA256" s="294"/>
      <c r="AB256" s="294"/>
      <c r="AC256" s="294"/>
      <c r="AD256" s="294"/>
      <c r="AE256" s="294"/>
      <c r="AF256" s="294"/>
      <c r="AG256" s="294"/>
      <c r="AH256" s="294"/>
      <c r="AI256" s="294"/>
      <c r="AJ256" s="294"/>
      <c r="AK256" s="294"/>
      <c r="AL256" s="294"/>
      <c r="AM256" s="294"/>
      <c r="AN256" s="294"/>
    </row>
    <row r="257" spans="14:40" ht="18" customHeight="1"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  <c r="X257" s="294"/>
      <c r="Y257" s="294"/>
      <c r="Z257" s="294"/>
      <c r="AA257" s="294"/>
      <c r="AB257" s="294"/>
      <c r="AC257" s="294"/>
      <c r="AD257" s="294"/>
      <c r="AE257" s="294"/>
      <c r="AF257" s="294"/>
      <c r="AG257" s="294"/>
      <c r="AH257" s="294"/>
      <c r="AI257" s="294"/>
      <c r="AJ257" s="294"/>
      <c r="AK257" s="294"/>
      <c r="AL257" s="294"/>
      <c r="AM257" s="294"/>
      <c r="AN257" s="294"/>
    </row>
    <row r="258" spans="14:40" ht="18" customHeight="1">
      <c r="N258" s="294"/>
      <c r="O258" s="294"/>
      <c r="P258" s="294"/>
      <c r="Q258" s="294"/>
      <c r="R258" s="294"/>
      <c r="S258" s="294"/>
      <c r="T258" s="294"/>
      <c r="U258" s="294"/>
      <c r="V258" s="294"/>
      <c r="W258" s="294"/>
      <c r="X258" s="294"/>
      <c r="Y258" s="294"/>
      <c r="Z258" s="294"/>
      <c r="AA258" s="294"/>
      <c r="AB258" s="294"/>
      <c r="AC258" s="294"/>
      <c r="AD258" s="294"/>
      <c r="AE258" s="294"/>
      <c r="AF258" s="294"/>
      <c r="AG258" s="294"/>
      <c r="AH258" s="294"/>
      <c r="AI258" s="294"/>
      <c r="AJ258" s="294"/>
      <c r="AK258" s="294"/>
      <c r="AL258" s="294"/>
      <c r="AM258" s="294"/>
      <c r="AN258" s="294"/>
    </row>
    <row r="259" spans="14:40" ht="18" customHeight="1"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  <c r="X259" s="294"/>
      <c r="Y259" s="294"/>
      <c r="Z259" s="294"/>
      <c r="AA259" s="294"/>
      <c r="AB259" s="294"/>
      <c r="AC259" s="294"/>
      <c r="AD259" s="294"/>
      <c r="AE259" s="294"/>
      <c r="AF259" s="294"/>
      <c r="AG259" s="294"/>
      <c r="AH259" s="294"/>
      <c r="AI259" s="294"/>
      <c r="AJ259" s="294"/>
      <c r="AK259" s="294"/>
      <c r="AL259" s="294"/>
      <c r="AM259" s="294"/>
      <c r="AN259" s="294"/>
    </row>
    <row r="260" spans="14:40" ht="18" customHeight="1">
      <c r="N260" s="294"/>
      <c r="O260" s="294"/>
      <c r="P260" s="294"/>
      <c r="Q260" s="294"/>
      <c r="R260" s="294"/>
      <c r="S260" s="294"/>
      <c r="T260" s="294"/>
      <c r="U260" s="294"/>
      <c r="V260" s="294"/>
      <c r="W260" s="294"/>
      <c r="X260" s="294"/>
      <c r="Y260" s="294"/>
      <c r="Z260" s="294"/>
      <c r="AA260" s="294"/>
      <c r="AB260" s="294"/>
      <c r="AC260" s="294"/>
      <c r="AD260" s="294"/>
      <c r="AE260" s="294"/>
      <c r="AF260" s="294"/>
      <c r="AG260" s="294"/>
      <c r="AH260" s="294"/>
      <c r="AI260" s="294"/>
      <c r="AJ260" s="294"/>
      <c r="AK260" s="294"/>
      <c r="AL260" s="294"/>
      <c r="AM260" s="294"/>
      <c r="AN260" s="294"/>
    </row>
    <row r="261" spans="14:40" ht="18" customHeight="1"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  <c r="X261" s="294"/>
      <c r="Y261" s="294"/>
      <c r="Z261" s="294"/>
      <c r="AA261" s="294"/>
      <c r="AB261" s="294"/>
      <c r="AC261" s="294"/>
      <c r="AD261" s="294"/>
      <c r="AE261" s="294"/>
      <c r="AF261" s="294"/>
      <c r="AG261" s="294"/>
      <c r="AH261" s="294"/>
      <c r="AI261" s="294"/>
      <c r="AJ261" s="294"/>
      <c r="AK261" s="294"/>
      <c r="AL261" s="294"/>
      <c r="AM261" s="294"/>
      <c r="AN261" s="294"/>
    </row>
    <row r="262" spans="14:40" ht="18" customHeight="1"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  <c r="X262" s="294"/>
      <c r="Y262" s="294"/>
      <c r="Z262" s="294"/>
      <c r="AA262" s="294"/>
      <c r="AB262" s="294"/>
      <c r="AC262" s="294"/>
      <c r="AD262" s="294"/>
      <c r="AE262" s="294"/>
      <c r="AF262" s="294"/>
      <c r="AG262" s="294"/>
      <c r="AH262" s="294"/>
      <c r="AI262" s="294"/>
      <c r="AJ262" s="294"/>
      <c r="AK262" s="294"/>
      <c r="AL262" s="294"/>
      <c r="AM262" s="294"/>
      <c r="AN262" s="294"/>
    </row>
    <row r="263" spans="14:40" ht="18" customHeight="1"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4"/>
      <c r="Z263" s="294"/>
      <c r="AA263" s="294"/>
      <c r="AB263" s="294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</row>
    <row r="264" spans="14:40" ht="18" customHeight="1"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  <c r="X264" s="294"/>
      <c r="Y264" s="294"/>
      <c r="Z264" s="294"/>
      <c r="AA264" s="294"/>
      <c r="AB264" s="294"/>
      <c r="AC264" s="294"/>
      <c r="AD264" s="294"/>
      <c r="AE264" s="294"/>
      <c r="AF264" s="294"/>
      <c r="AG264" s="294"/>
      <c r="AH264" s="294"/>
      <c r="AI264" s="294"/>
      <c r="AJ264" s="294"/>
      <c r="AK264" s="294"/>
      <c r="AL264" s="294"/>
      <c r="AM264" s="294"/>
      <c r="AN264" s="294"/>
    </row>
    <row r="265" spans="14:40" ht="18" customHeight="1"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  <c r="X265" s="294"/>
      <c r="Y265" s="294"/>
      <c r="Z265" s="294"/>
      <c r="AA265" s="294"/>
      <c r="AB265" s="294"/>
      <c r="AC265" s="294"/>
      <c r="AD265" s="294"/>
      <c r="AE265" s="294"/>
      <c r="AF265" s="294"/>
      <c r="AG265" s="294"/>
      <c r="AH265" s="294"/>
      <c r="AI265" s="294"/>
      <c r="AJ265" s="294"/>
      <c r="AK265" s="294"/>
      <c r="AL265" s="294"/>
      <c r="AM265" s="294"/>
      <c r="AN265" s="294"/>
    </row>
    <row r="266" spans="14:40" ht="18" customHeight="1"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  <c r="X266" s="294"/>
      <c r="Y266" s="294"/>
      <c r="Z266" s="294"/>
      <c r="AA266" s="294"/>
      <c r="AB266" s="294"/>
      <c r="AC266" s="294"/>
      <c r="AD266" s="294"/>
      <c r="AE266" s="294"/>
      <c r="AF266" s="294"/>
      <c r="AG266" s="294"/>
      <c r="AH266" s="294"/>
      <c r="AI266" s="294"/>
      <c r="AJ266" s="294"/>
      <c r="AK266" s="294"/>
      <c r="AL266" s="294"/>
      <c r="AM266" s="294"/>
      <c r="AN266" s="294"/>
    </row>
    <row r="267" spans="14:40" ht="18" customHeight="1"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4"/>
      <c r="AN267" s="294"/>
    </row>
    <row r="268" spans="14:40" ht="18" customHeight="1"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4"/>
      <c r="AN268" s="294"/>
    </row>
    <row r="269" spans="14:40" ht="18" customHeight="1"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4"/>
      <c r="AN269" s="294"/>
    </row>
    <row r="270" spans="14:40" ht="18" customHeight="1"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  <c r="X270" s="294"/>
      <c r="Y270" s="294"/>
      <c r="Z270" s="294"/>
      <c r="AA270" s="294"/>
      <c r="AB270" s="294"/>
      <c r="AC270" s="294"/>
      <c r="AD270" s="294"/>
      <c r="AE270" s="294"/>
      <c r="AF270" s="294"/>
      <c r="AG270" s="294"/>
      <c r="AH270" s="294"/>
      <c r="AI270" s="294"/>
      <c r="AJ270" s="294"/>
      <c r="AK270" s="294"/>
      <c r="AL270" s="294"/>
      <c r="AM270" s="294"/>
      <c r="AN270" s="294"/>
    </row>
    <row r="271" spans="14:40" ht="18" customHeight="1"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  <c r="X271" s="294"/>
      <c r="Y271" s="294"/>
      <c r="Z271" s="294"/>
      <c r="AA271" s="294"/>
      <c r="AB271" s="294"/>
      <c r="AC271" s="294"/>
      <c r="AD271" s="294"/>
      <c r="AE271" s="294"/>
      <c r="AF271" s="294"/>
      <c r="AG271" s="294"/>
      <c r="AH271" s="294"/>
      <c r="AI271" s="294"/>
      <c r="AJ271" s="294"/>
      <c r="AK271" s="294"/>
      <c r="AL271" s="294"/>
      <c r="AM271" s="294"/>
      <c r="AN271" s="294"/>
    </row>
    <row r="272" spans="14:40" ht="18" customHeight="1"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  <c r="X272" s="294"/>
      <c r="Y272" s="294"/>
      <c r="Z272" s="294"/>
      <c r="AA272" s="294"/>
      <c r="AB272" s="294"/>
      <c r="AC272" s="294"/>
      <c r="AD272" s="294"/>
      <c r="AE272" s="294"/>
      <c r="AF272" s="294"/>
      <c r="AG272" s="294"/>
      <c r="AH272" s="294"/>
      <c r="AI272" s="294"/>
      <c r="AJ272" s="294"/>
      <c r="AK272" s="294"/>
      <c r="AL272" s="294"/>
      <c r="AM272" s="294"/>
      <c r="AN272" s="294"/>
    </row>
    <row r="273" spans="14:40" ht="18" customHeight="1"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  <c r="X273" s="294"/>
      <c r="Y273" s="294"/>
      <c r="Z273" s="294"/>
      <c r="AA273" s="294"/>
      <c r="AB273" s="294"/>
      <c r="AC273" s="294"/>
      <c r="AD273" s="294"/>
      <c r="AE273" s="294"/>
      <c r="AF273" s="294"/>
      <c r="AG273" s="294"/>
      <c r="AH273" s="294"/>
      <c r="AI273" s="294"/>
      <c r="AJ273" s="294"/>
      <c r="AK273" s="294"/>
      <c r="AL273" s="294"/>
      <c r="AM273" s="294"/>
      <c r="AN273" s="294"/>
    </row>
    <row r="274" spans="14:40" ht="18" customHeight="1"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  <c r="X274" s="294"/>
      <c r="Y274" s="294"/>
      <c r="Z274" s="294"/>
      <c r="AA274" s="294"/>
      <c r="AB274" s="294"/>
      <c r="AC274" s="294"/>
      <c r="AD274" s="294"/>
      <c r="AE274" s="294"/>
      <c r="AF274" s="294"/>
      <c r="AG274" s="294"/>
      <c r="AH274" s="294"/>
      <c r="AI274" s="294"/>
      <c r="AJ274" s="294"/>
      <c r="AK274" s="294"/>
      <c r="AL274" s="294"/>
      <c r="AM274" s="294"/>
      <c r="AN274" s="294"/>
    </row>
    <row r="275" spans="14:40" ht="18" customHeight="1"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  <c r="X275" s="294"/>
      <c r="Y275" s="294"/>
      <c r="Z275" s="294"/>
      <c r="AA275" s="294"/>
      <c r="AB275" s="294"/>
      <c r="AC275" s="294"/>
      <c r="AD275" s="294"/>
      <c r="AE275" s="294"/>
      <c r="AF275" s="294"/>
      <c r="AG275" s="294"/>
      <c r="AH275" s="294"/>
      <c r="AI275" s="294"/>
      <c r="AJ275" s="294"/>
      <c r="AK275" s="294"/>
      <c r="AL275" s="294"/>
      <c r="AM275" s="294"/>
      <c r="AN275" s="294"/>
    </row>
    <row r="276" spans="14:40" ht="18" customHeight="1"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  <c r="X276" s="294"/>
      <c r="Y276" s="294"/>
      <c r="Z276" s="294"/>
      <c r="AA276" s="294"/>
      <c r="AB276" s="294"/>
      <c r="AC276" s="294"/>
      <c r="AD276" s="294"/>
      <c r="AE276" s="294"/>
      <c r="AF276" s="294"/>
      <c r="AG276" s="294"/>
      <c r="AH276" s="294"/>
      <c r="AI276" s="294"/>
      <c r="AJ276" s="294"/>
      <c r="AK276" s="294"/>
      <c r="AL276" s="294"/>
      <c r="AM276" s="294"/>
      <c r="AN276" s="294"/>
    </row>
    <row r="277" spans="14:40" ht="18" customHeight="1"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  <c r="X277" s="294"/>
      <c r="Y277" s="294"/>
      <c r="Z277" s="294"/>
      <c r="AA277" s="294"/>
      <c r="AB277" s="294"/>
      <c r="AC277" s="294"/>
      <c r="AD277" s="294"/>
      <c r="AE277" s="294"/>
      <c r="AF277" s="294"/>
      <c r="AG277" s="294"/>
      <c r="AH277" s="294"/>
      <c r="AI277" s="294"/>
      <c r="AJ277" s="294"/>
      <c r="AK277" s="294"/>
      <c r="AL277" s="294"/>
      <c r="AM277" s="294"/>
      <c r="AN277" s="294"/>
    </row>
    <row r="278" spans="14:40" ht="18" customHeight="1"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  <c r="X278" s="294"/>
      <c r="Y278" s="294"/>
      <c r="Z278" s="294"/>
      <c r="AA278" s="294"/>
      <c r="AB278" s="294"/>
      <c r="AC278" s="294"/>
      <c r="AD278" s="294"/>
      <c r="AE278" s="294"/>
      <c r="AF278" s="294"/>
      <c r="AG278" s="294"/>
      <c r="AH278" s="294"/>
      <c r="AI278" s="294"/>
      <c r="AJ278" s="294"/>
      <c r="AK278" s="294"/>
      <c r="AL278" s="294"/>
      <c r="AM278" s="294"/>
      <c r="AN278" s="294"/>
    </row>
    <row r="279" spans="14:40" ht="18" customHeight="1"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</row>
    <row r="280" spans="14:40" ht="18" customHeight="1"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  <c r="X280" s="294"/>
      <c r="Y280" s="294"/>
      <c r="Z280" s="294"/>
      <c r="AA280" s="294"/>
      <c r="AB280" s="294"/>
      <c r="AC280" s="294"/>
      <c r="AD280" s="294"/>
      <c r="AE280" s="294"/>
      <c r="AF280" s="294"/>
      <c r="AG280" s="294"/>
      <c r="AH280" s="294"/>
      <c r="AI280" s="294"/>
      <c r="AJ280" s="294"/>
      <c r="AK280" s="294"/>
      <c r="AL280" s="294"/>
      <c r="AM280" s="294"/>
      <c r="AN280" s="294"/>
    </row>
    <row r="281" spans="14:40" ht="18" customHeight="1"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  <c r="X281" s="294"/>
      <c r="Y281" s="294"/>
      <c r="Z281" s="294"/>
      <c r="AA281" s="294"/>
      <c r="AB281" s="294"/>
      <c r="AC281" s="294"/>
      <c r="AD281" s="294"/>
      <c r="AE281" s="294"/>
      <c r="AF281" s="294"/>
      <c r="AG281" s="294"/>
      <c r="AH281" s="294"/>
      <c r="AI281" s="294"/>
      <c r="AJ281" s="294"/>
      <c r="AK281" s="294"/>
      <c r="AL281" s="294"/>
      <c r="AM281" s="294"/>
      <c r="AN281" s="294"/>
    </row>
    <row r="282" spans="14:40" ht="18" customHeight="1">
      <c r="N282" s="294"/>
      <c r="O282" s="294"/>
      <c r="P282" s="294"/>
      <c r="Q282" s="294"/>
      <c r="R282" s="294"/>
      <c r="S282" s="294"/>
      <c r="T282" s="294"/>
      <c r="U282" s="294"/>
      <c r="V282" s="294"/>
      <c r="W282" s="294"/>
      <c r="X282" s="294"/>
      <c r="Y282" s="294"/>
      <c r="Z282" s="294"/>
      <c r="AA282" s="294"/>
      <c r="AB282" s="294"/>
      <c r="AC282" s="294"/>
      <c r="AD282" s="294"/>
      <c r="AE282" s="294"/>
      <c r="AF282" s="294"/>
      <c r="AG282" s="294"/>
      <c r="AH282" s="294"/>
      <c r="AI282" s="294"/>
      <c r="AJ282" s="294"/>
      <c r="AK282" s="294"/>
      <c r="AL282" s="294"/>
      <c r="AM282" s="294"/>
      <c r="AN282" s="294"/>
    </row>
    <row r="283" spans="14:40" ht="18" customHeight="1">
      <c r="N283" s="294"/>
      <c r="O283" s="294"/>
      <c r="P283" s="294"/>
      <c r="Q283" s="294"/>
      <c r="R283" s="294"/>
      <c r="S283" s="294"/>
      <c r="T283" s="294"/>
      <c r="U283" s="294"/>
      <c r="V283" s="294"/>
      <c r="W283" s="294"/>
      <c r="X283" s="294"/>
      <c r="Y283" s="294"/>
      <c r="Z283" s="294"/>
      <c r="AA283" s="294"/>
      <c r="AB283" s="294"/>
      <c r="AC283" s="294"/>
      <c r="AD283" s="294"/>
      <c r="AE283" s="294"/>
      <c r="AF283" s="294"/>
      <c r="AG283" s="294"/>
      <c r="AH283" s="294"/>
      <c r="AI283" s="294"/>
      <c r="AJ283" s="294"/>
      <c r="AK283" s="294"/>
      <c r="AL283" s="294"/>
      <c r="AM283" s="294"/>
      <c r="AN283" s="294"/>
    </row>
    <row r="284" spans="14:40" ht="18" customHeight="1">
      <c r="N284" s="294"/>
      <c r="O284" s="294"/>
      <c r="P284" s="294"/>
      <c r="Q284" s="294"/>
      <c r="R284" s="294"/>
      <c r="S284" s="294"/>
      <c r="T284" s="294"/>
      <c r="U284" s="294"/>
      <c r="V284" s="294"/>
      <c r="W284" s="294"/>
      <c r="X284" s="294"/>
      <c r="Y284" s="294"/>
      <c r="Z284" s="294"/>
      <c r="AA284" s="294"/>
      <c r="AB284" s="294"/>
      <c r="AC284" s="294"/>
      <c r="AD284" s="294"/>
      <c r="AE284" s="294"/>
      <c r="AF284" s="294"/>
      <c r="AG284" s="294"/>
      <c r="AH284" s="294"/>
      <c r="AI284" s="294"/>
      <c r="AJ284" s="294"/>
      <c r="AK284" s="294"/>
      <c r="AL284" s="294"/>
      <c r="AM284" s="294"/>
      <c r="AN284" s="294"/>
    </row>
    <row r="285" spans="14:40" ht="18" customHeight="1">
      <c r="N285" s="294"/>
      <c r="O285" s="294"/>
      <c r="P285" s="294"/>
      <c r="Q285" s="294"/>
      <c r="R285" s="294"/>
      <c r="S285" s="294"/>
      <c r="T285" s="294"/>
      <c r="U285" s="294"/>
      <c r="V285" s="294"/>
      <c r="W285" s="294"/>
      <c r="X285" s="294"/>
      <c r="Y285" s="294"/>
      <c r="Z285" s="294"/>
      <c r="AA285" s="294"/>
      <c r="AB285" s="294"/>
      <c r="AC285" s="294"/>
      <c r="AD285" s="294"/>
      <c r="AE285" s="294"/>
      <c r="AF285" s="294"/>
      <c r="AG285" s="294"/>
      <c r="AH285" s="294"/>
      <c r="AI285" s="294"/>
      <c r="AJ285" s="294"/>
      <c r="AK285" s="294"/>
      <c r="AL285" s="294"/>
      <c r="AM285" s="294"/>
      <c r="AN285" s="294"/>
    </row>
    <row r="286" spans="14:40" ht="18" customHeight="1">
      <c r="N286" s="294"/>
      <c r="O286" s="294"/>
      <c r="P286" s="294"/>
      <c r="Q286" s="294"/>
      <c r="R286" s="294"/>
      <c r="S286" s="294"/>
      <c r="T286" s="294"/>
      <c r="U286" s="294"/>
      <c r="V286" s="294"/>
      <c r="W286" s="294"/>
      <c r="X286" s="294"/>
      <c r="Y286" s="294"/>
      <c r="Z286" s="294"/>
      <c r="AA286" s="294"/>
      <c r="AB286" s="294"/>
      <c r="AC286" s="294"/>
      <c r="AD286" s="294"/>
      <c r="AE286" s="294"/>
      <c r="AF286" s="294"/>
      <c r="AG286" s="294"/>
      <c r="AH286" s="294"/>
      <c r="AI286" s="294"/>
      <c r="AJ286" s="294"/>
      <c r="AK286" s="294"/>
      <c r="AL286" s="294"/>
      <c r="AM286" s="294"/>
      <c r="AN286" s="294"/>
    </row>
    <row r="287" spans="14:40" ht="18" customHeight="1">
      <c r="N287" s="294"/>
      <c r="O287" s="294"/>
      <c r="P287" s="294"/>
      <c r="Q287" s="294"/>
      <c r="R287" s="294"/>
      <c r="S287" s="294"/>
      <c r="T287" s="294"/>
      <c r="U287" s="294"/>
      <c r="V287" s="294"/>
      <c r="W287" s="294"/>
      <c r="X287" s="294"/>
      <c r="Y287" s="294"/>
      <c r="Z287" s="294"/>
      <c r="AA287" s="294"/>
      <c r="AB287" s="294"/>
      <c r="AC287" s="294"/>
      <c r="AD287" s="294"/>
      <c r="AE287" s="294"/>
      <c r="AF287" s="294"/>
      <c r="AG287" s="294"/>
      <c r="AH287" s="294"/>
      <c r="AI287" s="294"/>
      <c r="AJ287" s="294"/>
      <c r="AK287" s="294"/>
      <c r="AL287" s="294"/>
      <c r="AM287" s="294"/>
      <c r="AN287" s="294"/>
    </row>
    <row r="288" spans="14:40" ht="18" customHeight="1">
      <c r="N288" s="294"/>
      <c r="O288" s="294"/>
      <c r="P288" s="294"/>
      <c r="Q288" s="294"/>
      <c r="R288" s="294"/>
      <c r="S288" s="294"/>
      <c r="T288" s="294"/>
      <c r="U288" s="294"/>
      <c r="V288" s="294"/>
      <c r="W288" s="294"/>
      <c r="X288" s="294"/>
      <c r="Y288" s="294"/>
      <c r="Z288" s="294"/>
      <c r="AA288" s="294"/>
      <c r="AB288" s="294"/>
      <c r="AC288" s="294"/>
      <c r="AD288" s="294"/>
      <c r="AE288" s="294"/>
      <c r="AF288" s="294"/>
      <c r="AG288" s="294"/>
      <c r="AH288" s="294"/>
      <c r="AI288" s="294"/>
      <c r="AJ288" s="294"/>
      <c r="AK288" s="294"/>
      <c r="AL288" s="294"/>
      <c r="AM288" s="294"/>
      <c r="AN288" s="294"/>
    </row>
    <row r="289" spans="14:40" ht="18" customHeight="1">
      <c r="N289" s="294"/>
      <c r="O289" s="294"/>
      <c r="P289" s="294"/>
      <c r="Q289" s="294"/>
      <c r="R289" s="294"/>
      <c r="S289" s="294"/>
      <c r="T289" s="294"/>
      <c r="U289" s="294"/>
      <c r="V289" s="294"/>
      <c r="W289" s="294"/>
      <c r="X289" s="294"/>
      <c r="Y289" s="294"/>
      <c r="Z289" s="294"/>
      <c r="AA289" s="294"/>
      <c r="AB289" s="294"/>
      <c r="AC289" s="294"/>
      <c r="AD289" s="294"/>
      <c r="AE289" s="294"/>
      <c r="AF289" s="294"/>
      <c r="AG289" s="294"/>
      <c r="AH289" s="294"/>
      <c r="AI289" s="294"/>
      <c r="AJ289" s="294"/>
      <c r="AK289" s="294"/>
      <c r="AL289" s="294"/>
      <c r="AM289" s="294"/>
      <c r="AN289" s="294"/>
    </row>
    <row r="290" spans="14:40" ht="18" customHeight="1">
      <c r="N290" s="294"/>
      <c r="O290" s="294"/>
      <c r="P290" s="294"/>
      <c r="Q290" s="294"/>
      <c r="R290" s="294"/>
      <c r="S290" s="294"/>
      <c r="T290" s="294"/>
      <c r="U290" s="294"/>
      <c r="V290" s="294"/>
      <c r="W290" s="294"/>
      <c r="X290" s="294"/>
      <c r="Y290" s="294"/>
      <c r="Z290" s="294"/>
      <c r="AA290" s="294"/>
      <c r="AB290" s="294"/>
      <c r="AC290" s="294"/>
      <c r="AD290" s="294"/>
      <c r="AE290" s="294"/>
      <c r="AF290" s="294"/>
      <c r="AG290" s="294"/>
      <c r="AH290" s="294"/>
      <c r="AI290" s="294"/>
      <c r="AJ290" s="294"/>
      <c r="AK290" s="294"/>
      <c r="AL290" s="294"/>
      <c r="AM290" s="294"/>
      <c r="AN290" s="294"/>
    </row>
    <row r="291" spans="14:40" ht="18" customHeight="1">
      <c r="N291" s="294"/>
      <c r="O291" s="294"/>
      <c r="P291" s="294"/>
      <c r="Q291" s="294"/>
      <c r="R291" s="294"/>
      <c r="S291" s="294"/>
      <c r="T291" s="294"/>
      <c r="U291" s="294"/>
      <c r="V291" s="294"/>
      <c r="W291" s="294"/>
      <c r="X291" s="294"/>
      <c r="Y291" s="294"/>
      <c r="Z291" s="294"/>
      <c r="AA291" s="294"/>
      <c r="AB291" s="294"/>
      <c r="AC291" s="294"/>
      <c r="AD291" s="294"/>
      <c r="AE291" s="294"/>
      <c r="AF291" s="294"/>
      <c r="AG291" s="294"/>
      <c r="AH291" s="294"/>
      <c r="AI291" s="294"/>
      <c r="AJ291" s="294"/>
      <c r="AK291" s="294"/>
      <c r="AL291" s="294"/>
      <c r="AM291" s="294"/>
      <c r="AN291" s="294"/>
    </row>
    <row r="292" spans="14:40" ht="18" customHeight="1">
      <c r="N292" s="294"/>
      <c r="O292" s="294"/>
      <c r="P292" s="294"/>
      <c r="Q292" s="294"/>
      <c r="R292" s="294"/>
      <c r="S292" s="294"/>
      <c r="T292" s="294"/>
      <c r="U292" s="294"/>
      <c r="V292" s="294"/>
      <c r="W292" s="294"/>
      <c r="X292" s="294"/>
      <c r="Y292" s="294"/>
      <c r="Z292" s="294"/>
      <c r="AA292" s="294"/>
      <c r="AB292" s="294"/>
      <c r="AC292" s="294"/>
      <c r="AD292" s="294"/>
      <c r="AE292" s="294"/>
      <c r="AF292" s="294"/>
      <c r="AG292" s="294"/>
      <c r="AH292" s="294"/>
      <c r="AI292" s="294"/>
      <c r="AJ292" s="294"/>
      <c r="AK292" s="294"/>
      <c r="AL292" s="294"/>
      <c r="AM292" s="294"/>
      <c r="AN292" s="294"/>
    </row>
    <row r="293" spans="14:40" ht="18" customHeight="1">
      <c r="N293" s="294"/>
      <c r="O293" s="294"/>
      <c r="P293" s="294"/>
      <c r="Q293" s="294"/>
      <c r="R293" s="294"/>
      <c r="S293" s="294"/>
      <c r="T293" s="294"/>
      <c r="U293" s="294"/>
      <c r="V293" s="294"/>
      <c r="W293" s="294"/>
      <c r="X293" s="294"/>
      <c r="Y293" s="294"/>
      <c r="Z293" s="294"/>
      <c r="AA293" s="294"/>
      <c r="AB293" s="294"/>
      <c r="AC293" s="294"/>
      <c r="AD293" s="294"/>
      <c r="AE293" s="294"/>
      <c r="AF293" s="294"/>
      <c r="AG293" s="294"/>
      <c r="AH293" s="294"/>
      <c r="AI293" s="294"/>
      <c r="AJ293" s="294"/>
      <c r="AK293" s="294"/>
      <c r="AL293" s="294"/>
      <c r="AM293" s="294"/>
      <c r="AN293" s="294"/>
    </row>
    <row r="294" spans="14:40" ht="18" customHeight="1">
      <c r="N294" s="294"/>
      <c r="O294" s="294"/>
      <c r="P294" s="294"/>
      <c r="Q294" s="294"/>
      <c r="R294" s="294"/>
      <c r="S294" s="294"/>
      <c r="T294" s="294"/>
      <c r="U294" s="294"/>
      <c r="V294" s="294"/>
      <c r="W294" s="294"/>
      <c r="X294" s="294"/>
      <c r="Y294" s="294"/>
      <c r="Z294" s="294"/>
      <c r="AA294" s="294"/>
      <c r="AB294" s="294"/>
      <c r="AC294" s="294"/>
      <c r="AD294" s="294"/>
      <c r="AE294" s="294"/>
      <c r="AF294" s="294"/>
      <c r="AG294" s="294"/>
      <c r="AH294" s="294"/>
      <c r="AI294" s="294"/>
      <c r="AJ294" s="294"/>
      <c r="AK294" s="294"/>
      <c r="AL294" s="294"/>
      <c r="AM294" s="294"/>
      <c r="AN294" s="294"/>
    </row>
    <row r="295" spans="14:40" ht="18" customHeight="1">
      <c r="N295" s="294"/>
      <c r="O295" s="294"/>
      <c r="P295" s="294"/>
      <c r="Q295" s="294"/>
      <c r="R295" s="294"/>
      <c r="S295" s="294"/>
      <c r="T295" s="294"/>
      <c r="U295" s="294"/>
      <c r="V295" s="294"/>
      <c r="W295" s="294"/>
      <c r="X295" s="294"/>
      <c r="Y295" s="294"/>
      <c r="Z295" s="294"/>
      <c r="AA295" s="294"/>
      <c r="AB295" s="294"/>
      <c r="AC295" s="294"/>
      <c r="AD295" s="294"/>
      <c r="AE295" s="294"/>
      <c r="AF295" s="294"/>
      <c r="AG295" s="294"/>
      <c r="AH295" s="294"/>
      <c r="AI295" s="294"/>
      <c r="AJ295" s="294"/>
      <c r="AK295" s="294"/>
      <c r="AL295" s="294"/>
      <c r="AM295" s="294"/>
      <c r="AN295" s="294"/>
    </row>
    <row r="296" spans="14:40" ht="18" customHeight="1">
      <c r="N296" s="294"/>
      <c r="O296" s="294"/>
      <c r="P296" s="294"/>
      <c r="Q296" s="294"/>
      <c r="R296" s="294"/>
      <c r="S296" s="294"/>
      <c r="T296" s="294"/>
      <c r="U296" s="294"/>
      <c r="V296" s="294"/>
      <c r="W296" s="294"/>
      <c r="X296" s="294"/>
      <c r="Y296" s="294"/>
      <c r="Z296" s="294"/>
      <c r="AA296" s="294"/>
      <c r="AB296" s="294"/>
      <c r="AC296" s="294"/>
      <c r="AD296" s="294"/>
      <c r="AE296" s="294"/>
      <c r="AF296" s="294"/>
      <c r="AG296" s="294"/>
      <c r="AH296" s="294"/>
      <c r="AI296" s="294"/>
      <c r="AJ296" s="294"/>
      <c r="AK296" s="294"/>
      <c r="AL296" s="294"/>
      <c r="AM296" s="294"/>
      <c r="AN296" s="294"/>
    </row>
    <row r="297" spans="14:40" ht="18" customHeight="1">
      <c r="N297" s="294"/>
      <c r="O297" s="294"/>
      <c r="P297" s="294"/>
      <c r="Q297" s="294"/>
      <c r="R297" s="294"/>
      <c r="S297" s="294"/>
      <c r="T297" s="294"/>
      <c r="U297" s="294"/>
      <c r="V297" s="294"/>
      <c r="W297" s="294"/>
      <c r="X297" s="294"/>
      <c r="Y297" s="294"/>
      <c r="Z297" s="294"/>
      <c r="AA297" s="294"/>
      <c r="AB297" s="294"/>
      <c r="AC297" s="294"/>
      <c r="AD297" s="294"/>
      <c r="AE297" s="294"/>
      <c r="AF297" s="294"/>
      <c r="AG297" s="294"/>
      <c r="AH297" s="294"/>
      <c r="AI297" s="294"/>
      <c r="AJ297" s="294"/>
      <c r="AK297" s="294"/>
      <c r="AL297" s="294"/>
      <c r="AM297" s="294"/>
      <c r="AN297" s="294"/>
    </row>
    <row r="298" spans="14:40" ht="18" customHeight="1">
      <c r="N298" s="294"/>
      <c r="O298" s="294"/>
      <c r="P298" s="294"/>
      <c r="Q298" s="294"/>
      <c r="R298" s="294"/>
      <c r="S298" s="294"/>
      <c r="T298" s="294"/>
      <c r="U298" s="294"/>
      <c r="V298" s="294"/>
      <c r="W298" s="294"/>
      <c r="X298" s="294"/>
      <c r="Y298" s="294"/>
      <c r="Z298" s="294"/>
      <c r="AA298" s="294"/>
      <c r="AB298" s="294"/>
      <c r="AC298" s="294"/>
      <c r="AD298" s="294"/>
      <c r="AE298" s="294"/>
      <c r="AF298" s="294"/>
      <c r="AG298" s="294"/>
      <c r="AH298" s="294"/>
      <c r="AI298" s="294"/>
      <c r="AJ298" s="294"/>
      <c r="AK298" s="294"/>
      <c r="AL298" s="294"/>
      <c r="AM298" s="294"/>
      <c r="AN298" s="294"/>
    </row>
    <row r="299" spans="14:40" ht="18" customHeight="1">
      <c r="N299" s="294"/>
      <c r="O299" s="294"/>
      <c r="P299" s="294"/>
      <c r="Q299" s="294"/>
      <c r="R299" s="294"/>
      <c r="S299" s="294"/>
      <c r="T299" s="294"/>
      <c r="U299" s="294"/>
      <c r="V299" s="294"/>
      <c r="W299" s="294"/>
      <c r="X299" s="294"/>
      <c r="Y299" s="294"/>
      <c r="Z299" s="294"/>
      <c r="AA299" s="294"/>
      <c r="AB299" s="294"/>
      <c r="AC299" s="294"/>
      <c r="AD299" s="294"/>
      <c r="AE299" s="294"/>
      <c r="AF299" s="294"/>
      <c r="AG299" s="294"/>
      <c r="AH299" s="294"/>
      <c r="AI299" s="294"/>
      <c r="AJ299" s="294"/>
      <c r="AK299" s="294"/>
      <c r="AL299" s="294"/>
      <c r="AM299" s="294"/>
      <c r="AN299" s="294"/>
    </row>
    <row r="300" spans="14:40" ht="18" customHeight="1">
      <c r="N300" s="294"/>
      <c r="O300" s="294"/>
      <c r="P300" s="294"/>
      <c r="Q300" s="294"/>
      <c r="R300" s="294"/>
      <c r="S300" s="294"/>
      <c r="T300" s="294"/>
      <c r="U300" s="294"/>
      <c r="V300" s="294"/>
      <c r="W300" s="294"/>
      <c r="X300" s="294"/>
      <c r="Y300" s="294"/>
      <c r="Z300" s="294"/>
      <c r="AA300" s="294"/>
      <c r="AB300" s="294"/>
      <c r="AC300" s="294"/>
      <c r="AD300" s="294"/>
      <c r="AE300" s="294"/>
      <c r="AF300" s="294"/>
      <c r="AG300" s="294"/>
      <c r="AH300" s="294"/>
      <c r="AI300" s="294"/>
      <c r="AJ300" s="294"/>
      <c r="AK300" s="294"/>
      <c r="AL300" s="294"/>
      <c r="AM300" s="294"/>
      <c r="AN300" s="294"/>
    </row>
    <row r="301" spans="14:40" ht="18" customHeight="1"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294"/>
      <c r="Z301" s="294"/>
      <c r="AA301" s="294"/>
      <c r="AB301" s="294"/>
      <c r="AC301" s="294"/>
      <c r="AD301" s="294"/>
      <c r="AE301" s="294"/>
      <c r="AF301" s="294"/>
      <c r="AG301" s="294"/>
      <c r="AH301" s="294"/>
      <c r="AI301" s="294"/>
      <c r="AJ301" s="294"/>
      <c r="AK301" s="294"/>
      <c r="AL301" s="294"/>
      <c r="AM301" s="294"/>
      <c r="AN301" s="294"/>
    </row>
    <row r="302" spans="14:40" ht="18" customHeight="1">
      <c r="N302" s="294"/>
      <c r="O302" s="294"/>
      <c r="P302" s="294"/>
      <c r="Q302" s="294"/>
      <c r="R302" s="294"/>
      <c r="S302" s="294"/>
      <c r="T302" s="294"/>
      <c r="U302" s="294"/>
      <c r="V302" s="294"/>
      <c r="W302" s="294"/>
      <c r="X302" s="294"/>
      <c r="Y302" s="294"/>
      <c r="Z302" s="294"/>
      <c r="AA302" s="294"/>
      <c r="AB302" s="294"/>
      <c r="AC302" s="294"/>
      <c r="AD302" s="294"/>
      <c r="AE302" s="294"/>
      <c r="AF302" s="294"/>
      <c r="AG302" s="294"/>
      <c r="AH302" s="294"/>
      <c r="AI302" s="294"/>
      <c r="AJ302" s="294"/>
      <c r="AK302" s="294"/>
      <c r="AL302" s="294"/>
      <c r="AM302" s="294"/>
      <c r="AN302" s="294"/>
    </row>
    <row r="303" spans="14:40" ht="18" customHeight="1">
      <c r="N303" s="294"/>
      <c r="O303" s="294"/>
      <c r="P303" s="294"/>
      <c r="Q303" s="294"/>
      <c r="R303" s="294"/>
      <c r="S303" s="294"/>
      <c r="T303" s="294"/>
      <c r="U303" s="294"/>
      <c r="V303" s="294"/>
      <c r="W303" s="294"/>
      <c r="X303" s="294"/>
      <c r="Y303" s="294"/>
      <c r="Z303" s="294"/>
      <c r="AA303" s="294"/>
      <c r="AB303" s="294"/>
      <c r="AC303" s="294"/>
      <c r="AD303" s="294"/>
      <c r="AE303" s="294"/>
      <c r="AF303" s="294"/>
      <c r="AG303" s="294"/>
      <c r="AH303" s="294"/>
      <c r="AI303" s="294"/>
      <c r="AJ303" s="294"/>
      <c r="AK303" s="294"/>
      <c r="AL303" s="294"/>
      <c r="AM303" s="294"/>
      <c r="AN303" s="294"/>
    </row>
    <row r="304" spans="14:40" ht="18" customHeight="1">
      <c r="N304" s="294"/>
      <c r="O304" s="294"/>
      <c r="P304" s="294"/>
      <c r="Q304" s="294"/>
      <c r="R304" s="294"/>
      <c r="S304" s="294"/>
      <c r="T304" s="294"/>
      <c r="U304" s="294"/>
      <c r="V304" s="294"/>
      <c r="W304" s="294"/>
      <c r="X304" s="294"/>
      <c r="Y304" s="294"/>
      <c r="Z304" s="294"/>
      <c r="AA304" s="294"/>
      <c r="AB304" s="294"/>
      <c r="AC304" s="294"/>
      <c r="AD304" s="294"/>
      <c r="AE304" s="294"/>
      <c r="AF304" s="294"/>
      <c r="AG304" s="294"/>
      <c r="AH304" s="294"/>
      <c r="AI304" s="294"/>
      <c r="AJ304" s="294"/>
      <c r="AK304" s="294"/>
      <c r="AL304" s="294"/>
      <c r="AM304" s="294"/>
      <c r="AN304" s="294"/>
    </row>
    <row r="305" spans="14:40" ht="18" customHeight="1">
      <c r="N305" s="294"/>
      <c r="O305" s="294"/>
      <c r="P305" s="294"/>
      <c r="Q305" s="294"/>
      <c r="R305" s="294"/>
      <c r="S305" s="294"/>
      <c r="T305" s="294"/>
      <c r="U305" s="294"/>
      <c r="V305" s="294"/>
      <c r="W305" s="294"/>
      <c r="X305" s="294"/>
      <c r="Y305" s="294"/>
      <c r="Z305" s="294"/>
      <c r="AA305" s="294"/>
      <c r="AB305" s="294"/>
      <c r="AC305" s="294"/>
      <c r="AD305" s="294"/>
      <c r="AE305" s="294"/>
      <c r="AF305" s="294"/>
      <c r="AG305" s="294"/>
      <c r="AH305" s="294"/>
      <c r="AI305" s="294"/>
      <c r="AJ305" s="294"/>
      <c r="AK305" s="294"/>
      <c r="AL305" s="294"/>
      <c r="AM305" s="294"/>
      <c r="AN305" s="294"/>
    </row>
    <row r="306" spans="14:40" ht="18" customHeight="1">
      <c r="N306" s="294"/>
      <c r="O306" s="294"/>
      <c r="P306" s="294"/>
      <c r="Q306" s="294"/>
      <c r="R306" s="294"/>
      <c r="S306" s="294"/>
      <c r="T306" s="294"/>
      <c r="U306" s="294"/>
      <c r="V306" s="294"/>
      <c r="W306" s="294"/>
      <c r="X306" s="294"/>
      <c r="Y306" s="294"/>
      <c r="Z306" s="294"/>
      <c r="AA306" s="294"/>
      <c r="AB306" s="294"/>
      <c r="AC306" s="294"/>
      <c r="AD306" s="294"/>
      <c r="AE306" s="294"/>
      <c r="AF306" s="294"/>
      <c r="AG306" s="294"/>
      <c r="AH306" s="294"/>
      <c r="AI306" s="294"/>
      <c r="AJ306" s="294"/>
      <c r="AK306" s="294"/>
      <c r="AL306" s="294"/>
      <c r="AM306" s="294"/>
      <c r="AN306" s="294"/>
    </row>
    <row r="307" spans="14:40" ht="18" customHeight="1">
      <c r="N307" s="294"/>
      <c r="O307" s="294"/>
      <c r="P307" s="294"/>
      <c r="Q307" s="294"/>
      <c r="R307" s="294"/>
      <c r="S307" s="294"/>
      <c r="T307" s="294"/>
      <c r="U307" s="294"/>
      <c r="V307" s="294"/>
      <c r="W307" s="294"/>
      <c r="X307" s="294"/>
      <c r="Y307" s="294"/>
      <c r="Z307" s="294"/>
      <c r="AA307" s="294"/>
      <c r="AB307" s="294"/>
      <c r="AC307" s="294"/>
      <c r="AD307" s="294"/>
      <c r="AE307" s="294"/>
      <c r="AF307" s="294"/>
      <c r="AG307" s="294"/>
      <c r="AH307" s="294"/>
      <c r="AI307" s="294"/>
      <c r="AJ307" s="294"/>
      <c r="AK307" s="294"/>
      <c r="AL307" s="294"/>
      <c r="AM307" s="294"/>
      <c r="AN307" s="294"/>
    </row>
    <row r="308" spans="14:40" ht="18" customHeight="1">
      <c r="N308" s="294"/>
      <c r="O308" s="294"/>
      <c r="P308" s="294"/>
      <c r="Q308" s="294"/>
      <c r="R308" s="294"/>
      <c r="S308" s="294"/>
      <c r="T308" s="294"/>
      <c r="U308" s="294"/>
      <c r="V308" s="294"/>
      <c r="W308" s="294"/>
      <c r="X308" s="294"/>
      <c r="Y308" s="294"/>
      <c r="Z308" s="294"/>
      <c r="AA308" s="294"/>
      <c r="AB308" s="294"/>
      <c r="AC308" s="294"/>
      <c r="AD308" s="294"/>
      <c r="AE308" s="294"/>
      <c r="AF308" s="294"/>
      <c r="AG308" s="294"/>
      <c r="AH308" s="294"/>
      <c r="AI308" s="294"/>
      <c r="AJ308" s="294"/>
      <c r="AK308" s="294"/>
      <c r="AL308" s="294"/>
      <c r="AM308" s="294"/>
      <c r="AN308" s="294"/>
    </row>
    <row r="309" spans="14:40" ht="18" customHeight="1">
      <c r="N309" s="294"/>
      <c r="O309" s="294"/>
      <c r="P309" s="294"/>
      <c r="Q309" s="294"/>
      <c r="R309" s="294"/>
      <c r="S309" s="294"/>
      <c r="T309" s="294"/>
      <c r="U309" s="294"/>
      <c r="V309" s="294"/>
      <c r="W309" s="294"/>
      <c r="X309" s="294"/>
      <c r="Y309" s="294"/>
      <c r="Z309" s="294"/>
      <c r="AA309" s="294"/>
      <c r="AB309" s="294"/>
      <c r="AC309" s="294"/>
      <c r="AD309" s="294"/>
      <c r="AE309" s="294"/>
      <c r="AF309" s="294"/>
      <c r="AG309" s="294"/>
      <c r="AH309" s="294"/>
      <c r="AI309" s="294"/>
      <c r="AJ309" s="294"/>
      <c r="AK309" s="294"/>
      <c r="AL309" s="294"/>
      <c r="AM309" s="294"/>
      <c r="AN309" s="294"/>
    </row>
    <row r="310" spans="14:40" ht="18" customHeight="1">
      <c r="N310" s="294"/>
      <c r="O310" s="294"/>
      <c r="P310" s="294"/>
      <c r="Q310" s="294"/>
      <c r="R310" s="294"/>
      <c r="S310" s="294"/>
      <c r="T310" s="294"/>
      <c r="U310" s="294"/>
      <c r="V310" s="294"/>
      <c r="W310" s="294"/>
      <c r="X310" s="294"/>
      <c r="Y310" s="294"/>
      <c r="Z310" s="294"/>
      <c r="AA310" s="294"/>
      <c r="AB310" s="294"/>
      <c r="AC310" s="294"/>
      <c r="AD310" s="294"/>
      <c r="AE310" s="294"/>
      <c r="AF310" s="294"/>
      <c r="AG310" s="294"/>
      <c r="AH310" s="294"/>
      <c r="AI310" s="294"/>
      <c r="AJ310" s="294"/>
      <c r="AK310" s="294"/>
      <c r="AL310" s="294"/>
      <c r="AM310" s="294"/>
      <c r="AN310" s="294"/>
    </row>
    <row r="311" spans="14:40" ht="18" customHeight="1">
      <c r="N311" s="294"/>
      <c r="O311" s="294"/>
      <c r="P311" s="294"/>
      <c r="Q311" s="294"/>
      <c r="R311" s="294"/>
      <c r="S311" s="294"/>
      <c r="T311" s="294"/>
      <c r="U311" s="294"/>
      <c r="V311" s="294"/>
      <c r="W311" s="294"/>
      <c r="X311" s="294"/>
      <c r="Y311" s="294"/>
      <c r="Z311" s="294"/>
      <c r="AA311" s="294"/>
      <c r="AB311" s="294"/>
      <c r="AC311" s="294"/>
      <c r="AD311" s="294"/>
      <c r="AE311" s="294"/>
      <c r="AF311" s="294"/>
      <c r="AG311" s="294"/>
      <c r="AH311" s="294"/>
      <c r="AI311" s="294"/>
      <c r="AJ311" s="294"/>
      <c r="AK311" s="294"/>
      <c r="AL311" s="294"/>
      <c r="AM311" s="294"/>
      <c r="AN311" s="294"/>
    </row>
    <row r="312" spans="14:40" ht="18" customHeight="1">
      <c r="N312" s="294"/>
      <c r="O312" s="294"/>
      <c r="P312" s="294"/>
      <c r="Q312" s="294"/>
      <c r="R312" s="294"/>
      <c r="S312" s="294"/>
      <c r="T312" s="294"/>
      <c r="U312" s="294"/>
      <c r="V312" s="294"/>
      <c r="W312" s="294"/>
      <c r="X312" s="294"/>
      <c r="Y312" s="294"/>
      <c r="Z312" s="294"/>
      <c r="AA312" s="294"/>
      <c r="AB312" s="294"/>
      <c r="AC312" s="294"/>
      <c r="AD312" s="294"/>
      <c r="AE312" s="294"/>
      <c r="AF312" s="294"/>
      <c r="AG312" s="294"/>
      <c r="AH312" s="294"/>
      <c r="AI312" s="294"/>
      <c r="AJ312" s="294"/>
      <c r="AK312" s="294"/>
      <c r="AL312" s="294"/>
      <c r="AM312" s="294"/>
      <c r="AN312" s="294"/>
    </row>
    <row r="313" spans="14:40" ht="18" customHeight="1">
      <c r="N313" s="294"/>
      <c r="O313" s="294"/>
      <c r="P313" s="294"/>
      <c r="Q313" s="294"/>
      <c r="R313" s="294"/>
      <c r="S313" s="294"/>
      <c r="T313" s="294"/>
      <c r="U313" s="294"/>
      <c r="V313" s="294"/>
      <c r="W313" s="294"/>
      <c r="X313" s="294"/>
      <c r="Y313" s="294"/>
      <c r="Z313" s="294"/>
      <c r="AA313" s="294"/>
      <c r="AB313" s="294"/>
      <c r="AC313" s="294"/>
      <c r="AD313" s="294"/>
      <c r="AE313" s="294"/>
      <c r="AF313" s="294"/>
      <c r="AG313" s="294"/>
      <c r="AH313" s="294"/>
      <c r="AI313" s="294"/>
      <c r="AJ313" s="294"/>
      <c r="AK313" s="294"/>
      <c r="AL313" s="294"/>
      <c r="AM313" s="294"/>
      <c r="AN313" s="294"/>
    </row>
    <row r="314" spans="14:40" ht="18" customHeight="1">
      <c r="N314" s="294"/>
      <c r="O314" s="294"/>
      <c r="P314" s="294"/>
      <c r="Q314" s="294"/>
      <c r="R314" s="294"/>
      <c r="S314" s="294"/>
      <c r="T314" s="294"/>
      <c r="U314" s="294"/>
      <c r="V314" s="294"/>
      <c r="W314" s="294"/>
      <c r="X314" s="294"/>
      <c r="Y314" s="294"/>
      <c r="Z314" s="294"/>
      <c r="AA314" s="294"/>
      <c r="AB314" s="294"/>
      <c r="AC314" s="294"/>
      <c r="AD314" s="294"/>
      <c r="AE314" s="294"/>
      <c r="AF314" s="294"/>
      <c r="AG314" s="294"/>
      <c r="AH314" s="294"/>
      <c r="AI314" s="294"/>
      <c r="AJ314" s="294"/>
      <c r="AK314" s="294"/>
      <c r="AL314" s="294"/>
      <c r="AM314" s="294"/>
      <c r="AN314" s="294"/>
    </row>
    <row r="315" spans="14:40" ht="18" customHeight="1">
      <c r="N315" s="294"/>
      <c r="O315" s="294"/>
      <c r="P315" s="294"/>
      <c r="Q315" s="294"/>
      <c r="R315" s="294"/>
      <c r="S315" s="294"/>
      <c r="T315" s="294"/>
      <c r="U315" s="294"/>
      <c r="V315" s="294"/>
      <c r="W315" s="294"/>
      <c r="X315" s="294"/>
      <c r="Y315" s="294"/>
      <c r="Z315" s="294"/>
      <c r="AA315" s="294"/>
      <c r="AB315" s="294"/>
      <c r="AC315" s="294"/>
      <c r="AD315" s="294"/>
      <c r="AE315" s="294"/>
      <c r="AF315" s="294"/>
      <c r="AG315" s="294"/>
      <c r="AH315" s="294"/>
      <c r="AI315" s="294"/>
      <c r="AJ315" s="294"/>
      <c r="AK315" s="294"/>
      <c r="AL315" s="294"/>
      <c r="AM315" s="294"/>
      <c r="AN315" s="294"/>
    </row>
    <row r="316" spans="14:40" ht="18" customHeight="1">
      <c r="N316" s="294"/>
      <c r="O316" s="294"/>
      <c r="P316" s="294"/>
      <c r="Q316" s="294"/>
      <c r="R316" s="294"/>
      <c r="S316" s="294"/>
      <c r="T316" s="294"/>
      <c r="U316" s="294"/>
      <c r="V316" s="294"/>
      <c r="W316" s="294"/>
      <c r="X316" s="294"/>
      <c r="Y316" s="294"/>
      <c r="Z316" s="294"/>
      <c r="AA316" s="294"/>
      <c r="AB316" s="294"/>
      <c r="AC316" s="294"/>
      <c r="AD316" s="294"/>
      <c r="AE316" s="294"/>
      <c r="AF316" s="294"/>
      <c r="AG316" s="294"/>
      <c r="AH316" s="294"/>
      <c r="AI316" s="294"/>
      <c r="AJ316" s="294"/>
      <c r="AK316" s="294"/>
      <c r="AL316" s="294"/>
      <c r="AM316" s="294"/>
      <c r="AN316" s="294"/>
    </row>
    <row r="317" spans="14:40" ht="18" customHeight="1">
      <c r="N317" s="294"/>
      <c r="O317" s="294"/>
      <c r="P317" s="294"/>
      <c r="Q317" s="294"/>
      <c r="R317" s="294"/>
      <c r="S317" s="294"/>
      <c r="T317" s="294"/>
      <c r="U317" s="294"/>
      <c r="V317" s="294"/>
      <c r="W317" s="294"/>
      <c r="X317" s="294"/>
      <c r="Y317" s="294"/>
      <c r="Z317" s="294"/>
      <c r="AA317" s="294"/>
      <c r="AB317" s="294"/>
      <c r="AC317" s="294"/>
      <c r="AD317" s="294"/>
      <c r="AE317" s="294"/>
      <c r="AF317" s="294"/>
      <c r="AG317" s="294"/>
      <c r="AH317" s="294"/>
      <c r="AI317" s="294"/>
      <c r="AJ317" s="294"/>
      <c r="AK317" s="294"/>
      <c r="AL317" s="294"/>
      <c r="AM317" s="294"/>
      <c r="AN317" s="294"/>
    </row>
    <row r="318" spans="14:40" ht="18" customHeight="1">
      <c r="N318" s="294"/>
      <c r="O318" s="294"/>
      <c r="P318" s="294"/>
      <c r="Q318" s="294"/>
      <c r="R318" s="294"/>
      <c r="S318" s="294"/>
      <c r="T318" s="294"/>
      <c r="U318" s="294"/>
      <c r="V318" s="294"/>
      <c r="W318" s="294"/>
      <c r="X318" s="294"/>
      <c r="Y318" s="294"/>
      <c r="Z318" s="294"/>
      <c r="AA318" s="294"/>
      <c r="AB318" s="294"/>
      <c r="AC318" s="294"/>
      <c r="AD318" s="294"/>
      <c r="AE318" s="294"/>
      <c r="AF318" s="294"/>
      <c r="AG318" s="294"/>
      <c r="AH318" s="294"/>
      <c r="AI318" s="294"/>
      <c r="AJ318" s="294"/>
      <c r="AK318" s="294"/>
      <c r="AL318" s="294"/>
      <c r="AM318" s="294"/>
      <c r="AN318" s="294"/>
    </row>
    <row r="319" spans="14:40" ht="18" customHeight="1">
      <c r="N319" s="294"/>
      <c r="O319" s="294"/>
      <c r="P319" s="294"/>
      <c r="Q319" s="294"/>
      <c r="R319" s="294"/>
      <c r="S319" s="294"/>
      <c r="T319" s="294"/>
      <c r="U319" s="294"/>
      <c r="V319" s="294"/>
      <c r="W319" s="294"/>
      <c r="X319" s="294"/>
      <c r="Y319" s="294"/>
      <c r="Z319" s="294"/>
      <c r="AA319" s="294"/>
      <c r="AB319" s="294"/>
      <c r="AC319" s="294"/>
      <c r="AD319" s="294"/>
      <c r="AE319" s="294"/>
      <c r="AF319" s="294"/>
      <c r="AG319" s="294"/>
      <c r="AH319" s="294"/>
      <c r="AI319" s="294"/>
      <c r="AJ319" s="294"/>
      <c r="AK319" s="294"/>
      <c r="AL319" s="294"/>
      <c r="AM319" s="294"/>
      <c r="AN319" s="294"/>
    </row>
    <row r="320" spans="14:40" ht="18" customHeight="1">
      <c r="N320" s="294"/>
      <c r="O320" s="294"/>
      <c r="P320" s="294"/>
      <c r="Q320" s="294"/>
      <c r="R320" s="294"/>
      <c r="S320" s="294"/>
      <c r="T320" s="294"/>
      <c r="U320" s="294"/>
      <c r="V320" s="294"/>
      <c r="W320" s="294"/>
      <c r="X320" s="294"/>
      <c r="Y320" s="294"/>
      <c r="Z320" s="294"/>
      <c r="AA320" s="294"/>
      <c r="AB320" s="294"/>
      <c r="AC320" s="294"/>
      <c r="AD320" s="294"/>
      <c r="AE320" s="294"/>
      <c r="AF320" s="294"/>
      <c r="AG320" s="294"/>
      <c r="AH320" s="294"/>
      <c r="AI320" s="294"/>
      <c r="AJ320" s="294"/>
      <c r="AK320" s="294"/>
      <c r="AL320" s="294"/>
      <c r="AM320" s="294"/>
      <c r="AN320" s="294"/>
    </row>
    <row r="321" spans="14:40" ht="18" customHeight="1">
      <c r="N321" s="294"/>
      <c r="O321" s="294"/>
      <c r="P321" s="294"/>
      <c r="Q321" s="294"/>
      <c r="R321" s="294"/>
      <c r="S321" s="294"/>
      <c r="T321" s="294"/>
      <c r="U321" s="294"/>
      <c r="V321" s="294"/>
      <c r="W321" s="294"/>
      <c r="X321" s="294"/>
      <c r="Y321" s="294"/>
      <c r="Z321" s="294"/>
      <c r="AA321" s="294"/>
      <c r="AB321" s="294"/>
      <c r="AC321" s="294"/>
      <c r="AD321" s="294"/>
      <c r="AE321" s="294"/>
      <c r="AF321" s="294"/>
      <c r="AG321" s="294"/>
      <c r="AH321" s="294"/>
      <c r="AI321" s="294"/>
      <c r="AJ321" s="294"/>
      <c r="AK321" s="294"/>
      <c r="AL321" s="294"/>
      <c r="AM321" s="294"/>
      <c r="AN321" s="294"/>
    </row>
    <row r="322" spans="14:40" ht="18" customHeight="1">
      <c r="N322" s="294"/>
      <c r="O322" s="294"/>
      <c r="P322" s="294"/>
      <c r="Q322" s="294"/>
      <c r="R322" s="294"/>
      <c r="S322" s="294"/>
      <c r="T322" s="294"/>
      <c r="U322" s="294"/>
      <c r="V322" s="294"/>
      <c r="W322" s="294"/>
      <c r="X322" s="294"/>
      <c r="Y322" s="294"/>
      <c r="Z322" s="294"/>
      <c r="AA322" s="294"/>
      <c r="AB322" s="294"/>
      <c r="AC322" s="294"/>
      <c r="AD322" s="294"/>
      <c r="AE322" s="294"/>
      <c r="AF322" s="294"/>
      <c r="AG322" s="294"/>
      <c r="AH322" s="294"/>
      <c r="AI322" s="294"/>
      <c r="AJ322" s="294"/>
      <c r="AK322" s="294"/>
      <c r="AL322" s="294"/>
      <c r="AM322" s="294"/>
      <c r="AN322" s="294"/>
    </row>
    <row r="323" spans="14:40" ht="18" customHeight="1">
      <c r="N323" s="294"/>
      <c r="O323" s="294"/>
      <c r="P323" s="294"/>
      <c r="Q323" s="294"/>
      <c r="R323" s="294"/>
      <c r="S323" s="294"/>
      <c r="T323" s="294"/>
      <c r="U323" s="294"/>
      <c r="V323" s="294"/>
      <c r="W323" s="294"/>
      <c r="X323" s="294"/>
      <c r="Y323" s="294"/>
      <c r="Z323" s="294"/>
      <c r="AA323" s="294"/>
      <c r="AB323" s="294"/>
      <c r="AC323" s="294"/>
      <c r="AD323" s="294"/>
      <c r="AE323" s="294"/>
      <c r="AF323" s="294"/>
      <c r="AG323" s="294"/>
      <c r="AH323" s="294"/>
      <c r="AI323" s="294"/>
      <c r="AJ323" s="294"/>
      <c r="AK323" s="294"/>
      <c r="AL323" s="294"/>
      <c r="AM323" s="294"/>
      <c r="AN323" s="294"/>
    </row>
    <row r="324" spans="14:40" ht="18" customHeight="1">
      <c r="N324" s="294"/>
      <c r="O324" s="294"/>
      <c r="P324" s="294"/>
      <c r="Q324" s="294"/>
      <c r="R324" s="294"/>
      <c r="S324" s="294"/>
      <c r="T324" s="294"/>
      <c r="U324" s="294"/>
      <c r="V324" s="294"/>
      <c r="W324" s="294"/>
      <c r="X324" s="294"/>
      <c r="Y324" s="294"/>
      <c r="Z324" s="294"/>
      <c r="AA324" s="294"/>
      <c r="AB324" s="294"/>
      <c r="AC324" s="294"/>
      <c r="AD324" s="294"/>
      <c r="AE324" s="294"/>
      <c r="AF324" s="294"/>
      <c r="AG324" s="294"/>
      <c r="AH324" s="294"/>
      <c r="AI324" s="294"/>
      <c r="AJ324" s="294"/>
      <c r="AK324" s="294"/>
      <c r="AL324" s="294"/>
      <c r="AM324" s="294"/>
      <c r="AN324" s="294"/>
    </row>
    <row r="325" spans="14:40" ht="18" customHeight="1">
      <c r="N325" s="294"/>
      <c r="O325" s="294"/>
      <c r="P325" s="294"/>
      <c r="Q325" s="294"/>
      <c r="R325" s="294"/>
      <c r="S325" s="294"/>
      <c r="T325" s="294"/>
      <c r="U325" s="294"/>
      <c r="V325" s="294"/>
      <c r="W325" s="294"/>
      <c r="X325" s="294"/>
      <c r="Y325" s="294"/>
      <c r="Z325" s="294"/>
      <c r="AA325" s="294"/>
      <c r="AB325" s="294"/>
      <c r="AC325" s="294"/>
      <c r="AD325" s="294"/>
      <c r="AE325" s="294"/>
      <c r="AF325" s="294"/>
      <c r="AG325" s="294"/>
      <c r="AH325" s="294"/>
      <c r="AI325" s="294"/>
      <c r="AJ325" s="294"/>
      <c r="AK325" s="294"/>
      <c r="AL325" s="294"/>
      <c r="AM325" s="294"/>
      <c r="AN325" s="294"/>
    </row>
    <row r="326" spans="14:40" ht="18" customHeight="1">
      <c r="N326" s="294"/>
      <c r="O326" s="294"/>
      <c r="P326" s="294"/>
      <c r="Q326" s="294"/>
      <c r="R326" s="294"/>
      <c r="S326" s="294"/>
      <c r="T326" s="294"/>
      <c r="U326" s="294"/>
      <c r="V326" s="294"/>
      <c r="W326" s="294"/>
      <c r="X326" s="294"/>
      <c r="Y326" s="294"/>
      <c r="Z326" s="294"/>
      <c r="AA326" s="294"/>
      <c r="AB326" s="294"/>
      <c r="AC326" s="294"/>
      <c r="AD326" s="294"/>
      <c r="AE326" s="294"/>
      <c r="AF326" s="294"/>
      <c r="AG326" s="294"/>
      <c r="AH326" s="294"/>
      <c r="AI326" s="294"/>
      <c r="AJ326" s="294"/>
      <c r="AK326" s="294"/>
      <c r="AL326" s="294"/>
      <c r="AM326" s="294"/>
      <c r="AN326" s="294"/>
    </row>
    <row r="327" spans="14:40" ht="18" customHeight="1">
      <c r="N327" s="294"/>
      <c r="O327" s="294"/>
      <c r="P327" s="294"/>
      <c r="Q327" s="294"/>
      <c r="R327" s="294"/>
      <c r="S327" s="294"/>
      <c r="T327" s="294"/>
      <c r="U327" s="294"/>
      <c r="V327" s="294"/>
      <c r="W327" s="294"/>
      <c r="X327" s="294"/>
      <c r="Y327" s="294"/>
      <c r="Z327" s="294"/>
      <c r="AA327" s="294"/>
      <c r="AB327" s="294"/>
      <c r="AC327" s="294"/>
      <c r="AD327" s="294"/>
      <c r="AE327" s="294"/>
      <c r="AF327" s="294"/>
      <c r="AG327" s="294"/>
      <c r="AH327" s="294"/>
      <c r="AI327" s="294"/>
      <c r="AJ327" s="294"/>
      <c r="AK327" s="294"/>
      <c r="AL327" s="294"/>
      <c r="AM327" s="294"/>
      <c r="AN327" s="294"/>
    </row>
    <row r="328" spans="14:40" ht="18" customHeight="1">
      <c r="N328" s="294"/>
      <c r="O328" s="294"/>
      <c r="P328" s="294"/>
      <c r="Q328" s="294"/>
      <c r="R328" s="294"/>
      <c r="S328" s="294"/>
      <c r="T328" s="294"/>
      <c r="U328" s="294"/>
      <c r="V328" s="294"/>
      <c r="W328" s="294"/>
      <c r="X328" s="294"/>
      <c r="Y328" s="294"/>
      <c r="Z328" s="294"/>
      <c r="AA328" s="294"/>
      <c r="AB328" s="294"/>
      <c r="AC328" s="294"/>
      <c r="AD328" s="294"/>
      <c r="AE328" s="294"/>
      <c r="AF328" s="294"/>
      <c r="AG328" s="294"/>
      <c r="AH328" s="294"/>
      <c r="AI328" s="294"/>
      <c r="AJ328" s="294"/>
      <c r="AK328" s="294"/>
      <c r="AL328" s="294"/>
      <c r="AM328" s="294"/>
      <c r="AN328" s="294"/>
    </row>
    <row r="329" spans="14:40" ht="18" customHeight="1">
      <c r="N329" s="294"/>
      <c r="O329" s="294"/>
      <c r="P329" s="294"/>
      <c r="Q329" s="294"/>
      <c r="R329" s="294"/>
      <c r="S329" s="294"/>
      <c r="T329" s="294"/>
      <c r="U329" s="294"/>
      <c r="V329" s="294"/>
      <c r="W329" s="294"/>
      <c r="X329" s="294"/>
      <c r="Y329" s="294"/>
      <c r="Z329" s="294"/>
      <c r="AA329" s="294"/>
      <c r="AB329" s="294"/>
      <c r="AC329" s="294"/>
      <c r="AD329" s="294"/>
      <c r="AE329" s="294"/>
      <c r="AF329" s="294"/>
      <c r="AG329" s="294"/>
      <c r="AH329" s="294"/>
      <c r="AI329" s="294"/>
      <c r="AJ329" s="294"/>
      <c r="AK329" s="294"/>
      <c r="AL329" s="294"/>
      <c r="AM329" s="294"/>
      <c r="AN329" s="294"/>
    </row>
    <row r="330" spans="14:40" ht="18" customHeight="1">
      <c r="N330" s="294"/>
      <c r="O330" s="294"/>
      <c r="P330" s="294"/>
      <c r="Q330" s="294"/>
      <c r="R330" s="294"/>
      <c r="S330" s="294"/>
      <c r="T330" s="294"/>
      <c r="U330" s="294"/>
      <c r="V330" s="294"/>
      <c r="W330" s="294"/>
      <c r="X330" s="294"/>
      <c r="Y330" s="294"/>
      <c r="Z330" s="294"/>
      <c r="AA330" s="294"/>
      <c r="AB330" s="294"/>
      <c r="AC330" s="294"/>
      <c r="AD330" s="294"/>
      <c r="AE330" s="294"/>
      <c r="AF330" s="294"/>
      <c r="AG330" s="294"/>
      <c r="AH330" s="294"/>
      <c r="AI330" s="294"/>
      <c r="AJ330" s="294"/>
      <c r="AK330" s="294"/>
      <c r="AL330" s="294"/>
      <c r="AM330" s="294"/>
      <c r="AN330" s="294"/>
    </row>
    <row r="331" spans="14:40" ht="18" customHeight="1">
      <c r="N331" s="294"/>
      <c r="O331" s="294"/>
      <c r="P331" s="294"/>
      <c r="Q331" s="294"/>
      <c r="R331" s="294"/>
      <c r="S331" s="294"/>
      <c r="T331" s="294"/>
      <c r="U331" s="294"/>
      <c r="V331" s="294"/>
      <c r="W331" s="294"/>
      <c r="X331" s="294"/>
      <c r="Y331" s="294"/>
      <c r="Z331" s="294"/>
      <c r="AA331" s="294"/>
      <c r="AB331" s="294"/>
      <c r="AC331" s="294"/>
      <c r="AD331" s="294"/>
      <c r="AE331" s="294"/>
      <c r="AF331" s="294"/>
      <c r="AG331" s="294"/>
      <c r="AH331" s="294"/>
      <c r="AI331" s="294"/>
      <c r="AJ331" s="294"/>
      <c r="AK331" s="294"/>
      <c r="AL331" s="294"/>
      <c r="AM331" s="294"/>
      <c r="AN331" s="294"/>
    </row>
    <row r="332" spans="14:40" ht="18" customHeight="1">
      <c r="N332" s="294"/>
      <c r="O332" s="294"/>
      <c r="P332" s="294"/>
      <c r="Q332" s="294"/>
      <c r="R332" s="294"/>
      <c r="S332" s="294"/>
      <c r="T332" s="294"/>
      <c r="U332" s="294"/>
      <c r="V332" s="294"/>
      <c r="W332" s="294"/>
      <c r="X332" s="294"/>
      <c r="Y332" s="294"/>
      <c r="Z332" s="294"/>
      <c r="AA332" s="294"/>
      <c r="AB332" s="294"/>
      <c r="AC332" s="294"/>
      <c r="AD332" s="294"/>
      <c r="AE332" s="294"/>
      <c r="AF332" s="294"/>
      <c r="AG332" s="294"/>
      <c r="AH332" s="294"/>
      <c r="AI332" s="294"/>
      <c r="AJ332" s="294"/>
      <c r="AK332" s="294"/>
      <c r="AL332" s="294"/>
      <c r="AM332" s="294"/>
      <c r="AN332" s="294"/>
    </row>
    <row r="333" spans="14:40" ht="18" customHeight="1">
      <c r="N333" s="294"/>
      <c r="O333" s="294"/>
      <c r="P333" s="294"/>
      <c r="Q333" s="294"/>
      <c r="R333" s="294"/>
      <c r="S333" s="294"/>
      <c r="T333" s="294"/>
      <c r="U333" s="294"/>
      <c r="V333" s="294"/>
      <c r="W333" s="294"/>
      <c r="X333" s="294"/>
      <c r="Y333" s="294"/>
      <c r="Z333" s="294"/>
      <c r="AA333" s="294"/>
      <c r="AB333" s="294"/>
      <c r="AC333" s="294"/>
      <c r="AD333" s="294"/>
      <c r="AE333" s="294"/>
      <c r="AF333" s="294"/>
      <c r="AG333" s="294"/>
      <c r="AH333" s="294"/>
      <c r="AI333" s="294"/>
      <c r="AJ333" s="294"/>
      <c r="AK333" s="294"/>
      <c r="AL333" s="294"/>
      <c r="AM333" s="294"/>
      <c r="AN333" s="294"/>
    </row>
    <row r="334" spans="14:40" ht="18" customHeight="1">
      <c r="N334" s="294"/>
      <c r="O334" s="294"/>
      <c r="P334" s="294"/>
      <c r="Q334" s="294"/>
      <c r="R334" s="294"/>
      <c r="S334" s="294"/>
      <c r="T334" s="294"/>
      <c r="U334" s="294"/>
      <c r="V334" s="294"/>
      <c r="W334" s="294"/>
      <c r="X334" s="294"/>
      <c r="Y334" s="294"/>
      <c r="Z334" s="294"/>
      <c r="AA334" s="294"/>
      <c r="AB334" s="294"/>
      <c r="AC334" s="294"/>
      <c r="AD334" s="294"/>
      <c r="AE334" s="294"/>
      <c r="AF334" s="294"/>
      <c r="AG334" s="294"/>
      <c r="AH334" s="294"/>
      <c r="AI334" s="294"/>
      <c r="AJ334" s="294"/>
      <c r="AK334" s="294"/>
      <c r="AL334" s="294"/>
      <c r="AM334" s="294"/>
      <c r="AN334" s="294"/>
    </row>
    <row r="335" spans="14:40" ht="18" customHeight="1">
      <c r="N335" s="294"/>
      <c r="O335" s="294"/>
      <c r="P335" s="294"/>
      <c r="Q335" s="294"/>
      <c r="R335" s="294"/>
      <c r="S335" s="294"/>
      <c r="T335" s="294"/>
      <c r="U335" s="294"/>
      <c r="V335" s="294"/>
      <c r="W335" s="294"/>
      <c r="X335" s="294"/>
      <c r="Y335" s="294"/>
      <c r="Z335" s="294"/>
      <c r="AA335" s="294"/>
      <c r="AB335" s="294"/>
      <c r="AC335" s="294"/>
      <c r="AD335" s="294"/>
      <c r="AE335" s="294"/>
      <c r="AF335" s="294"/>
      <c r="AG335" s="294"/>
      <c r="AH335" s="294"/>
      <c r="AI335" s="294"/>
      <c r="AJ335" s="294"/>
      <c r="AK335" s="294"/>
      <c r="AL335" s="294"/>
      <c r="AM335" s="294"/>
      <c r="AN335" s="294"/>
    </row>
    <row r="336" spans="14:40" ht="18" customHeight="1">
      <c r="N336" s="294"/>
      <c r="O336" s="294"/>
      <c r="P336" s="294"/>
      <c r="Q336" s="294"/>
      <c r="R336" s="294"/>
      <c r="S336" s="294"/>
      <c r="T336" s="294"/>
      <c r="U336" s="294"/>
      <c r="V336" s="294"/>
      <c r="W336" s="294"/>
      <c r="X336" s="294"/>
      <c r="Y336" s="294"/>
      <c r="Z336" s="294"/>
      <c r="AA336" s="294"/>
      <c r="AB336" s="294"/>
      <c r="AC336" s="294"/>
      <c r="AD336" s="294"/>
      <c r="AE336" s="294"/>
      <c r="AF336" s="294"/>
      <c r="AG336" s="294"/>
      <c r="AH336" s="294"/>
      <c r="AI336" s="294"/>
      <c r="AJ336" s="294"/>
      <c r="AK336" s="294"/>
      <c r="AL336" s="294"/>
      <c r="AM336" s="294"/>
      <c r="AN336" s="294"/>
    </row>
    <row r="337" spans="14:40" ht="18" customHeight="1">
      <c r="N337" s="294"/>
      <c r="O337" s="294"/>
      <c r="P337" s="294"/>
      <c r="Q337" s="294"/>
      <c r="R337" s="294"/>
      <c r="S337" s="294"/>
      <c r="T337" s="294"/>
      <c r="U337" s="294"/>
      <c r="V337" s="294"/>
      <c r="W337" s="294"/>
      <c r="X337" s="294"/>
      <c r="Y337" s="294"/>
      <c r="Z337" s="294"/>
      <c r="AA337" s="294"/>
      <c r="AB337" s="294"/>
      <c r="AC337" s="294"/>
      <c r="AD337" s="294"/>
      <c r="AE337" s="294"/>
      <c r="AF337" s="294"/>
      <c r="AG337" s="294"/>
      <c r="AH337" s="294"/>
      <c r="AI337" s="294"/>
      <c r="AJ337" s="294"/>
      <c r="AK337" s="294"/>
      <c r="AL337" s="294"/>
      <c r="AM337" s="294"/>
      <c r="AN337" s="294"/>
    </row>
    <row r="338" spans="14:40" ht="18" customHeight="1">
      <c r="N338" s="294"/>
      <c r="O338" s="294"/>
      <c r="P338" s="294"/>
      <c r="Q338" s="294"/>
      <c r="R338" s="294"/>
      <c r="S338" s="294"/>
      <c r="T338" s="294"/>
      <c r="U338" s="294"/>
      <c r="V338" s="294"/>
      <c r="W338" s="294"/>
      <c r="X338" s="294"/>
      <c r="Y338" s="294"/>
      <c r="Z338" s="294"/>
      <c r="AA338" s="294"/>
      <c r="AB338" s="294"/>
      <c r="AC338" s="294"/>
      <c r="AD338" s="294"/>
      <c r="AE338" s="294"/>
      <c r="AF338" s="294"/>
      <c r="AG338" s="294"/>
      <c r="AH338" s="294"/>
      <c r="AI338" s="294"/>
      <c r="AJ338" s="294"/>
      <c r="AK338" s="294"/>
      <c r="AL338" s="294"/>
      <c r="AM338" s="294"/>
      <c r="AN338" s="294"/>
    </row>
    <row r="339" spans="14:40" ht="18" customHeight="1">
      <c r="N339" s="294"/>
      <c r="O339" s="294"/>
      <c r="P339" s="294"/>
      <c r="Q339" s="294"/>
      <c r="R339" s="294"/>
      <c r="S339" s="294"/>
      <c r="T339" s="294"/>
      <c r="U339" s="294"/>
      <c r="V339" s="294"/>
      <c r="W339" s="294"/>
      <c r="X339" s="294"/>
      <c r="Y339" s="294"/>
      <c r="Z339" s="294"/>
      <c r="AA339" s="294"/>
      <c r="AB339" s="294"/>
      <c r="AC339" s="294"/>
      <c r="AD339" s="294"/>
      <c r="AE339" s="294"/>
      <c r="AF339" s="294"/>
      <c r="AG339" s="294"/>
      <c r="AH339" s="294"/>
      <c r="AI339" s="294"/>
      <c r="AJ339" s="294"/>
      <c r="AK339" s="294"/>
      <c r="AL339" s="294"/>
      <c r="AM339" s="294"/>
      <c r="AN339" s="294"/>
    </row>
    <row r="340" spans="14:40" ht="18" customHeight="1">
      <c r="N340" s="294"/>
      <c r="O340" s="294"/>
      <c r="P340" s="294"/>
      <c r="Q340" s="294"/>
      <c r="R340" s="294"/>
      <c r="S340" s="294"/>
      <c r="T340" s="294"/>
      <c r="U340" s="294"/>
      <c r="V340" s="294"/>
      <c r="W340" s="294"/>
      <c r="X340" s="294"/>
      <c r="Y340" s="294"/>
      <c r="Z340" s="294"/>
      <c r="AA340" s="294"/>
      <c r="AB340" s="294"/>
      <c r="AC340" s="294"/>
      <c r="AD340" s="294"/>
      <c r="AE340" s="294"/>
      <c r="AF340" s="294"/>
      <c r="AG340" s="294"/>
      <c r="AH340" s="294"/>
      <c r="AI340" s="294"/>
      <c r="AJ340" s="294"/>
      <c r="AK340" s="294"/>
      <c r="AL340" s="294"/>
      <c r="AM340" s="294"/>
      <c r="AN340" s="294"/>
    </row>
    <row r="341" spans="14:40" ht="18" customHeight="1">
      <c r="N341" s="294"/>
      <c r="O341" s="294"/>
      <c r="P341" s="294"/>
      <c r="Q341" s="294"/>
      <c r="R341" s="294"/>
      <c r="S341" s="294"/>
      <c r="T341" s="294"/>
      <c r="U341" s="294"/>
      <c r="V341" s="294"/>
      <c r="W341" s="294"/>
      <c r="X341" s="294"/>
      <c r="Y341" s="294"/>
      <c r="Z341" s="294"/>
      <c r="AA341" s="294"/>
      <c r="AB341" s="294"/>
      <c r="AC341" s="294"/>
      <c r="AD341" s="294"/>
      <c r="AE341" s="294"/>
      <c r="AF341" s="294"/>
      <c r="AG341" s="294"/>
      <c r="AH341" s="294"/>
      <c r="AI341" s="294"/>
      <c r="AJ341" s="294"/>
      <c r="AK341" s="294"/>
      <c r="AL341" s="294"/>
      <c r="AM341" s="294"/>
      <c r="AN341" s="294"/>
    </row>
    <row r="342" spans="14:40" ht="18" customHeight="1">
      <c r="N342" s="294"/>
      <c r="O342" s="294"/>
      <c r="P342" s="294"/>
      <c r="Q342" s="294"/>
      <c r="R342" s="294"/>
      <c r="S342" s="294"/>
      <c r="T342" s="294"/>
      <c r="U342" s="294"/>
      <c r="V342" s="294"/>
      <c r="W342" s="294"/>
      <c r="X342" s="294"/>
      <c r="Y342" s="294"/>
      <c r="Z342" s="294"/>
      <c r="AA342" s="294"/>
      <c r="AB342" s="294"/>
      <c r="AC342" s="294"/>
      <c r="AD342" s="294"/>
      <c r="AE342" s="294"/>
      <c r="AF342" s="294"/>
      <c r="AG342" s="294"/>
      <c r="AH342" s="294"/>
      <c r="AI342" s="294"/>
      <c r="AJ342" s="294"/>
      <c r="AK342" s="294"/>
      <c r="AL342" s="294"/>
      <c r="AM342" s="294"/>
      <c r="AN342" s="294"/>
    </row>
    <row r="343" spans="14:40" ht="18" customHeight="1">
      <c r="N343" s="294"/>
      <c r="O343" s="294"/>
      <c r="P343" s="294"/>
      <c r="Q343" s="294"/>
      <c r="R343" s="294"/>
      <c r="S343" s="294"/>
      <c r="T343" s="294"/>
      <c r="U343" s="294"/>
      <c r="V343" s="294"/>
      <c r="W343" s="294"/>
      <c r="X343" s="294"/>
      <c r="Y343" s="294"/>
      <c r="Z343" s="294"/>
      <c r="AA343" s="294"/>
      <c r="AB343" s="294"/>
      <c r="AC343" s="294"/>
      <c r="AD343" s="294"/>
      <c r="AE343" s="294"/>
      <c r="AF343" s="294"/>
      <c r="AG343" s="294"/>
      <c r="AH343" s="294"/>
      <c r="AI343" s="294"/>
      <c r="AJ343" s="294"/>
      <c r="AK343" s="294"/>
      <c r="AL343" s="294"/>
      <c r="AM343" s="294"/>
      <c r="AN343" s="294"/>
    </row>
    <row r="344" spans="14:40" ht="18" customHeight="1">
      <c r="N344" s="294"/>
      <c r="O344" s="294"/>
      <c r="P344" s="294"/>
      <c r="Q344" s="294"/>
      <c r="R344" s="294"/>
      <c r="S344" s="294"/>
      <c r="T344" s="294"/>
      <c r="U344" s="294"/>
      <c r="V344" s="294"/>
      <c r="W344" s="294"/>
      <c r="X344" s="294"/>
      <c r="Y344" s="294"/>
      <c r="Z344" s="294"/>
      <c r="AA344" s="294"/>
      <c r="AB344" s="294"/>
      <c r="AC344" s="294"/>
      <c r="AD344" s="294"/>
      <c r="AE344" s="294"/>
      <c r="AF344" s="294"/>
      <c r="AG344" s="294"/>
      <c r="AH344" s="294"/>
      <c r="AI344" s="294"/>
      <c r="AJ344" s="294"/>
      <c r="AK344" s="294"/>
      <c r="AL344" s="294"/>
      <c r="AM344" s="294"/>
      <c r="AN344" s="294"/>
    </row>
    <row r="345" spans="14:40" ht="18" customHeight="1">
      <c r="N345" s="294"/>
      <c r="O345" s="294"/>
      <c r="P345" s="294"/>
      <c r="Q345" s="294"/>
      <c r="R345" s="294"/>
      <c r="S345" s="294"/>
      <c r="T345" s="294"/>
      <c r="U345" s="294"/>
      <c r="V345" s="294"/>
      <c r="W345" s="294"/>
      <c r="X345" s="294"/>
      <c r="Y345" s="294"/>
      <c r="Z345" s="294"/>
      <c r="AA345" s="294"/>
      <c r="AB345" s="294"/>
      <c r="AC345" s="294"/>
      <c r="AD345" s="294"/>
      <c r="AE345" s="294"/>
      <c r="AF345" s="294"/>
      <c r="AG345" s="294"/>
      <c r="AH345" s="294"/>
      <c r="AI345" s="294"/>
      <c r="AJ345" s="294"/>
      <c r="AK345" s="294"/>
      <c r="AL345" s="294"/>
      <c r="AM345" s="294"/>
      <c r="AN345" s="294"/>
    </row>
    <row r="346" spans="14:40" ht="18" customHeight="1">
      <c r="N346" s="294"/>
      <c r="O346" s="294"/>
      <c r="P346" s="294"/>
      <c r="Q346" s="294"/>
      <c r="R346" s="294"/>
      <c r="S346" s="294"/>
      <c r="T346" s="294"/>
      <c r="U346" s="294"/>
      <c r="V346" s="294"/>
      <c r="W346" s="294"/>
      <c r="X346" s="294"/>
      <c r="Y346" s="294"/>
      <c r="Z346" s="294"/>
      <c r="AA346" s="294"/>
      <c r="AB346" s="294"/>
      <c r="AC346" s="294"/>
      <c r="AD346" s="294"/>
      <c r="AE346" s="294"/>
      <c r="AF346" s="294"/>
      <c r="AG346" s="294"/>
      <c r="AH346" s="294"/>
      <c r="AI346" s="294"/>
      <c r="AJ346" s="294"/>
      <c r="AK346" s="294"/>
      <c r="AL346" s="294"/>
      <c r="AM346" s="294"/>
      <c r="AN346" s="294"/>
    </row>
    <row r="347" spans="14:40" ht="18" customHeight="1">
      <c r="N347" s="294"/>
      <c r="O347" s="294"/>
      <c r="P347" s="294"/>
      <c r="Q347" s="294"/>
      <c r="R347" s="294"/>
      <c r="S347" s="294"/>
      <c r="T347" s="294"/>
      <c r="U347" s="294"/>
      <c r="V347" s="294"/>
      <c r="W347" s="294"/>
      <c r="X347" s="294"/>
      <c r="Y347" s="294"/>
      <c r="Z347" s="294"/>
      <c r="AA347" s="294"/>
      <c r="AB347" s="294"/>
      <c r="AC347" s="294"/>
      <c r="AD347" s="294"/>
      <c r="AE347" s="294"/>
      <c r="AF347" s="294"/>
      <c r="AG347" s="294"/>
      <c r="AH347" s="294"/>
      <c r="AI347" s="294"/>
      <c r="AJ347" s="294"/>
      <c r="AK347" s="294"/>
      <c r="AL347" s="294"/>
      <c r="AM347" s="294"/>
      <c r="AN347" s="294"/>
    </row>
    <row r="348" spans="14:40" ht="18" customHeight="1">
      <c r="N348" s="294"/>
      <c r="O348" s="294"/>
      <c r="P348" s="294"/>
      <c r="Q348" s="294"/>
      <c r="R348" s="294"/>
      <c r="S348" s="294"/>
      <c r="T348" s="294"/>
      <c r="U348" s="294"/>
      <c r="V348" s="294"/>
      <c r="W348" s="294"/>
      <c r="X348" s="294"/>
      <c r="Y348" s="294"/>
      <c r="Z348" s="294"/>
      <c r="AA348" s="294"/>
      <c r="AB348" s="294"/>
      <c r="AC348" s="294"/>
      <c r="AD348" s="294"/>
      <c r="AE348" s="294"/>
      <c r="AF348" s="294"/>
      <c r="AG348" s="294"/>
      <c r="AH348" s="294"/>
      <c r="AI348" s="294"/>
      <c r="AJ348" s="294"/>
      <c r="AK348" s="294"/>
      <c r="AL348" s="294"/>
      <c r="AM348" s="294"/>
      <c r="AN348" s="294"/>
    </row>
    <row r="349" spans="14:40" ht="18" customHeight="1">
      <c r="N349" s="294"/>
      <c r="O349" s="294"/>
      <c r="P349" s="294"/>
      <c r="Q349" s="294"/>
      <c r="R349" s="294"/>
      <c r="S349" s="294"/>
      <c r="T349" s="294"/>
      <c r="U349" s="294"/>
      <c r="V349" s="294"/>
      <c r="W349" s="294"/>
      <c r="X349" s="294"/>
      <c r="Y349" s="294"/>
      <c r="Z349" s="294"/>
      <c r="AA349" s="294"/>
      <c r="AB349" s="294"/>
      <c r="AC349" s="294"/>
      <c r="AD349" s="294"/>
      <c r="AE349" s="294"/>
      <c r="AF349" s="294"/>
      <c r="AG349" s="294"/>
      <c r="AH349" s="294"/>
      <c r="AI349" s="294"/>
      <c r="AJ349" s="294"/>
      <c r="AK349" s="294"/>
      <c r="AL349" s="294"/>
      <c r="AM349" s="294"/>
      <c r="AN349" s="294"/>
    </row>
    <row r="350" spans="14:40" ht="18" customHeight="1">
      <c r="N350" s="294"/>
      <c r="O350" s="294"/>
      <c r="P350" s="294"/>
      <c r="Q350" s="294"/>
      <c r="R350" s="294"/>
      <c r="S350" s="294"/>
      <c r="T350" s="294"/>
      <c r="U350" s="294"/>
      <c r="V350" s="294"/>
      <c r="W350" s="294"/>
      <c r="X350" s="294"/>
      <c r="Y350" s="294"/>
      <c r="Z350" s="294"/>
      <c r="AA350" s="294"/>
      <c r="AB350" s="294"/>
      <c r="AC350" s="294"/>
      <c r="AD350" s="294"/>
      <c r="AE350" s="294"/>
      <c r="AF350" s="294"/>
      <c r="AG350" s="294"/>
      <c r="AH350" s="294"/>
      <c r="AI350" s="294"/>
      <c r="AJ350" s="294"/>
      <c r="AK350" s="294"/>
      <c r="AL350" s="294"/>
      <c r="AM350" s="294"/>
      <c r="AN350" s="294"/>
    </row>
    <row r="351" spans="14:40" ht="18" customHeight="1">
      <c r="N351" s="294"/>
      <c r="O351" s="294"/>
      <c r="P351" s="294"/>
      <c r="Q351" s="294"/>
      <c r="R351" s="294"/>
      <c r="S351" s="294"/>
      <c r="T351" s="294"/>
      <c r="U351" s="294"/>
      <c r="V351" s="294"/>
      <c r="W351" s="294"/>
      <c r="X351" s="294"/>
      <c r="Y351" s="294"/>
      <c r="Z351" s="294"/>
      <c r="AA351" s="294"/>
      <c r="AB351" s="294"/>
      <c r="AC351" s="294"/>
      <c r="AD351" s="294"/>
      <c r="AE351" s="294"/>
      <c r="AF351" s="294"/>
      <c r="AG351" s="294"/>
      <c r="AH351" s="294"/>
      <c r="AI351" s="294"/>
      <c r="AJ351" s="294"/>
      <c r="AK351" s="294"/>
      <c r="AL351" s="294"/>
      <c r="AM351" s="294"/>
      <c r="AN351" s="294"/>
    </row>
    <row r="352" spans="14:40" ht="18" customHeight="1">
      <c r="N352" s="294"/>
      <c r="O352" s="294"/>
      <c r="P352" s="294"/>
      <c r="Q352" s="294"/>
      <c r="R352" s="294"/>
      <c r="S352" s="294"/>
      <c r="T352" s="294"/>
      <c r="U352" s="294"/>
      <c r="V352" s="294"/>
      <c r="W352" s="294"/>
      <c r="X352" s="294"/>
      <c r="Y352" s="294"/>
      <c r="Z352" s="294"/>
      <c r="AA352" s="294"/>
      <c r="AB352" s="294"/>
      <c r="AC352" s="294"/>
      <c r="AD352" s="294"/>
      <c r="AE352" s="294"/>
      <c r="AF352" s="294"/>
      <c r="AG352" s="294"/>
      <c r="AH352" s="294"/>
      <c r="AI352" s="294"/>
      <c r="AJ352" s="294"/>
      <c r="AK352" s="294"/>
      <c r="AL352" s="294"/>
      <c r="AM352" s="294"/>
      <c r="AN352" s="294"/>
    </row>
    <row r="353" spans="14:40" ht="18" customHeight="1">
      <c r="N353" s="294"/>
      <c r="O353" s="294"/>
      <c r="P353" s="294"/>
      <c r="Q353" s="294"/>
      <c r="R353" s="294"/>
      <c r="S353" s="294"/>
      <c r="T353" s="294"/>
      <c r="U353" s="294"/>
      <c r="V353" s="294"/>
      <c r="W353" s="294"/>
      <c r="X353" s="294"/>
      <c r="Y353" s="294"/>
      <c r="Z353" s="294"/>
      <c r="AA353" s="294"/>
      <c r="AB353" s="294"/>
      <c r="AC353" s="294"/>
      <c r="AD353" s="294"/>
      <c r="AE353" s="294"/>
      <c r="AF353" s="294"/>
      <c r="AG353" s="294"/>
      <c r="AH353" s="294"/>
      <c r="AI353" s="294"/>
      <c r="AJ353" s="294"/>
      <c r="AK353" s="294"/>
      <c r="AL353" s="294"/>
      <c r="AM353" s="294"/>
      <c r="AN353" s="294"/>
    </row>
    <row r="354" spans="14:40" ht="18" customHeight="1">
      <c r="N354" s="294"/>
      <c r="O354" s="294"/>
      <c r="P354" s="294"/>
      <c r="Q354" s="294"/>
      <c r="R354" s="294"/>
      <c r="S354" s="294"/>
      <c r="T354" s="294"/>
      <c r="U354" s="294"/>
      <c r="V354" s="294"/>
      <c r="W354" s="294"/>
      <c r="X354" s="294"/>
      <c r="Y354" s="294"/>
      <c r="Z354" s="294"/>
      <c r="AA354" s="294"/>
      <c r="AB354" s="294"/>
      <c r="AC354" s="294"/>
      <c r="AD354" s="294"/>
      <c r="AE354" s="294"/>
      <c r="AF354" s="294"/>
      <c r="AG354" s="294"/>
      <c r="AH354" s="294"/>
      <c r="AI354" s="294"/>
      <c r="AJ354" s="294"/>
      <c r="AK354" s="294"/>
      <c r="AL354" s="294"/>
      <c r="AM354" s="294"/>
      <c r="AN354" s="294"/>
    </row>
    <row r="355" spans="14:40" ht="18" customHeight="1">
      <c r="N355" s="294"/>
      <c r="O355" s="294"/>
      <c r="P355" s="294"/>
      <c r="Q355" s="294"/>
      <c r="R355" s="294"/>
      <c r="S355" s="294"/>
      <c r="T355" s="294"/>
      <c r="U355" s="294"/>
      <c r="V355" s="294"/>
      <c r="W355" s="294"/>
      <c r="X355" s="294"/>
      <c r="Y355" s="294"/>
      <c r="Z355" s="294"/>
      <c r="AA355" s="294"/>
      <c r="AB355" s="294"/>
      <c r="AC355" s="294"/>
      <c r="AD355" s="294"/>
      <c r="AE355" s="294"/>
      <c r="AF355" s="294"/>
      <c r="AG355" s="294"/>
      <c r="AH355" s="294"/>
      <c r="AI355" s="294"/>
      <c r="AJ355" s="294"/>
      <c r="AK355" s="294"/>
      <c r="AL355" s="294"/>
      <c r="AM355" s="294"/>
      <c r="AN355" s="294"/>
    </row>
    <row r="356" spans="14:40" ht="18" customHeight="1">
      <c r="N356" s="294"/>
      <c r="O356" s="294"/>
      <c r="P356" s="294"/>
      <c r="Q356" s="294"/>
      <c r="R356" s="294"/>
      <c r="S356" s="294"/>
      <c r="T356" s="294"/>
      <c r="U356" s="294"/>
      <c r="V356" s="294"/>
      <c r="W356" s="294"/>
      <c r="X356" s="294"/>
      <c r="Y356" s="294"/>
      <c r="Z356" s="294"/>
      <c r="AA356" s="294"/>
      <c r="AB356" s="294"/>
      <c r="AC356" s="294"/>
      <c r="AD356" s="294"/>
      <c r="AE356" s="294"/>
      <c r="AF356" s="294"/>
      <c r="AG356" s="294"/>
      <c r="AH356" s="294"/>
      <c r="AI356" s="294"/>
      <c r="AJ356" s="294"/>
      <c r="AK356" s="294"/>
      <c r="AL356" s="294"/>
      <c r="AM356" s="294"/>
      <c r="AN356" s="294"/>
    </row>
    <row r="357" spans="14:40" ht="18" customHeight="1">
      <c r="N357" s="294"/>
      <c r="O357" s="294"/>
      <c r="P357" s="294"/>
      <c r="Q357" s="294"/>
      <c r="R357" s="294"/>
      <c r="S357" s="294"/>
      <c r="T357" s="294"/>
      <c r="U357" s="294"/>
      <c r="V357" s="294"/>
      <c r="W357" s="294"/>
      <c r="X357" s="294"/>
      <c r="Y357" s="294"/>
      <c r="Z357" s="294"/>
      <c r="AA357" s="294"/>
      <c r="AB357" s="294"/>
      <c r="AC357" s="294"/>
      <c r="AD357" s="294"/>
      <c r="AE357" s="294"/>
      <c r="AF357" s="294"/>
      <c r="AG357" s="294"/>
      <c r="AH357" s="294"/>
      <c r="AI357" s="294"/>
      <c r="AJ357" s="294"/>
      <c r="AK357" s="294"/>
      <c r="AL357" s="294"/>
      <c r="AM357" s="294"/>
      <c r="AN357" s="294"/>
    </row>
    <row r="358" spans="14:40" ht="18" customHeight="1">
      <c r="N358" s="294"/>
      <c r="O358" s="294"/>
      <c r="P358" s="294"/>
      <c r="Q358" s="294"/>
      <c r="R358" s="294"/>
      <c r="S358" s="294"/>
      <c r="T358" s="294"/>
      <c r="U358" s="294"/>
      <c r="V358" s="294"/>
      <c r="W358" s="294"/>
      <c r="X358" s="294"/>
      <c r="Y358" s="294"/>
      <c r="Z358" s="294"/>
      <c r="AA358" s="294"/>
      <c r="AB358" s="294"/>
      <c r="AC358" s="294"/>
      <c r="AD358" s="294"/>
      <c r="AE358" s="294"/>
      <c r="AF358" s="294"/>
      <c r="AG358" s="294"/>
      <c r="AH358" s="294"/>
      <c r="AI358" s="294"/>
      <c r="AJ358" s="294"/>
      <c r="AK358" s="294"/>
      <c r="AL358" s="294"/>
      <c r="AM358" s="294"/>
      <c r="AN358" s="294"/>
    </row>
    <row r="359" spans="14:40" ht="18" customHeight="1">
      <c r="N359" s="294"/>
      <c r="O359" s="294"/>
      <c r="P359" s="294"/>
      <c r="Q359" s="294"/>
      <c r="R359" s="294"/>
      <c r="S359" s="294"/>
      <c r="T359" s="294"/>
      <c r="U359" s="294"/>
      <c r="V359" s="294"/>
      <c r="W359" s="294"/>
      <c r="X359" s="294"/>
      <c r="Y359" s="294"/>
      <c r="Z359" s="294"/>
      <c r="AA359" s="294"/>
      <c r="AB359" s="294"/>
      <c r="AC359" s="294"/>
      <c r="AD359" s="294"/>
      <c r="AE359" s="294"/>
      <c r="AF359" s="294"/>
      <c r="AG359" s="294"/>
      <c r="AH359" s="294"/>
      <c r="AI359" s="294"/>
      <c r="AJ359" s="294"/>
      <c r="AK359" s="294"/>
      <c r="AL359" s="294"/>
      <c r="AM359" s="294"/>
      <c r="AN359" s="294"/>
    </row>
    <row r="360" spans="14:40" ht="18" customHeight="1">
      <c r="N360" s="294"/>
      <c r="O360" s="294"/>
      <c r="P360" s="294"/>
      <c r="Q360" s="294"/>
      <c r="R360" s="294"/>
      <c r="S360" s="294"/>
      <c r="T360" s="294"/>
      <c r="U360" s="294"/>
      <c r="V360" s="294"/>
      <c r="W360" s="294"/>
      <c r="X360" s="294"/>
      <c r="Y360" s="294"/>
      <c r="Z360" s="294"/>
      <c r="AA360" s="294"/>
      <c r="AB360" s="294"/>
      <c r="AC360" s="294"/>
      <c r="AD360" s="294"/>
      <c r="AE360" s="294"/>
      <c r="AF360" s="294"/>
      <c r="AG360" s="294"/>
      <c r="AH360" s="294"/>
      <c r="AI360" s="294"/>
      <c r="AJ360" s="294"/>
      <c r="AK360" s="294"/>
      <c r="AL360" s="294"/>
      <c r="AM360" s="294"/>
      <c r="AN360" s="294"/>
    </row>
    <row r="361" spans="14:40" ht="18" customHeight="1">
      <c r="N361" s="294"/>
      <c r="O361" s="294"/>
      <c r="P361" s="294"/>
      <c r="Q361" s="294"/>
      <c r="R361" s="294"/>
      <c r="S361" s="294"/>
      <c r="T361" s="294"/>
      <c r="U361" s="294"/>
      <c r="V361" s="294"/>
      <c r="W361" s="294"/>
      <c r="X361" s="294"/>
      <c r="Y361" s="294"/>
      <c r="Z361" s="294"/>
      <c r="AA361" s="294"/>
      <c r="AB361" s="294"/>
      <c r="AC361" s="294"/>
      <c r="AD361" s="294"/>
      <c r="AE361" s="294"/>
      <c r="AF361" s="294"/>
      <c r="AG361" s="294"/>
      <c r="AH361" s="294"/>
      <c r="AI361" s="294"/>
      <c r="AJ361" s="294"/>
      <c r="AK361" s="294"/>
      <c r="AL361" s="294"/>
      <c r="AM361" s="294"/>
      <c r="AN361" s="294"/>
    </row>
    <row r="362" spans="14:40" ht="18" customHeight="1">
      <c r="N362" s="294"/>
      <c r="O362" s="294"/>
      <c r="P362" s="294"/>
      <c r="Q362" s="294"/>
      <c r="R362" s="294"/>
      <c r="S362" s="294"/>
      <c r="T362" s="294"/>
      <c r="U362" s="294"/>
      <c r="V362" s="294"/>
      <c r="W362" s="294"/>
      <c r="X362" s="294"/>
      <c r="Y362" s="294"/>
      <c r="Z362" s="294"/>
      <c r="AA362" s="294"/>
      <c r="AB362" s="294"/>
      <c r="AC362" s="294"/>
      <c r="AD362" s="294"/>
      <c r="AE362" s="294"/>
      <c r="AF362" s="294"/>
      <c r="AG362" s="294"/>
      <c r="AH362" s="294"/>
      <c r="AI362" s="294"/>
      <c r="AJ362" s="294"/>
      <c r="AK362" s="294"/>
      <c r="AL362" s="294"/>
      <c r="AM362" s="294"/>
      <c r="AN362" s="294"/>
    </row>
    <row r="363" spans="14:40" ht="18" customHeight="1"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  <c r="AA363" s="294"/>
      <c r="AB363" s="294"/>
      <c r="AC363" s="294"/>
      <c r="AD363" s="294"/>
      <c r="AE363" s="294"/>
      <c r="AF363" s="294"/>
      <c r="AG363" s="294"/>
      <c r="AH363" s="294"/>
      <c r="AI363" s="294"/>
      <c r="AJ363" s="294"/>
      <c r="AK363" s="294"/>
      <c r="AL363" s="294"/>
      <c r="AM363" s="294"/>
      <c r="AN363" s="294"/>
    </row>
    <row r="364" spans="14:40" ht="18" customHeight="1">
      <c r="N364" s="294"/>
      <c r="O364" s="294"/>
      <c r="P364" s="294"/>
      <c r="Q364" s="294"/>
      <c r="R364" s="294"/>
      <c r="S364" s="294"/>
      <c r="T364" s="294"/>
      <c r="U364" s="294"/>
      <c r="V364" s="294"/>
      <c r="W364" s="294"/>
      <c r="X364" s="294"/>
      <c r="Y364" s="294"/>
      <c r="Z364" s="294"/>
      <c r="AA364" s="294"/>
      <c r="AB364" s="294"/>
      <c r="AC364" s="294"/>
      <c r="AD364" s="294"/>
      <c r="AE364" s="294"/>
      <c r="AF364" s="294"/>
      <c r="AG364" s="294"/>
      <c r="AH364" s="294"/>
      <c r="AI364" s="294"/>
      <c r="AJ364" s="294"/>
      <c r="AK364" s="294"/>
      <c r="AL364" s="294"/>
      <c r="AM364" s="294"/>
      <c r="AN364" s="294"/>
    </row>
    <row r="365" spans="14:40" ht="18" customHeight="1">
      <c r="N365" s="294"/>
      <c r="O365" s="294"/>
      <c r="P365" s="294"/>
      <c r="Q365" s="294"/>
      <c r="R365" s="294"/>
      <c r="S365" s="294"/>
      <c r="T365" s="294"/>
      <c r="U365" s="294"/>
      <c r="V365" s="294"/>
      <c r="W365" s="294"/>
      <c r="X365" s="294"/>
      <c r="Y365" s="294"/>
      <c r="Z365" s="294"/>
      <c r="AA365" s="294"/>
      <c r="AB365" s="294"/>
      <c r="AC365" s="294"/>
      <c r="AD365" s="294"/>
      <c r="AE365" s="294"/>
      <c r="AF365" s="294"/>
      <c r="AG365" s="294"/>
      <c r="AH365" s="294"/>
      <c r="AI365" s="294"/>
      <c r="AJ365" s="294"/>
      <c r="AK365" s="294"/>
      <c r="AL365" s="294"/>
      <c r="AM365" s="294"/>
      <c r="AN365" s="294"/>
    </row>
    <row r="366" spans="14:40" ht="18" customHeight="1">
      <c r="N366" s="294"/>
      <c r="O366" s="294"/>
      <c r="P366" s="294"/>
      <c r="Q366" s="294"/>
      <c r="R366" s="294"/>
      <c r="S366" s="294"/>
      <c r="T366" s="294"/>
      <c r="U366" s="294"/>
      <c r="V366" s="294"/>
      <c r="W366" s="294"/>
      <c r="X366" s="294"/>
      <c r="Y366" s="294"/>
      <c r="Z366" s="294"/>
      <c r="AA366" s="294"/>
      <c r="AB366" s="294"/>
      <c r="AC366" s="294"/>
      <c r="AD366" s="294"/>
      <c r="AE366" s="294"/>
      <c r="AF366" s="294"/>
      <c r="AG366" s="294"/>
      <c r="AH366" s="294"/>
      <c r="AI366" s="294"/>
      <c r="AJ366" s="294"/>
      <c r="AK366" s="294"/>
      <c r="AL366" s="294"/>
      <c r="AM366" s="294"/>
      <c r="AN366" s="294"/>
    </row>
    <row r="367" spans="14:40" ht="18" customHeight="1">
      <c r="N367" s="294"/>
      <c r="O367" s="294"/>
      <c r="P367" s="294"/>
      <c r="Q367" s="294"/>
      <c r="R367" s="294"/>
      <c r="S367" s="294"/>
      <c r="T367" s="294"/>
      <c r="U367" s="294"/>
      <c r="V367" s="294"/>
      <c r="W367" s="294"/>
      <c r="X367" s="294"/>
      <c r="Y367" s="294"/>
      <c r="Z367" s="294"/>
      <c r="AA367" s="294"/>
      <c r="AB367" s="294"/>
      <c r="AC367" s="294"/>
      <c r="AD367" s="294"/>
      <c r="AE367" s="294"/>
      <c r="AF367" s="294"/>
      <c r="AG367" s="294"/>
      <c r="AH367" s="294"/>
      <c r="AI367" s="294"/>
      <c r="AJ367" s="294"/>
      <c r="AK367" s="294"/>
      <c r="AL367" s="294"/>
      <c r="AM367" s="294"/>
      <c r="AN367" s="294"/>
    </row>
    <row r="368" spans="14:40" ht="18" customHeight="1">
      <c r="N368" s="294"/>
      <c r="O368" s="294"/>
      <c r="P368" s="294"/>
      <c r="Q368" s="294"/>
      <c r="R368" s="294"/>
      <c r="S368" s="294"/>
      <c r="T368" s="294"/>
      <c r="U368" s="294"/>
      <c r="V368" s="294"/>
      <c r="W368" s="294"/>
      <c r="X368" s="294"/>
      <c r="Y368" s="294"/>
      <c r="Z368" s="294"/>
      <c r="AA368" s="294"/>
      <c r="AB368" s="294"/>
      <c r="AC368" s="294"/>
      <c r="AD368" s="294"/>
      <c r="AE368" s="294"/>
      <c r="AF368" s="294"/>
      <c r="AG368" s="294"/>
      <c r="AH368" s="294"/>
      <c r="AI368" s="294"/>
      <c r="AJ368" s="294"/>
      <c r="AK368" s="294"/>
      <c r="AL368" s="294"/>
      <c r="AM368" s="294"/>
      <c r="AN368" s="294"/>
    </row>
    <row r="369" spans="14:40" ht="18" customHeight="1">
      <c r="N369" s="294"/>
      <c r="O369" s="294"/>
      <c r="P369" s="294"/>
      <c r="Q369" s="294"/>
      <c r="R369" s="294"/>
      <c r="S369" s="294"/>
      <c r="T369" s="294"/>
      <c r="U369" s="294"/>
      <c r="V369" s="294"/>
      <c r="W369" s="294"/>
      <c r="X369" s="294"/>
      <c r="Y369" s="294"/>
      <c r="Z369" s="294"/>
      <c r="AA369" s="294"/>
      <c r="AB369" s="294"/>
      <c r="AC369" s="294"/>
      <c r="AD369" s="294"/>
      <c r="AE369" s="294"/>
      <c r="AF369" s="294"/>
      <c r="AG369" s="294"/>
      <c r="AH369" s="294"/>
      <c r="AI369" s="294"/>
      <c r="AJ369" s="294"/>
      <c r="AK369" s="294"/>
      <c r="AL369" s="294"/>
      <c r="AM369" s="294"/>
      <c r="AN369" s="294"/>
    </row>
    <row r="370" spans="14:40" ht="18" customHeight="1">
      <c r="N370" s="294"/>
      <c r="O370" s="294"/>
      <c r="P370" s="294"/>
      <c r="Q370" s="294"/>
      <c r="R370" s="294"/>
      <c r="S370" s="294"/>
      <c r="T370" s="294"/>
      <c r="U370" s="294"/>
      <c r="V370" s="294"/>
      <c r="W370" s="294"/>
      <c r="X370" s="294"/>
      <c r="Y370" s="294"/>
      <c r="Z370" s="294"/>
      <c r="AA370" s="294"/>
      <c r="AB370" s="294"/>
      <c r="AC370" s="294"/>
      <c r="AD370" s="294"/>
      <c r="AE370" s="294"/>
      <c r="AF370" s="294"/>
      <c r="AG370" s="294"/>
      <c r="AH370" s="294"/>
      <c r="AI370" s="294"/>
      <c r="AJ370" s="294"/>
      <c r="AK370" s="294"/>
      <c r="AL370" s="294"/>
      <c r="AM370" s="294"/>
      <c r="AN370" s="294"/>
    </row>
    <row r="371" spans="14:40" ht="18" customHeight="1">
      <c r="N371" s="294"/>
      <c r="O371" s="294"/>
      <c r="P371" s="294"/>
      <c r="Q371" s="294"/>
      <c r="R371" s="294"/>
      <c r="S371" s="294"/>
      <c r="T371" s="294"/>
      <c r="U371" s="294"/>
      <c r="V371" s="294"/>
      <c r="W371" s="294"/>
      <c r="X371" s="294"/>
      <c r="Y371" s="294"/>
      <c r="Z371" s="294"/>
      <c r="AA371" s="294"/>
      <c r="AB371" s="294"/>
      <c r="AC371" s="294"/>
      <c r="AD371" s="294"/>
      <c r="AE371" s="294"/>
      <c r="AF371" s="294"/>
      <c r="AG371" s="294"/>
      <c r="AH371" s="294"/>
      <c r="AI371" s="294"/>
      <c r="AJ371" s="294"/>
      <c r="AK371" s="294"/>
      <c r="AL371" s="294"/>
      <c r="AM371" s="294"/>
      <c r="AN371" s="294"/>
    </row>
    <row r="372" spans="14:40" ht="18" customHeight="1">
      <c r="N372" s="294"/>
      <c r="O372" s="294"/>
      <c r="P372" s="294"/>
      <c r="Q372" s="294"/>
      <c r="R372" s="294"/>
      <c r="S372" s="294"/>
      <c r="T372" s="294"/>
      <c r="U372" s="294"/>
      <c r="V372" s="294"/>
      <c r="W372" s="294"/>
      <c r="X372" s="294"/>
      <c r="Y372" s="294"/>
      <c r="Z372" s="294"/>
      <c r="AA372" s="294"/>
      <c r="AB372" s="294"/>
      <c r="AC372" s="294"/>
      <c r="AD372" s="294"/>
      <c r="AE372" s="294"/>
      <c r="AF372" s="294"/>
      <c r="AG372" s="294"/>
      <c r="AH372" s="294"/>
      <c r="AI372" s="294"/>
      <c r="AJ372" s="294"/>
      <c r="AK372" s="294"/>
      <c r="AL372" s="294"/>
      <c r="AM372" s="294"/>
      <c r="AN372" s="294"/>
    </row>
    <row r="373" spans="14:40" ht="18" customHeight="1">
      <c r="N373" s="294"/>
      <c r="O373" s="294"/>
      <c r="P373" s="294"/>
      <c r="Q373" s="294"/>
      <c r="R373" s="294"/>
      <c r="S373" s="294"/>
      <c r="T373" s="294"/>
      <c r="U373" s="294"/>
      <c r="V373" s="294"/>
      <c r="W373" s="294"/>
      <c r="X373" s="294"/>
      <c r="Y373" s="294"/>
      <c r="Z373" s="294"/>
      <c r="AA373" s="294"/>
      <c r="AB373" s="294"/>
      <c r="AC373" s="294"/>
      <c r="AD373" s="294"/>
      <c r="AE373" s="294"/>
      <c r="AF373" s="294"/>
      <c r="AG373" s="294"/>
      <c r="AH373" s="294"/>
      <c r="AI373" s="294"/>
      <c r="AJ373" s="294"/>
      <c r="AK373" s="294"/>
      <c r="AL373" s="294"/>
      <c r="AM373" s="294"/>
      <c r="AN373" s="294"/>
    </row>
    <row r="374" spans="14:40" ht="18" customHeight="1">
      <c r="N374" s="294"/>
      <c r="O374" s="294"/>
      <c r="P374" s="294"/>
      <c r="Q374" s="294"/>
      <c r="R374" s="294"/>
      <c r="S374" s="294"/>
      <c r="T374" s="294"/>
      <c r="U374" s="294"/>
      <c r="V374" s="294"/>
      <c r="W374" s="294"/>
      <c r="X374" s="294"/>
      <c r="Y374" s="294"/>
      <c r="Z374" s="294"/>
      <c r="AA374" s="294"/>
      <c r="AB374" s="294"/>
      <c r="AC374" s="294"/>
      <c r="AD374" s="294"/>
      <c r="AE374" s="294"/>
      <c r="AF374" s="294"/>
      <c r="AG374" s="294"/>
      <c r="AH374" s="294"/>
      <c r="AI374" s="294"/>
      <c r="AJ374" s="294"/>
      <c r="AK374" s="294"/>
      <c r="AL374" s="294"/>
      <c r="AM374" s="294"/>
      <c r="AN374" s="294"/>
    </row>
    <row r="375" spans="14:40" ht="18" customHeight="1">
      <c r="N375" s="294"/>
      <c r="O375" s="294"/>
      <c r="P375" s="294"/>
      <c r="Q375" s="294"/>
      <c r="R375" s="294"/>
      <c r="S375" s="294"/>
      <c r="T375" s="294"/>
      <c r="U375" s="294"/>
      <c r="V375" s="294"/>
      <c r="W375" s="294"/>
      <c r="X375" s="294"/>
      <c r="Y375" s="294"/>
      <c r="Z375" s="294"/>
      <c r="AA375" s="294"/>
      <c r="AB375" s="294"/>
      <c r="AC375" s="294"/>
      <c r="AD375" s="294"/>
      <c r="AE375" s="294"/>
      <c r="AF375" s="294"/>
      <c r="AG375" s="294"/>
      <c r="AH375" s="294"/>
      <c r="AI375" s="294"/>
      <c r="AJ375" s="294"/>
      <c r="AK375" s="294"/>
      <c r="AL375" s="294"/>
      <c r="AM375" s="294"/>
      <c r="AN375" s="294"/>
    </row>
    <row r="376" spans="14:40" ht="18" customHeight="1">
      <c r="N376" s="294"/>
      <c r="O376" s="294"/>
      <c r="P376" s="294"/>
      <c r="Q376" s="294"/>
      <c r="R376" s="294"/>
      <c r="S376" s="294"/>
      <c r="T376" s="294"/>
      <c r="U376" s="294"/>
      <c r="V376" s="294"/>
      <c r="W376" s="294"/>
      <c r="X376" s="294"/>
      <c r="Y376" s="294"/>
      <c r="Z376" s="294"/>
      <c r="AA376" s="294"/>
      <c r="AB376" s="294"/>
      <c r="AC376" s="294"/>
      <c r="AD376" s="294"/>
      <c r="AE376" s="294"/>
      <c r="AF376" s="294"/>
      <c r="AG376" s="294"/>
      <c r="AH376" s="294"/>
      <c r="AI376" s="294"/>
      <c r="AJ376" s="294"/>
      <c r="AK376" s="294"/>
      <c r="AL376" s="294"/>
      <c r="AM376" s="294"/>
      <c r="AN376" s="294"/>
    </row>
    <row r="377" spans="14:40" ht="18" customHeight="1">
      <c r="N377" s="294"/>
      <c r="O377" s="294"/>
      <c r="P377" s="294"/>
      <c r="Q377" s="294"/>
      <c r="R377" s="294"/>
      <c r="S377" s="294"/>
      <c r="T377" s="294"/>
      <c r="U377" s="294"/>
      <c r="V377" s="294"/>
      <c r="W377" s="294"/>
      <c r="X377" s="294"/>
      <c r="Y377" s="294"/>
      <c r="Z377" s="294"/>
      <c r="AA377" s="294"/>
      <c r="AB377" s="294"/>
      <c r="AC377" s="294"/>
      <c r="AD377" s="294"/>
      <c r="AE377" s="294"/>
      <c r="AF377" s="294"/>
      <c r="AG377" s="294"/>
      <c r="AH377" s="294"/>
      <c r="AI377" s="294"/>
      <c r="AJ377" s="294"/>
      <c r="AK377" s="294"/>
      <c r="AL377" s="294"/>
      <c r="AM377" s="294"/>
      <c r="AN377" s="294"/>
    </row>
    <row r="378" spans="14:40" ht="18" customHeight="1">
      <c r="N378" s="294"/>
      <c r="O378" s="294"/>
      <c r="P378" s="294"/>
      <c r="Q378" s="294"/>
      <c r="R378" s="294"/>
      <c r="S378" s="294"/>
      <c r="T378" s="294"/>
      <c r="U378" s="294"/>
      <c r="V378" s="294"/>
      <c r="W378" s="294"/>
      <c r="X378" s="294"/>
      <c r="Y378" s="294"/>
      <c r="Z378" s="294"/>
      <c r="AA378" s="294"/>
      <c r="AB378" s="294"/>
      <c r="AC378" s="294"/>
      <c r="AD378" s="294"/>
      <c r="AE378" s="294"/>
      <c r="AF378" s="294"/>
      <c r="AG378" s="294"/>
      <c r="AH378" s="294"/>
      <c r="AI378" s="294"/>
      <c r="AJ378" s="294"/>
      <c r="AK378" s="294"/>
      <c r="AL378" s="294"/>
      <c r="AM378" s="294"/>
      <c r="AN378" s="294"/>
    </row>
    <row r="379" spans="14:40" ht="18" customHeight="1">
      <c r="N379" s="294"/>
      <c r="O379" s="294"/>
      <c r="P379" s="294"/>
      <c r="Q379" s="294"/>
      <c r="R379" s="294"/>
      <c r="S379" s="294"/>
      <c r="T379" s="294"/>
      <c r="U379" s="294"/>
      <c r="V379" s="294"/>
      <c r="W379" s="294"/>
      <c r="X379" s="294"/>
      <c r="Y379" s="294"/>
      <c r="Z379" s="294"/>
      <c r="AA379" s="294"/>
      <c r="AB379" s="294"/>
      <c r="AC379" s="294"/>
      <c r="AD379" s="294"/>
      <c r="AE379" s="294"/>
      <c r="AF379" s="294"/>
      <c r="AG379" s="294"/>
      <c r="AH379" s="294"/>
      <c r="AI379" s="294"/>
      <c r="AJ379" s="294"/>
      <c r="AK379" s="294"/>
      <c r="AL379" s="294"/>
      <c r="AM379" s="294"/>
      <c r="AN379" s="294"/>
    </row>
    <row r="380" spans="14:40" ht="18" customHeight="1">
      <c r="N380" s="294"/>
      <c r="O380" s="294"/>
      <c r="P380" s="294"/>
      <c r="Q380" s="294"/>
      <c r="R380" s="294"/>
      <c r="S380" s="294"/>
      <c r="T380" s="294"/>
      <c r="U380" s="294"/>
      <c r="V380" s="294"/>
      <c r="W380" s="294"/>
      <c r="X380" s="294"/>
      <c r="Y380" s="294"/>
      <c r="Z380" s="294"/>
      <c r="AA380" s="294"/>
      <c r="AB380" s="294"/>
      <c r="AC380" s="294"/>
      <c r="AD380" s="294"/>
      <c r="AE380" s="294"/>
      <c r="AF380" s="294"/>
      <c r="AG380" s="294"/>
      <c r="AH380" s="294"/>
      <c r="AI380" s="294"/>
      <c r="AJ380" s="294"/>
      <c r="AK380" s="294"/>
      <c r="AL380" s="294"/>
      <c r="AM380" s="294"/>
      <c r="AN380" s="294"/>
    </row>
    <row r="381" spans="14:40" ht="18" customHeight="1">
      <c r="N381" s="294"/>
      <c r="O381" s="294"/>
      <c r="P381" s="294"/>
      <c r="Q381" s="294"/>
      <c r="R381" s="294"/>
      <c r="S381" s="294"/>
      <c r="T381" s="294"/>
      <c r="U381" s="294"/>
      <c r="V381" s="294"/>
      <c r="W381" s="294"/>
      <c r="X381" s="294"/>
      <c r="Y381" s="294"/>
      <c r="Z381" s="294"/>
      <c r="AA381" s="294"/>
      <c r="AB381" s="294"/>
      <c r="AC381" s="294"/>
      <c r="AD381" s="294"/>
      <c r="AE381" s="294"/>
      <c r="AF381" s="294"/>
      <c r="AG381" s="294"/>
      <c r="AH381" s="294"/>
      <c r="AI381" s="294"/>
      <c r="AJ381" s="294"/>
      <c r="AK381" s="294"/>
      <c r="AL381" s="294"/>
      <c r="AM381" s="294"/>
      <c r="AN381" s="294"/>
    </row>
    <row r="382" spans="14:40" ht="18" customHeight="1">
      <c r="N382" s="294"/>
      <c r="O382" s="294"/>
      <c r="P382" s="294"/>
      <c r="Q382" s="294"/>
      <c r="R382" s="294"/>
      <c r="S382" s="294"/>
      <c r="T382" s="294"/>
      <c r="U382" s="294"/>
      <c r="V382" s="294"/>
      <c r="W382" s="294"/>
      <c r="X382" s="294"/>
      <c r="Y382" s="294"/>
      <c r="Z382" s="294"/>
      <c r="AA382" s="294"/>
      <c r="AB382" s="294"/>
      <c r="AC382" s="294"/>
      <c r="AD382" s="294"/>
      <c r="AE382" s="294"/>
      <c r="AF382" s="294"/>
      <c r="AG382" s="294"/>
      <c r="AH382" s="294"/>
      <c r="AI382" s="294"/>
      <c r="AJ382" s="294"/>
      <c r="AK382" s="294"/>
      <c r="AL382" s="294"/>
      <c r="AM382" s="294"/>
      <c r="AN382" s="294"/>
    </row>
    <row r="383" spans="14:40" ht="18" customHeight="1">
      <c r="N383" s="294"/>
      <c r="O383" s="294"/>
      <c r="P383" s="294"/>
      <c r="Q383" s="294"/>
      <c r="R383" s="294"/>
      <c r="S383" s="294"/>
      <c r="T383" s="294"/>
      <c r="U383" s="294"/>
      <c r="V383" s="294"/>
      <c r="W383" s="294"/>
      <c r="X383" s="294"/>
      <c r="Y383" s="294"/>
      <c r="Z383" s="294"/>
      <c r="AA383" s="294"/>
      <c r="AB383" s="294"/>
      <c r="AC383" s="294"/>
      <c r="AD383" s="294"/>
      <c r="AE383" s="294"/>
      <c r="AF383" s="294"/>
      <c r="AG383" s="294"/>
      <c r="AH383" s="294"/>
      <c r="AI383" s="294"/>
      <c r="AJ383" s="294"/>
      <c r="AK383" s="294"/>
      <c r="AL383" s="294"/>
      <c r="AM383" s="294"/>
      <c r="AN383" s="294"/>
    </row>
    <row r="384" spans="14:40" ht="18" customHeight="1">
      <c r="N384" s="294"/>
      <c r="O384" s="294"/>
      <c r="P384" s="294"/>
      <c r="Q384" s="294"/>
      <c r="R384" s="294"/>
      <c r="S384" s="294"/>
      <c r="T384" s="294"/>
      <c r="U384" s="294"/>
      <c r="V384" s="294"/>
      <c r="W384" s="294"/>
      <c r="X384" s="294"/>
      <c r="Y384" s="294"/>
      <c r="Z384" s="294"/>
      <c r="AA384" s="294"/>
      <c r="AB384" s="294"/>
      <c r="AC384" s="294"/>
      <c r="AD384" s="294"/>
      <c r="AE384" s="294"/>
      <c r="AF384" s="294"/>
      <c r="AG384" s="294"/>
      <c r="AH384" s="294"/>
      <c r="AI384" s="294"/>
      <c r="AJ384" s="294"/>
      <c r="AK384" s="294"/>
      <c r="AL384" s="294"/>
      <c r="AM384" s="294"/>
      <c r="AN384" s="294"/>
    </row>
    <row r="385" spans="14:40" ht="18" customHeight="1">
      <c r="N385" s="294"/>
      <c r="O385" s="294"/>
      <c r="P385" s="294"/>
      <c r="Q385" s="294"/>
      <c r="R385" s="294"/>
      <c r="S385" s="294"/>
      <c r="T385" s="294"/>
      <c r="U385" s="294"/>
      <c r="V385" s="294"/>
      <c r="W385" s="294"/>
      <c r="X385" s="294"/>
      <c r="Y385" s="294"/>
      <c r="Z385" s="294"/>
      <c r="AA385" s="294"/>
      <c r="AB385" s="294"/>
      <c r="AC385" s="294"/>
      <c r="AD385" s="294"/>
      <c r="AE385" s="294"/>
      <c r="AF385" s="294"/>
      <c r="AG385" s="294"/>
      <c r="AH385" s="294"/>
      <c r="AI385" s="294"/>
      <c r="AJ385" s="294"/>
      <c r="AK385" s="294"/>
      <c r="AL385" s="294"/>
      <c r="AM385" s="294"/>
      <c r="AN385" s="294"/>
    </row>
    <row r="386" spans="14:40" ht="18" customHeight="1">
      <c r="N386" s="294"/>
      <c r="O386" s="294"/>
      <c r="P386" s="294"/>
      <c r="Q386" s="294"/>
      <c r="R386" s="294"/>
      <c r="S386" s="294"/>
      <c r="T386" s="294"/>
      <c r="U386" s="294"/>
      <c r="V386" s="294"/>
      <c r="W386" s="294"/>
      <c r="X386" s="294"/>
      <c r="Y386" s="294"/>
      <c r="Z386" s="294"/>
      <c r="AA386" s="294"/>
      <c r="AB386" s="294"/>
      <c r="AC386" s="294"/>
      <c r="AD386" s="294"/>
      <c r="AE386" s="294"/>
      <c r="AF386" s="294"/>
      <c r="AG386" s="294"/>
      <c r="AH386" s="294"/>
      <c r="AI386" s="294"/>
      <c r="AJ386" s="294"/>
      <c r="AK386" s="294"/>
      <c r="AL386" s="294"/>
      <c r="AM386" s="294"/>
      <c r="AN386" s="294"/>
    </row>
    <row r="387" spans="14:40" ht="18" customHeight="1">
      <c r="N387" s="294"/>
      <c r="O387" s="294"/>
      <c r="P387" s="294"/>
      <c r="Q387" s="294"/>
      <c r="R387" s="294"/>
      <c r="S387" s="294"/>
      <c r="T387" s="294"/>
      <c r="U387" s="294"/>
      <c r="V387" s="294"/>
      <c r="W387" s="294"/>
      <c r="X387" s="294"/>
      <c r="Y387" s="294"/>
      <c r="Z387" s="294"/>
      <c r="AA387" s="294"/>
      <c r="AB387" s="294"/>
      <c r="AC387" s="294"/>
      <c r="AD387" s="294"/>
      <c r="AE387" s="294"/>
      <c r="AF387" s="294"/>
      <c r="AG387" s="294"/>
      <c r="AH387" s="294"/>
      <c r="AI387" s="294"/>
      <c r="AJ387" s="294"/>
      <c r="AK387" s="294"/>
      <c r="AL387" s="294"/>
      <c r="AM387" s="294"/>
      <c r="AN387" s="294"/>
    </row>
    <row r="388" spans="14:40" ht="18" customHeight="1">
      <c r="N388" s="294"/>
      <c r="O388" s="294"/>
      <c r="P388" s="294"/>
      <c r="Q388" s="294"/>
      <c r="R388" s="294"/>
      <c r="S388" s="294"/>
      <c r="T388" s="294"/>
      <c r="U388" s="294"/>
      <c r="V388" s="294"/>
      <c r="W388" s="294"/>
      <c r="X388" s="294"/>
      <c r="Y388" s="294"/>
      <c r="Z388" s="294"/>
      <c r="AA388" s="294"/>
      <c r="AB388" s="294"/>
      <c r="AC388" s="294"/>
      <c r="AD388" s="294"/>
      <c r="AE388" s="294"/>
      <c r="AF388" s="294"/>
      <c r="AG388" s="294"/>
      <c r="AH388" s="294"/>
      <c r="AI388" s="294"/>
      <c r="AJ388" s="294"/>
      <c r="AK388" s="294"/>
      <c r="AL388" s="294"/>
      <c r="AM388" s="294"/>
      <c r="AN388" s="294"/>
    </row>
    <row r="389" spans="14:40" ht="18" customHeight="1">
      <c r="N389" s="294"/>
      <c r="O389" s="294"/>
      <c r="P389" s="294"/>
      <c r="Q389" s="294"/>
      <c r="R389" s="294"/>
      <c r="S389" s="294"/>
      <c r="T389" s="294"/>
      <c r="U389" s="294"/>
      <c r="V389" s="294"/>
      <c r="W389" s="294"/>
      <c r="X389" s="294"/>
      <c r="Y389" s="294"/>
      <c r="Z389" s="294"/>
      <c r="AA389" s="294"/>
      <c r="AB389" s="294"/>
      <c r="AC389" s="294"/>
      <c r="AD389" s="294"/>
      <c r="AE389" s="294"/>
      <c r="AF389" s="294"/>
      <c r="AG389" s="294"/>
      <c r="AH389" s="294"/>
      <c r="AI389" s="294"/>
      <c r="AJ389" s="294"/>
      <c r="AK389" s="294"/>
      <c r="AL389" s="294"/>
      <c r="AM389" s="294"/>
      <c r="AN389" s="294"/>
    </row>
    <row r="390" spans="14:40" ht="18" customHeight="1">
      <c r="N390" s="294"/>
      <c r="O390" s="294"/>
      <c r="P390" s="294"/>
      <c r="Q390" s="294"/>
      <c r="R390" s="294"/>
      <c r="S390" s="294"/>
      <c r="T390" s="294"/>
      <c r="U390" s="294"/>
      <c r="V390" s="294"/>
      <c r="W390" s="294"/>
      <c r="X390" s="294"/>
      <c r="Y390" s="294"/>
      <c r="Z390" s="294"/>
      <c r="AA390" s="294"/>
      <c r="AB390" s="294"/>
      <c r="AC390" s="294"/>
      <c r="AD390" s="294"/>
      <c r="AE390" s="294"/>
      <c r="AF390" s="294"/>
      <c r="AG390" s="294"/>
      <c r="AH390" s="294"/>
      <c r="AI390" s="294"/>
      <c r="AJ390" s="294"/>
      <c r="AK390" s="294"/>
      <c r="AL390" s="294"/>
      <c r="AM390" s="294"/>
      <c r="AN390" s="294"/>
    </row>
    <row r="391" spans="14:40" ht="18" customHeight="1">
      <c r="N391" s="294"/>
      <c r="O391" s="294"/>
      <c r="P391" s="294"/>
      <c r="Q391" s="294"/>
      <c r="R391" s="294"/>
      <c r="S391" s="294"/>
      <c r="T391" s="294"/>
      <c r="U391" s="294"/>
      <c r="V391" s="294"/>
      <c r="W391" s="294"/>
      <c r="X391" s="294"/>
      <c r="Y391" s="294"/>
      <c r="Z391" s="294"/>
      <c r="AA391" s="294"/>
      <c r="AB391" s="294"/>
      <c r="AC391" s="294"/>
      <c r="AD391" s="294"/>
      <c r="AE391" s="294"/>
      <c r="AF391" s="294"/>
      <c r="AG391" s="294"/>
      <c r="AH391" s="294"/>
      <c r="AI391" s="294"/>
      <c r="AJ391" s="294"/>
      <c r="AK391" s="294"/>
      <c r="AL391" s="294"/>
      <c r="AM391" s="294"/>
      <c r="AN391" s="294"/>
    </row>
    <row r="392" spans="14:40" ht="18" customHeight="1">
      <c r="N392" s="294"/>
      <c r="O392" s="294"/>
      <c r="P392" s="294"/>
      <c r="Q392" s="294"/>
      <c r="R392" s="294"/>
      <c r="S392" s="294"/>
      <c r="T392" s="294"/>
      <c r="U392" s="294"/>
      <c r="V392" s="294"/>
      <c r="W392" s="294"/>
      <c r="X392" s="294"/>
      <c r="Y392" s="294"/>
      <c r="Z392" s="294"/>
      <c r="AA392" s="294"/>
      <c r="AB392" s="294"/>
      <c r="AC392" s="294"/>
      <c r="AD392" s="294"/>
      <c r="AE392" s="294"/>
      <c r="AF392" s="294"/>
      <c r="AG392" s="294"/>
      <c r="AH392" s="294"/>
      <c r="AI392" s="294"/>
      <c r="AJ392" s="294"/>
      <c r="AK392" s="294"/>
      <c r="AL392" s="294"/>
      <c r="AM392" s="294"/>
      <c r="AN392" s="294"/>
    </row>
    <row r="393" spans="14:40" ht="18" customHeight="1">
      <c r="N393" s="294"/>
      <c r="O393" s="294"/>
      <c r="P393" s="294"/>
      <c r="Q393" s="294"/>
      <c r="R393" s="294"/>
      <c r="S393" s="294"/>
      <c r="T393" s="294"/>
      <c r="U393" s="294"/>
      <c r="V393" s="294"/>
      <c r="W393" s="294"/>
      <c r="X393" s="294"/>
      <c r="Y393" s="294"/>
      <c r="Z393" s="294"/>
      <c r="AA393" s="294"/>
      <c r="AB393" s="294"/>
      <c r="AC393" s="294"/>
      <c r="AD393" s="294"/>
      <c r="AE393" s="294"/>
      <c r="AF393" s="294"/>
      <c r="AG393" s="294"/>
      <c r="AH393" s="294"/>
      <c r="AI393" s="294"/>
      <c r="AJ393" s="294"/>
      <c r="AK393" s="294"/>
      <c r="AL393" s="294"/>
      <c r="AM393" s="294"/>
      <c r="AN393" s="294"/>
    </row>
    <row r="394" spans="14:40" ht="18" customHeight="1">
      <c r="N394" s="294"/>
      <c r="O394" s="294"/>
      <c r="P394" s="294"/>
      <c r="Q394" s="294"/>
      <c r="R394" s="294"/>
      <c r="S394" s="294"/>
      <c r="T394" s="294"/>
      <c r="U394" s="294"/>
      <c r="V394" s="294"/>
      <c r="W394" s="294"/>
      <c r="X394" s="294"/>
      <c r="Y394" s="294"/>
      <c r="Z394" s="294"/>
      <c r="AA394" s="294"/>
      <c r="AB394" s="294"/>
      <c r="AC394" s="294"/>
      <c r="AD394" s="294"/>
      <c r="AE394" s="294"/>
      <c r="AF394" s="294"/>
      <c r="AG394" s="294"/>
      <c r="AH394" s="294"/>
      <c r="AI394" s="294"/>
      <c r="AJ394" s="294"/>
      <c r="AK394" s="294"/>
      <c r="AL394" s="294"/>
      <c r="AM394" s="294"/>
      <c r="AN394" s="294"/>
    </row>
    <row r="395" spans="14:40" ht="18" customHeight="1">
      <c r="N395" s="294"/>
      <c r="O395" s="294"/>
      <c r="P395" s="294"/>
      <c r="Q395" s="294"/>
      <c r="R395" s="294"/>
      <c r="S395" s="294"/>
      <c r="T395" s="294"/>
      <c r="U395" s="294"/>
      <c r="V395" s="294"/>
      <c r="W395" s="294"/>
      <c r="X395" s="294"/>
      <c r="Y395" s="294"/>
      <c r="Z395" s="294"/>
      <c r="AA395" s="294"/>
      <c r="AB395" s="294"/>
      <c r="AC395" s="294"/>
      <c r="AD395" s="294"/>
      <c r="AE395" s="294"/>
      <c r="AF395" s="294"/>
      <c r="AG395" s="294"/>
      <c r="AH395" s="294"/>
      <c r="AI395" s="294"/>
      <c r="AJ395" s="294"/>
      <c r="AK395" s="294"/>
      <c r="AL395" s="294"/>
      <c r="AM395" s="294"/>
      <c r="AN395" s="294"/>
    </row>
    <row r="396" spans="14:40" ht="18" customHeight="1">
      <c r="N396" s="294"/>
      <c r="O396" s="294"/>
      <c r="P396" s="294"/>
      <c r="Q396" s="294"/>
      <c r="R396" s="294"/>
      <c r="S396" s="294"/>
      <c r="T396" s="294"/>
      <c r="U396" s="294"/>
      <c r="V396" s="294"/>
      <c r="W396" s="294"/>
      <c r="X396" s="294"/>
      <c r="Y396" s="294"/>
      <c r="Z396" s="294"/>
      <c r="AA396" s="294"/>
      <c r="AB396" s="294"/>
      <c r="AC396" s="294"/>
      <c r="AD396" s="294"/>
      <c r="AE396" s="294"/>
      <c r="AF396" s="294"/>
      <c r="AG396" s="294"/>
      <c r="AH396" s="294"/>
      <c r="AI396" s="294"/>
      <c r="AJ396" s="294"/>
      <c r="AK396" s="294"/>
      <c r="AL396" s="294"/>
      <c r="AM396" s="294"/>
      <c r="AN396" s="294"/>
    </row>
    <row r="397" spans="14:40" ht="18" customHeight="1">
      <c r="N397" s="294"/>
      <c r="O397" s="294"/>
      <c r="P397" s="294"/>
      <c r="Q397" s="294"/>
      <c r="R397" s="294"/>
      <c r="S397" s="294"/>
      <c r="T397" s="294"/>
      <c r="U397" s="294"/>
      <c r="V397" s="294"/>
      <c r="W397" s="294"/>
      <c r="X397" s="294"/>
      <c r="Y397" s="294"/>
      <c r="Z397" s="294"/>
      <c r="AA397" s="294"/>
      <c r="AB397" s="294"/>
      <c r="AC397" s="294"/>
      <c r="AD397" s="294"/>
      <c r="AE397" s="294"/>
      <c r="AF397" s="294"/>
      <c r="AG397" s="294"/>
      <c r="AH397" s="294"/>
      <c r="AI397" s="294"/>
      <c r="AJ397" s="294"/>
      <c r="AK397" s="294"/>
      <c r="AL397" s="294"/>
      <c r="AM397" s="294"/>
      <c r="AN397" s="294"/>
    </row>
    <row r="398" spans="14:40" ht="18" customHeight="1">
      <c r="N398" s="294"/>
      <c r="O398" s="294"/>
      <c r="P398" s="294"/>
      <c r="Q398" s="294"/>
      <c r="R398" s="294"/>
      <c r="S398" s="294"/>
      <c r="T398" s="294"/>
      <c r="U398" s="294"/>
      <c r="V398" s="294"/>
      <c r="W398" s="294"/>
      <c r="X398" s="294"/>
      <c r="Y398" s="294"/>
      <c r="Z398" s="294"/>
      <c r="AA398" s="294"/>
      <c r="AB398" s="294"/>
      <c r="AC398" s="294"/>
      <c r="AD398" s="294"/>
      <c r="AE398" s="294"/>
      <c r="AF398" s="294"/>
      <c r="AG398" s="294"/>
      <c r="AH398" s="294"/>
      <c r="AI398" s="294"/>
      <c r="AJ398" s="294"/>
      <c r="AK398" s="294"/>
      <c r="AL398" s="294"/>
      <c r="AM398" s="294"/>
      <c r="AN398" s="294"/>
    </row>
    <row r="399" spans="14:40" ht="18" customHeight="1">
      <c r="N399" s="294"/>
      <c r="O399" s="294"/>
      <c r="P399" s="294"/>
      <c r="Q399" s="294"/>
      <c r="R399" s="294"/>
      <c r="S399" s="294"/>
      <c r="T399" s="294"/>
      <c r="U399" s="294"/>
      <c r="V399" s="294"/>
      <c r="W399" s="294"/>
      <c r="X399" s="294"/>
      <c r="Y399" s="294"/>
      <c r="Z399" s="294"/>
      <c r="AA399" s="294"/>
      <c r="AB399" s="294"/>
      <c r="AC399" s="294"/>
      <c r="AD399" s="294"/>
      <c r="AE399" s="294"/>
      <c r="AF399" s="294"/>
      <c r="AG399" s="294"/>
      <c r="AH399" s="294"/>
      <c r="AI399" s="294"/>
      <c r="AJ399" s="294"/>
      <c r="AK399" s="294"/>
      <c r="AL399" s="294"/>
      <c r="AM399" s="294"/>
      <c r="AN399" s="294"/>
    </row>
    <row r="400" spans="14:40" ht="18" customHeight="1">
      <c r="N400" s="294"/>
      <c r="O400" s="294"/>
      <c r="P400" s="294"/>
      <c r="Q400" s="294"/>
      <c r="R400" s="294"/>
      <c r="S400" s="294"/>
      <c r="T400" s="294"/>
      <c r="U400" s="294"/>
      <c r="V400" s="294"/>
      <c r="W400" s="294"/>
      <c r="X400" s="294"/>
      <c r="Y400" s="294"/>
      <c r="Z400" s="294"/>
      <c r="AA400" s="294"/>
      <c r="AB400" s="294"/>
      <c r="AC400" s="294"/>
      <c r="AD400" s="294"/>
      <c r="AE400" s="294"/>
      <c r="AF400" s="294"/>
      <c r="AG400" s="294"/>
      <c r="AH400" s="294"/>
      <c r="AI400" s="294"/>
      <c r="AJ400" s="294"/>
      <c r="AK400" s="294"/>
      <c r="AL400" s="294"/>
      <c r="AM400" s="294"/>
      <c r="AN400" s="294"/>
    </row>
    <row r="401" spans="14:40" ht="18" customHeight="1">
      <c r="N401" s="294"/>
      <c r="O401" s="294"/>
      <c r="P401" s="294"/>
      <c r="Q401" s="294"/>
      <c r="R401" s="294"/>
      <c r="S401" s="294"/>
      <c r="T401" s="294"/>
      <c r="U401" s="294"/>
      <c r="V401" s="294"/>
      <c r="W401" s="294"/>
      <c r="X401" s="294"/>
      <c r="Y401" s="294"/>
      <c r="Z401" s="294"/>
      <c r="AA401" s="294"/>
      <c r="AB401" s="294"/>
      <c r="AC401" s="294"/>
      <c r="AD401" s="294"/>
      <c r="AE401" s="294"/>
      <c r="AF401" s="294"/>
      <c r="AG401" s="294"/>
      <c r="AH401" s="294"/>
      <c r="AI401" s="294"/>
      <c r="AJ401" s="294"/>
      <c r="AK401" s="294"/>
      <c r="AL401" s="294"/>
      <c r="AM401" s="294"/>
      <c r="AN401" s="294"/>
    </row>
    <row r="402" spans="14:40" ht="18" customHeight="1">
      <c r="N402" s="294"/>
      <c r="O402" s="294"/>
      <c r="P402" s="294"/>
      <c r="Q402" s="294"/>
      <c r="R402" s="294"/>
      <c r="S402" s="294"/>
      <c r="T402" s="294"/>
      <c r="U402" s="294"/>
      <c r="V402" s="294"/>
      <c r="W402" s="294"/>
      <c r="X402" s="294"/>
      <c r="Y402" s="294"/>
      <c r="Z402" s="294"/>
      <c r="AA402" s="294"/>
      <c r="AB402" s="294"/>
      <c r="AC402" s="294"/>
      <c r="AD402" s="294"/>
      <c r="AE402" s="294"/>
      <c r="AF402" s="294"/>
      <c r="AG402" s="294"/>
      <c r="AH402" s="294"/>
      <c r="AI402" s="294"/>
      <c r="AJ402" s="294"/>
      <c r="AK402" s="294"/>
      <c r="AL402" s="294"/>
      <c r="AM402" s="294"/>
      <c r="AN402" s="294"/>
    </row>
    <row r="403" spans="14:40" ht="18" customHeight="1">
      <c r="N403" s="294"/>
      <c r="O403" s="294"/>
      <c r="P403" s="294"/>
      <c r="Q403" s="294"/>
      <c r="R403" s="294"/>
      <c r="S403" s="294"/>
      <c r="T403" s="294"/>
      <c r="U403" s="294"/>
      <c r="V403" s="294"/>
      <c r="W403" s="294"/>
      <c r="X403" s="294"/>
      <c r="Y403" s="294"/>
      <c r="Z403" s="294"/>
      <c r="AA403" s="294"/>
      <c r="AB403" s="294"/>
      <c r="AC403" s="294"/>
      <c r="AD403" s="294"/>
      <c r="AE403" s="294"/>
      <c r="AF403" s="294"/>
      <c r="AG403" s="294"/>
      <c r="AH403" s="294"/>
      <c r="AI403" s="294"/>
      <c r="AJ403" s="294"/>
      <c r="AK403" s="294"/>
      <c r="AL403" s="294"/>
      <c r="AM403" s="294"/>
      <c r="AN403" s="294"/>
    </row>
    <row r="404" spans="14:40" ht="18" customHeight="1">
      <c r="N404" s="294"/>
      <c r="O404" s="294"/>
      <c r="P404" s="294"/>
      <c r="Q404" s="294"/>
      <c r="R404" s="294"/>
      <c r="S404" s="294"/>
      <c r="T404" s="294"/>
      <c r="U404" s="294"/>
      <c r="V404" s="294"/>
      <c r="W404" s="294"/>
      <c r="X404" s="294"/>
      <c r="Y404" s="294"/>
      <c r="Z404" s="294"/>
      <c r="AA404" s="294"/>
      <c r="AB404" s="294"/>
      <c r="AC404" s="294"/>
      <c r="AD404" s="294"/>
      <c r="AE404" s="294"/>
      <c r="AF404" s="294"/>
      <c r="AG404" s="294"/>
      <c r="AH404" s="294"/>
      <c r="AI404" s="294"/>
      <c r="AJ404" s="294"/>
      <c r="AK404" s="294"/>
      <c r="AL404" s="294"/>
      <c r="AM404" s="294"/>
      <c r="AN404" s="294"/>
    </row>
    <row r="405" spans="14:40" ht="18" customHeight="1">
      <c r="N405" s="294"/>
      <c r="O405" s="294"/>
      <c r="P405" s="294"/>
      <c r="Q405" s="294"/>
      <c r="R405" s="294"/>
      <c r="S405" s="294"/>
      <c r="T405" s="294"/>
      <c r="U405" s="294"/>
      <c r="V405" s="294"/>
      <c r="W405" s="294"/>
      <c r="X405" s="294"/>
      <c r="Y405" s="294"/>
      <c r="Z405" s="294"/>
      <c r="AA405" s="294"/>
      <c r="AB405" s="294"/>
      <c r="AC405" s="294"/>
      <c r="AD405" s="294"/>
      <c r="AE405" s="294"/>
      <c r="AF405" s="294"/>
      <c r="AG405" s="294"/>
      <c r="AH405" s="294"/>
      <c r="AI405" s="294"/>
      <c r="AJ405" s="294"/>
      <c r="AK405" s="294"/>
      <c r="AL405" s="294"/>
      <c r="AM405" s="294"/>
      <c r="AN405" s="294"/>
    </row>
    <row r="406" spans="14:40" ht="18" customHeight="1">
      <c r="N406" s="294"/>
      <c r="O406" s="294"/>
      <c r="P406" s="294"/>
      <c r="Q406" s="294"/>
      <c r="R406" s="294"/>
      <c r="S406" s="294"/>
      <c r="T406" s="294"/>
      <c r="U406" s="294"/>
      <c r="V406" s="294"/>
      <c r="W406" s="294"/>
      <c r="X406" s="294"/>
      <c r="Y406" s="294"/>
      <c r="Z406" s="294"/>
      <c r="AA406" s="294"/>
      <c r="AB406" s="294"/>
      <c r="AC406" s="294"/>
      <c r="AD406" s="294"/>
      <c r="AE406" s="294"/>
      <c r="AF406" s="294"/>
      <c r="AG406" s="294"/>
      <c r="AH406" s="294"/>
      <c r="AI406" s="294"/>
      <c r="AJ406" s="294"/>
      <c r="AK406" s="294"/>
      <c r="AL406" s="294"/>
      <c r="AM406" s="294"/>
      <c r="AN406" s="294"/>
    </row>
    <row r="407" spans="14:40" ht="18" customHeight="1">
      <c r="N407" s="294"/>
      <c r="O407" s="294"/>
      <c r="P407" s="294"/>
      <c r="Q407" s="294"/>
      <c r="R407" s="294"/>
      <c r="S407" s="294"/>
      <c r="T407" s="294"/>
      <c r="U407" s="294"/>
      <c r="V407" s="294"/>
      <c r="W407" s="294"/>
      <c r="X407" s="294"/>
      <c r="Y407" s="294"/>
      <c r="Z407" s="294"/>
      <c r="AA407" s="294"/>
      <c r="AB407" s="294"/>
      <c r="AC407" s="294"/>
      <c r="AD407" s="294"/>
      <c r="AE407" s="294"/>
      <c r="AF407" s="294"/>
      <c r="AG407" s="294"/>
      <c r="AH407" s="294"/>
      <c r="AI407" s="294"/>
      <c r="AJ407" s="294"/>
      <c r="AK407" s="294"/>
      <c r="AL407" s="294"/>
      <c r="AM407" s="294"/>
      <c r="AN407" s="294"/>
    </row>
    <row r="408" spans="14:40" ht="18" customHeight="1">
      <c r="N408" s="294"/>
      <c r="O408" s="294"/>
      <c r="P408" s="294"/>
      <c r="Q408" s="294"/>
      <c r="R408" s="294"/>
      <c r="S408" s="294"/>
      <c r="T408" s="294"/>
      <c r="U408" s="294"/>
      <c r="V408" s="294"/>
      <c r="W408" s="294"/>
      <c r="X408" s="294"/>
      <c r="Y408" s="294"/>
      <c r="Z408" s="294"/>
      <c r="AA408" s="294"/>
      <c r="AB408" s="294"/>
      <c r="AC408" s="294"/>
      <c r="AD408" s="294"/>
      <c r="AE408" s="294"/>
      <c r="AF408" s="294"/>
      <c r="AG408" s="294"/>
      <c r="AH408" s="294"/>
      <c r="AI408" s="294"/>
      <c r="AJ408" s="294"/>
      <c r="AK408" s="294"/>
      <c r="AL408" s="294"/>
      <c r="AM408" s="294"/>
      <c r="AN408" s="294"/>
    </row>
    <row r="409" spans="14:40" ht="18" customHeight="1">
      <c r="N409" s="294"/>
      <c r="O409" s="294"/>
      <c r="P409" s="294"/>
      <c r="Q409" s="294"/>
      <c r="R409" s="294"/>
      <c r="S409" s="294"/>
      <c r="T409" s="294"/>
      <c r="U409" s="294"/>
      <c r="V409" s="294"/>
      <c r="W409" s="294"/>
      <c r="X409" s="294"/>
      <c r="Y409" s="294"/>
      <c r="Z409" s="294"/>
      <c r="AA409" s="294"/>
      <c r="AB409" s="294"/>
      <c r="AC409" s="294"/>
      <c r="AD409" s="294"/>
      <c r="AE409" s="294"/>
      <c r="AF409" s="294"/>
      <c r="AG409" s="294"/>
      <c r="AH409" s="294"/>
      <c r="AI409" s="294"/>
      <c r="AJ409" s="294"/>
      <c r="AK409" s="294"/>
      <c r="AL409" s="294"/>
      <c r="AM409" s="294"/>
      <c r="AN409" s="294"/>
    </row>
    <row r="410" spans="14:40" ht="18" customHeight="1">
      <c r="N410" s="294"/>
      <c r="O410" s="294"/>
      <c r="P410" s="294"/>
      <c r="Q410" s="294"/>
      <c r="R410" s="294"/>
      <c r="S410" s="294"/>
      <c r="T410" s="294"/>
      <c r="U410" s="294"/>
      <c r="V410" s="294"/>
      <c r="W410" s="294"/>
      <c r="X410" s="294"/>
      <c r="Y410" s="294"/>
      <c r="Z410" s="294"/>
      <c r="AA410" s="294"/>
      <c r="AB410" s="294"/>
      <c r="AC410" s="294"/>
      <c r="AD410" s="294"/>
      <c r="AE410" s="294"/>
      <c r="AF410" s="294"/>
      <c r="AG410" s="294"/>
      <c r="AH410" s="294"/>
      <c r="AI410" s="294"/>
      <c r="AJ410" s="294"/>
      <c r="AK410" s="294"/>
      <c r="AL410" s="294"/>
      <c r="AM410" s="294"/>
      <c r="AN410" s="294"/>
    </row>
    <row r="411" spans="14:40" ht="18" customHeight="1">
      <c r="N411" s="294"/>
      <c r="O411" s="294"/>
      <c r="P411" s="294"/>
      <c r="Q411" s="294"/>
      <c r="R411" s="294"/>
      <c r="S411" s="294"/>
      <c r="T411" s="294"/>
      <c r="U411" s="294"/>
      <c r="V411" s="294"/>
      <c r="W411" s="294"/>
      <c r="X411" s="294"/>
      <c r="Y411" s="294"/>
      <c r="Z411" s="294"/>
      <c r="AA411" s="294"/>
      <c r="AB411" s="294"/>
      <c r="AC411" s="294"/>
      <c r="AD411" s="294"/>
      <c r="AE411" s="294"/>
      <c r="AF411" s="294"/>
      <c r="AG411" s="294"/>
      <c r="AH411" s="294"/>
      <c r="AI411" s="294"/>
      <c r="AJ411" s="294"/>
      <c r="AK411" s="294"/>
      <c r="AL411" s="294"/>
      <c r="AM411" s="294"/>
      <c r="AN411" s="294"/>
    </row>
    <row r="412" spans="14:40" ht="18" customHeight="1">
      <c r="N412" s="294"/>
      <c r="O412" s="294"/>
      <c r="P412" s="294"/>
      <c r="Q412" s="294"/>
      <c r="R412" s="294"/>
      <c r="S412" s="294"/>
      <c r="T412" s="294"/>
      <c r="U412" s="294"/>
      <c r="V412" s="294"/>
      <c r="W412" s="294"/>
      <c r="X412" s="294"/>
      <c r="Y412" s="294"/>
      <c r="Z412" s="294"/>
      <c r="AA412" s="294"/>
      <c r="AB412" s="294"/>
      <c r="AC412" s="294"/>
      <c r="AD412" s="294"/>
      <c r="AE412" s="294"/>
      <c r="AF412" s="294"/>
      <c r="AG412" s="294"/>
      <c r="AH412" s="294"/>
      <c r="AI412" s="294"/>
      <c r="AJ412" s="294"/>
      <c r="AK412" s="294"/>
      <c r="AL412" s="294"/>
      <c r="AM412" s="294"/>
      <c r="AN412" s="294"/>
    </row>
    <row r="413" spans="14:40" ht="18" customHeight="1">
      <c r="N413" s="294"/>
      <c r="O413" s="294"/>
      <c r="P413" s="294"/>
      <c r="Q413" s="294"/>
      <c r="R413" s="294"/>
      <c r="S413" s="294"/>
      <c r="T413" s="294"/>
      <c r="U413" s="294"/>
      <c r="V413" s="294"/>
      <c r="W413" s="294"/>
      <c r="X413" s="294"/>
      <c r="Y413" s="294"/>
      <c r="Z413" s="294"/>
      <c r="AA413" s="294"/>
      <c r="AB413" s="294"/>
      <c r="AC413" s="294"/>
      <c r="AD413" s="294"/>
      <c r="AE413" s="294"/>
      <c r="AF413" s="294"/>
      <c r="AG413" s="294"/>
      <c r="AH413" s="294"/>
      <c r="AI413" s="294"/>
      <c r="AJ413" s="294"/>
      <c r="AK413" s="294"/>
      <c r="AL413" s="294"/>
      <c r="AM413" s="294"/>
      <c r="AN413" s="294"/>
    </row>
    <row r="414" spans="14:40" ht="18" customHeight="1">
      <c r="N414" s="294"/>
      <c r="O414" s="294"/>
      <c r="P414" s="294"/>
      <c r="Q414" s="294"/>
      <c r="R414" s="294"/>
      <c r="S414" s="294"/>
      <c r="T414" s="294"/>
      <c r="U414" s="294"/>
      <c r="V414" s="294"/>
      <c r="W414" s="294"/>
      <c r="X414" s="294"/>
      <c r="Y414" s="294"/>
      <c r="Z414" s="294"/>
      <c r="AA414" s="294"/>
      <c r="AB414" s="294"/>
      <c r="AC414" s="294"/>
      <c r="AD414" s="294"/>
      <c r="AE414" s="294"/>
      <c r="AF414" s="294"/>
      <c r="AG414" s="294"/>
      <c r="AH414" s="294"/>
      <c r="AI414" s="294"/>
      <c r="AJ414" s="294"/>
      <c r="AK414" s="294"/>
      <c r="AL414" s="294"/>
      <c r="AM414" s="294"/>
      <c r="AN414" s="294"/>
    </row>
    <row r="415" spans="14:40" ht="18" customHeight="1">
      <c r="N415" s="294"/>
      <c r="O415" s="294"/>
      <c r="P415" s="294"/>
      <c r="Q415" s="294"/>
      <c r="R415" s="294"/>
      <c r="S415" s="294"/>
      <c r="T415" s="294"/>
      <c r="U415" s="294"/>
      <c r="V415" s="294"/>
      <c r="W415" s="294"/>
      <c r="X415" s="294"/>
      <c r="Y415" s="294"/>
      <c r="Z415" s="294"/>
      <c r="AA415" s="294"/>
      <c r="AB415" s="294"/>
      <c r="AC415" s="294"/>
      <c r="AD415" s="294"/>
      <c r="AE415" s="294"/>
      <c r="AF415" s="294"/>
      <c r="AG415" s="294"/>
      <c r="AH415" s="294"/>
      <c r="AI415" s="294"/>
      <c r="AJ415" s="294"/>
      <c r="AK415" s="294"/>
      <c r="AL415" s="294"/>
      <c r="AM415" s="294"/>
      <c r="AN415" s="294"/>
    </row>
    <row r="416" spans="14:40" ht="18" customHeight="1">
      <c r="N416" s="294"/>
      <c r="O416" s="294"/>
      <c r="P416" s="294"/>
      <c r="Q416" s="294"/>
      <c r="R416" s="294"/>
      <c r="S416" s="294"/>
      <c r="T416" s="294"/>
      <c r="U416" s="294"/>
      <c r="V416" s="294"/>
      <c r="W416" s="294"/>
      <c r="X416" s="294"/>
      <c r="Y416" s="294"/>
      <c r="Z416" s="294"/>
      <c r="AA416" s="294"/>
      <c r="AB416" s="294"/>
      <c r="AC416" s="294"/>
      <c r="AD416" s="294"/>
      <c r="AE416" s="294"/>
      <c r="AF416" s="294"/>
      <c r="AG416" s="294"/>
      <c r="AH416" s="294"/>
      <c r="AI416" s="294"/>
      <c r="AJ416" s="294"/>
      <c r="AK416" s="294"/>
      <c r="AL416" s="294"/>
      <c r="AM416" s="294"/>
      <c r="AN416" s="294"/>
    </row>
    <row r="417" spans="14:40" ht="18" customHeight="1">
      <c r="N417" s="294"/>
      <c r="O417" s="294"/>
      <c r="P417" s="294"/>
      <c r="Q417" s="294"/>
      <c r="R417" s="294"/>
      <c r="S417" s="294"/>
      <c r="T417" s="294"/>
      <c r="U417" s="294"/>
      <c r="V417" s="294"/>
      <c r="W417" s="294"/>
      <c r="X417" s="294"/>
      <c r="Y417" s="294"/>
      <c r="Z417" s="294"/>
      <c r="AA417" s="294"/>
      <c r="AB417" s="294"/>
      <c r="AC417" s="294"/>
      <c r="AD417" s="294"/>
      <c r="AE417" s="294"/>
      <c r="AF417" s="294"/>
      <c r="AG417" s="294"/>
      <c r="AH417" s="294"/>
      <c r="AI417" s="294"/>
      <c r="AJ417" s="294"/>
      <c r="AK417" s="294"/>
      <c r="AL417" s="294"/>
      <c r="AM417" s="294"/>
      <c r="AN417" s="294"/>
    </row>
    <row r="418" spans="14:40" ht="18" customHeight="1">
      <c r="N418" s="294"/>
      <c r="O418" s="294"/>
      <c r="P418" s="294"/>
      <c r="Q418" s="294"/>
      <c r="R418" s="294"/>
      <c r="S418" s="294"/>
      <c r="T418" s="294"/>
      <c r="U418" s="294"/>
      <c r="V418" s="294"/>
      <c r="W418" s="294"/>
      <c r="X418" s="294"/>
      <c r="Y418" s="294"/>
      <c r="Z418" s="294"/>
      <c r="AA418" s="294"/>
      <c r="AB418" s="294"/>
      <c r="AC418" s="294"/>
      <c r="AD418" s="294"/>
      <c r="AE418" s="294"/>
      <c r="AF418" s="294"/>
      <c r="AG418" s="294"/>
      <c r="AH418" s="294"/>
      <c r="AI418" s="294"/>
      <c r="AJ418" s="294"/>
      <c r="AK418" s="294"/>
      <c r="AL418" s="294"/>
      <c r="AM418" s="294"/>
      <c r="AN418" s="294"/>
    </row>
    <row r="419" spans="14:40" ht="18" customHeight="1">
      <c r="N419" s="294"/>
      <c r="O419" s="294"/>
      <c r="P419" s="294"/>
      <c r="Q419" s="294"/>
      <c r="R419" s="294"/>
      <c r="S419" s="294"/>
      <c r="T419" s="294"/>
      <c r="U419" s="294"/>
      <c r="V419" s="294"/>
      <c r="W419" s="294"/>
      <c r="X419" s="294"/>
      <c r="Y419" s="294"/>
      <c r="Z419" s="294"/>
      <c r="AA419" s="294"/>
      <c r="AB419" s="294"/>
      <c r="AC419" s="294"/>
      <c r="AD419" s="294"/>
      <c r="AE419" s="294"/>
      <c r="AF419" s="294"/>
      <c r="AG419" s="294"/>
      <c r="AH419" s="294"/>
      <c r="AI419" s="294"/>
      <c r="AJ419" s="294"/>
      <c r="AK419" s="294"/>
      <c r="AL419" s="294"/>
      <c r="AM419" s="294"/>
      <c r="AN419" s="294"/>
    </row>
    <row r="420" spans="14:40" ht="18" customHeight="1">
      <c r="N420" s="294"/>
      <c r="O420" s="294"/>
      <c r="P420" s="294"/>
      <c r="Q420" s="294"/>
      <c r="R420" s="294"/>
      <c r="S420" s="294"/>
      <c r="T420" s="294"/>
      <c r="U420" s="294"/>
      <c r="V420" s="294"/>
      <c r="W420" s="294"/>
      <c r="X420" s="294"/>
      <c r="Y420" s="294"/>
      <c r="Z420" s="294"/>
      <c r="AA420" s="294"/>
      <c r="AB420" s="294"/>
      <c r="AC420" s="294"/>
      <c r="AD420" s="294"/>
      <c r="AE420" s="294"/>
      <c r="AF420" s="294"/>
      <c r="AG420" s="294"/>
      <c r="AH420" s="294"/>
      <c r="AI420" s="294"/>
      <c r="AJ420" s="294"/>
      <c r="AK420" s="294"/>
      <c r="AL420" s="294"/>
      <c r="AM420" s="294"/>
      <c r="AN420" s="294"/>
    </row>
    <row r="421" spans="14:40" ht="18" customHeight="1">
      <c r="N421" s="294"/>
      <c r="O421" s="294"/>
      <c r="P421" s="294"/>
      <c r="Q421" s="294"/>
      <c r="R421" s="294"/>
      <c r="S421" s="294"/>
      <c r="T421" s="294"/>
      <c r="U421" s="294"/>
      <c r="V421" s="294"/>
      <c r="W421" s="294"/>
      <c r="X421" s="294"/>
      <c r="Y421" s="294"/>
      <c r="Z421" s="294"/>
      <c r="AA421" s="294"/>
      <c r="AB421" s="294"/>
      <c r="AC421" s="294"/>
      <c r="AD421" s="294"/>
      <c r="AE421" s="294"/>
      <c r="AF421" s="294"/>
      <c r="AG421" s="294"/>
      <c r="AH421" s="294"/>
      <c r="AI421" s="294"/>
      <c r="AJ421" s="294"/>
      <c r="AK421" s="294"/>
      <c r="AL421" s="294"/>
      <c r="AM421" s="294"/>
      <c r="AN421" s="294"/>
    </row>
    <row r="422" spans="14:40" ht="18" customHeight="1">
      <c r="N422" s="294"/>
      <c r="O422" s="294"/>
      <c r="P422" s="294"/>
      <c r="Q422" s="294"/>
      <c r="R422" s="294"/>
      <c r="S422" s="294"/>
      <c r="T422" s="294"/>
      <c r="U422" s="294"/>
      <c r="V422" s="294"/>
      <c r="W422" s="294"/>
      <c r="X422" s="294"/>
      <c r="Y422" s="294"/>
      <c r="Z422" s="294"/>
      <c r="AA422" s="294"/>
      <c r="AB422" s="294"/>
      <c r="AC422" s="294"/>
      <c r="AD422" s="294"/>
      <c r="AE422" s="294"/>
      <c r="AF422" s="294"/>
      <c r="AG422" s="294"/>
      <c r="AH422" s="294"/>
      <c r="AI422" s="294"/>
      <c r="AJ422" s="294"/>
      <c r="AK422" s="294"/>
      <c r="AL422" s="294"/>
      <c r="AM422" s="294"/>
      <c r="AN422" s="294"/>
    </row>
    <row r="423" spans="14:40" ht="18" customHeight="1">
      <c r="N423" s="294"/>
      <c r="O423" s="294"/>
      <c r="P423" s="294"/>
      <c r="Q423" s="294"/>
      <c r="R423" s="294"/>
      <c r="S423" s="294"/>
      <c r="T423" s="294"/>
      <c r="U423" s="294"/>
      <c r="V423" s="294"/>
      <c r="W423" s="294"/>
      <c r="X423" s="294"/>
      <c r="Y423" s="294"/>
      <c r="Z423" s="294"/>
      <c r="AA423" s="294"/>
      <c r="AB423" s="294"/>
      <c r="AC423" s="294"/>
      <c r="AD423" s="294"/>
      <c r="AE423" s="294"/>
      <c r="AF423" s="294"/>
      <c r="AG423" s="294"/>
      <c r="AH423" s="294"/>
      <c r="AI423" s="294"/>
      <c r="AJ423" s="294"/>
      <c r="AK423" s="294"/>
      <c r="AL423" s="294"/>
      <c r="AM423" s="294"/>
      <c r="AN423" s="294"/>
    </row>
    <row r="424" spans="14:40" ht="18" customHeight="1">
      <c r="N424" s="294"/>
      <c r="O424" s="294"/>
      <c r="P424" s="294"/>
      <c r="Q424" s="294"/>
      <c r="R424" s="294"/>
      <c r="S424" s="294"/>
      <c r="T424" s="294"/>
      <c r="U424" s="294"/>
      <c r="V424" s="294"/>
      <c r="W424" s="294"/>
      <c r="X424" s="294"/>
      <c r="Y424" s="294"/>
      <c r="Z424" s="294"/>
      <c r="AA424" s="294"/>
      <c r="AB424" s="294"/>
      <c r="AC424" s="294"/>
      <c r="AD424" s="294"/>
      <c r="AE424" s="294"/>
      <c r="AF424" s="294"/>
      <c r="AG424" s="294"/>
      <c r="AH424" s="294"/>
      <c r="AI424" s="294"/>
      <c r="AJ424" s="294"/>
      <c r="AK424" s="294"/>
      <c r="AL424" s="294"/>
      <c r="AM424" s="294"/>
      <c r="AN424" s="294"/>
    </row>
    <row r="425" spans="14:40" ht="18" customHeight="1">
      <c r="N425" s="294"/>
      <c r="O425" s="294"/>
      <c r="P425" s="294"/>
      <c r="Q425" s="294"/>
      <c r="R425" s="294"/>
      <c r="S425" s="294"/>
      <c r="T425" s="294"/>
      <c r="U425" s="294"/>
      <c r="V425" s="294"/>
      <c r="W425" s="294"/>
      <c r="X425" s="294"/>
      <c r="Y425" s="294"/>
      <c r="Z425" s="294"/>
      <c r="AA425" s="294"/>
      <c r="AB425" s="294"/>
      <c r="AC425" s="294"/>
      <c r="AD425" s="294"/>
      <c r="AE425" s="294"/>
      <c r="AF425" s="294"/>
      <c r="AG425" s="294"/>
      <c r="AH425" s="294"/>
      <c r="AI425" s="294"/>
      <c r="AJ425" s="294"/>
      <c r="AK425" s="294"/>
      <c r="AL425" s="294"/>
      <c r="AM425" s="294"/>
      <c r="AN425" s="294"/>
    </row>
    <row r="426" spans="14:40" ht="18" customHeight="1">
      <c r="N426" s="294"/>
      <c r="O426" s="294"/>
      <c r="P426" s="294"/>
      <c r="Q426" s="294"/>
      <c r="R426" s="294"/>
      <c r="S426" s="294"/>
      <c r="T426" s="294"/>
      <c r="U426" s="294"/>
      <c r="V426" s="294"/>
      <c r="W426" s="294"/>
      <c r="X426" s="294"/>
      <c r="Y426" s="294"/>
      <c r="Z426" s="294"/>
      <c r="AA426" s="294"/>
      <c r="AB426" s="294"/>
      <c r="AC426" s="294"/>
      <c r="AD426" s="294"/>
      <c r="AE426" s="294"/>
      <c r="AF426" s="294"/>
      <c r="AG426" s="294"/>
      <c r="AH426" s="294"/>
      <c r="AI426" s="294"/>
      <c r="AJ426" s="294"/>
      <c r="AK426" s="294"/>
      <c r="AL426" s="294"/>
      <c r="AM426" s="294"/>
      <c r="AN426" s="294"/>
    </row>
    <row r="427" spans="14:40" ht="18" customHeight="1">
      <c r="N427" s="294"/>
      <c r="O427" s="294"/>
      <c r="P427" s="294"/>
      <c r="Q427" s="294"/>
      <c r="R427" s="294"/>
      <c r="S427" s="294"/>
      <c r="T427" s="294"/>
      <c r="U427" s="294"/>
      <c r="V427" s="294"/>
      <c r="W427" s="294"/>
      <c r="X427" s="294"/>
      <c r="Y427" s="294"/>
      <c r="Z427" s="294"/>
      <c r="AA427" s="294"/>
      <c r="AB427" s="294"/>
      <c r="AC427" s="294"/>
      <c r="AD427" s="294"/>
      <c r="AE427" s="294"/>
      <c r="AF427" s="294"/>
      <c r="AG427" s="294"/>
      <c r="AH427" s="294"/>
      <c r="AI427" s="294"/>
      <c r="AJ427" s="294"/>
      <c r="AK427" s="294"/>
      <c r="AL427" s="294"/>
      <c r="AM427" s="294"/>
      <c r="AN427" s="294"/>
    </row>
    <row r="428" spans="14:40" ht="18" customHeight="1">
      <c r="N428" s="294"/>
      <c r="O428" s="294"/>
      <c r="P428" s="294"/>
      <c r="Q428" s="294"/>
      <c r="R428" s="294"/>
      <c r="S428" s="294"/>
      <c r="T428" s="294"/>
      <c r="U428" s="294"/>
      <c r="V428" s="294"/>
      <c r="W428" s="294"/>
      <c r="X428" s="294"/>
      <c r="Y428" s="294"/>
      <c r="Z428" s="294"/>
      <c r="AA428" s="294"/>
      <c r="AB428" s="294"/>
      <c r="AC428" s="294"/>
      <c r="AD428" s="294"/>
      <c r="AE428" s="294"/>
      <c r="AF428" s="294"/>
      <c r="AG428" s="294"/>
      <c r="AH428" s="294"/>
      <c r="AI428" s="294"/>
      <c r="AJ428" s="294"/>
      <c r="AK428" s="294"/>
      <c r="AL428" s="294"/>
      <c r="AM428" s="294"/>
      <c r="AN428" s="294"/>
    </row>
    <row r="429" spans="14:40" ht="18" customHeight="1">
      <c r="N429" s="294"/>
      <c r="O429" s="294"/>
      <c r="P429" s="294"/>
      <c r="Q429" s="294"/>
      <c r="R429" s="294"/>
      <c r="S429" s="294"/>
      <c r="T429" s="294"/>
      <c r="U429" s="294"/>
      <c r="V429" s="294"/>
      <c r="W429" s="294"/>
      <c r="X429" s="294"/>
      <c r="Y429" s="294"/>
      <c r="Z429" s="294"/>
      <c r="AA429" s="294"/>
      <c r="AB429" s="294"/>
      <c r="AC429" s="294"/>
      <c r="AD429" s="294"/>
      <c r="AE429" s="294"/>
      <c r="AF429" s="294"/>
      <c r="AG429" s="294"/>
      <c r="AH429" s="294"/>
      <c r="AI429" s="294"/>
      <c r="AJ429" s="294"/>
      <c r="AK429" s="294"/>
      <c r="AL429" s="294"/>
      <c r="AM429" s="294"/>
      <c r="AN429" s="294"/>
    </row>
    <row r="430" spans="14:40" ht="18" customHeight="1">
      <c r="N430" s="294"/>
      <c r="O430" s="294"/>
      <c r="P430" s="294"/>
      <c r="Q430" s="294"/>
      <c r="R430" s="294"/>
      <c r="S430" s="294"/>
      <c r="T430" s="294"/>
      <c r="U430" s="294"/>
      <c r="V430" s="294"/>
      <c r="W430" s="294"/>
      <c r="X430" s="294"/>
      <c r="Y430" s="294"/>
      <c r="Z430" s="294"/>
      <c r="AA430" s="294"/>
      <c r="AB430" s="294"/>
      <c r="AC430" s="294"/>
      <c r="AD430" s="294"/>
      <c r="AE430" s="294"/>
      <c r="AF430" s="294"/>
      <c r="AG430" s="294"/>
      <c r="AH430" s="294"/>
      <c r="AI430" s="294"/>
      <c r="AJ430" s="294"/>
      <c r="AK430" s="294"/>
      <c r="AL430" s="294"/>
      <c r="AM430" s="294"/>
      <c r="AN430" s="294"/>
    </row>
    <row r="431" spans="14:40" ht="18" customHeight="1">
      <c r="N431" s="294"/>
      <c r="O431" s="294"/>
      <c r="P431" s="294"/>
      <c r="Q431" s="294"/>
      <c r="R431" s="294"/>
      <c r="S431" s="294"/>
      <c r="T431" s="294"/>
      <c r="U431" s="294"/>
      <c r="V431" s="294"/>
      <c r="W431" s="294"/>
      <c r="X431" s="294"/>
      <c r="Y431" s="294"/>
      <c r="Z431" s="294"/>
      <c r="AA431" s="294"/>
      <c r="AB431" s="294"/>
      <c r="AC431" s="294"/>
      <c r="AD431" s="294"/>
      <c r="AE431" s="294"/>
      <c r="AF431" s="294"/>
      <c r="AG431" s="294"/>
      <c r="AH431" s="294"/>
      <c r="AI431" s="294"/>
      <c r="AJ431" s="294"/>
      <c r="AK431" s="294"/>
      <c r="AL431" s="294"/>
      <c r="AM431" s="294"/>
      <c r="AN431" s="294"/>
    </row>
    <row r="432" spans="14:40" ht="18" customHeight="1">
      <c r="N432" s="294"/>
      <c r="O432" s="294"/>
      <c r="P432" s="294"/>
      <c r="Q432" s="294"/>
      <c r="R432" s="294"/>
      <c r="S432" s="294"/>
      <c r="T432" s="294"/>
      <c r="U432" s="294"/>
      <c r="V432" s="294"/>
      <c r="W432" s="294"/>
      <c r="X432" s="294"/>
      <c r="Y432" s="294"/>
      <c r="Z432" s="294"/>
      <c r="AA432" s="294"/>
      <c r="AB432" s="294"/>
      <c r="AC432" s="294"/>
      <c r="AD432" s="294"/>
      <c r="AE432" s="294"/>
      <c r="AF432" s="294"/>
      <c r="AG432" s="294"/>
      <c r="AH432" s="294"/>
      <c r="AI432" s="294"/>
      <c r="AJ432" s="294"/>
      <c r="AK432" s="294"/>
      <c r="AL432" s="294"/>
      <c r="AM432" s="294"/>
      <c r="AN432" s="294"/>
    </row>
    <row r="433" spans="14:40" ht="18" customHeight="1">
      <c r="N433" s="294"/>
      <c r="O433" s="294"/>
      <c r="P433" s="294"/>
      <c r="Q433" s="294"/>
      <c r="R433" s="294"/>
      <c r="S433" s="294"/>
      <c r="T433" s="294"/>
      <c r="U433" s="294"/>
      <c r="V433" s="294"/>
      <c r="W433" s="294"/>
      <c r="X433" s="294"/>
      <c r="Y433" s="294"/>
      <c r="Z433" s="294"/>
      <c r="AA433" s="294"/>
      <c r="AB433" s="294"/>
      <c r="AC433" s="294"/>
      <c r="AD433" s="294"/>
      <c r="AE433" s="294"/>
      <c r="AF433" s="294"/>
      <c r="AG433" s="294"/>
      <c r="AH433" s="294"/>
      <c r="AI433" s="294"/>
      <c r="AJ433" s="294"/>
      <c r="AK433" s="294"/>
      <c r="AL433" s="294"/>
      <c r="AM433" s="294"/>
      <c r="AN433" s="294"/>
    </row>
    <row r="434" spans="14:40" ht="18" customHeight="1">
      <c r="N434" s="294"/>
      <c r="O434" s="294"/>
      <c r="P434" s="294"/>
      <c r="Q434" s="294"/>
      <c r="R434" s="294"/>
      <c r="S434" s="294"/>
      <c r="T434" s="294"/>
      <c r="U434" s="294"/>
      <c r="V434" s="294"/>
      <c r="W434" s="294"/>
      <c r="X434" s="294"/>
      <c r="Y434" s="294"/>
      <c r="Z434" s="294"/>
      <c r="AA434" s="294"/>
      <c r="AB434" s="294"/>
      <c r="AC434" s="294"/>
      <c r="AD434" s="294"/>
      <c r="AE434" s="294"/>
      <c r="AF434" s="294"/>
      <c r="AG434" s="294"/>
      <c r="AH434" s="294"/>
      <c r="AI434" s="294"/>
      <c r="AJ434" s="294"/>
      <c r="AK434" s="294"/>
      <c r="AL434" s="294"/>
      <c r="AM434" s="294"/>
      <c r="AN434" s="294"/>
    </row>
    <row r="435" spans="14:40" ht="18" customHeight="1">
      <c r="N435" s="294"/>
      <c r="O435" s="294"/>
      <c r="P435" s="294"/>
      <c r="Q435" s="294"/>
      <c r="R435" s="294"/>
      <c r="S435" s="294"/>
      <c r="T435" s="294"/>
      <c r="U435" s="294"/>
      <c r="V435" s="294"/>
      <c r="W435" s="294"/>
      <c r="X435" s="294"/>
      <c r="Y435" s="294"/>
      <c r="Z435" s="294"/>
      <c r="AA435" s="294"/>
      <c r="AB435" s="294"/>
      <c r="AC435" s="294"/>
      <c r="AD435" s="294"/>
      <c r="AE435" s="294"/>
      <c r="AF435" s="294"/>
      <c r="AG435" s="294"/>
      <c r="AH435" s="294"/>
      <c r="AI435" s="294"/>
      <c r="AJ435" s="294"/>
      <c r="AK435" s="294"/>
      <c r="AL435" s="294"/>
      <c r="AM435" s="294"/>
      <c r="AN435" s="294"/>
    </row>
    <row r="436" spans="14:40" ht="18" customHeight="1">
      <c r="N436" s="294"/>
      <c r="O436" s="294"/>
      <c r="P436" s="294"/>
      <c r="Q436" s="294"/>
      <c r="R436" s="294"/>
      <c r="S436" s="294"/>
      <c r="T436" s="294"/>
      <c r="U436" s="294"/>
      <c r="V436" s="294"/>
      <c r="W436" s="294"/>
      <c r="X436" s="294"/>
      <c r="Y436" s="294"/>
      <c r="Z436" s="294"/>
      <c r="AA436" s="294"/>
      <c r="AB436" s="294"/>
      <c r="AC436" s="294"/>
      <c r="AD436" s="294"/>
      <c r="AE436" s="294"/>
      <c r="AF436" s="294"/>
      <c r="AG436" s="294"/>
      <c r="AH436" s="294"/>
      <c r="AI436" s="294"/>
      <c r="AJ436" s="294"/>
      <c r="AK436" s="294"/>
      <c r="AL436" s="294"/>
      <c r="AM436" s="294"/>
      <c r="AN436" s="294"/>
    </row>
    <row r="437" spans="14:40" ht="18" customHeight="1">
      <c r="N437" s="294"/>
      <c r="O437" s="294"/>
      <c r="P437" s="294"/>
      <c r="Q437" s="294"/>
      <c r="R437" s="294"/>
      <c r="S437" s="294"/>
      <c r="T437" s="294"/>
      <c r="U437" s="294"/>
      <c r="V437" s="294"/>
      <c r="W437" s="294"/>
      <c r="X437" s="294"/>
      <c r="Y437" s="294"/>
      <c r="Z437" s="294"/>
      <c r="AA437" s="294"/>
      <c r="AB437" s="294"/>
      <c r="AC437" s="294"/>
      <c r="AD437" s="294"/>
      <c r="AE437" s="294"/>
      <c r="AF437" s="294"/>
      <c r="AG437" s="294"/>
      <c r="AH437" s="294"/>
      <c r="AI437" s="294"/>
      <c r="AJ437" s="294"/>
      <c r="AK437" s="294"/>
      <c r="AL437" s="294"/>
      <c r="AM437" s="294"/>
      <c r="AN437" s="294"/>
    </row>
    <row r="438" spans="14:40" ht="18" customHeight="1">
      <c r="N438" s="294"/>
      <c r="O438" s="294"/>
      <c r="P438" s="294"/>
      <c r="Q438" s="294"/>
      <c r="R438" s="294"/>
      <c r="S438" s="294"/>
      <c r="T438" s="294"/>
      <c r="U438" s="294"/>
      <c r="V438" s="294"/>
      <c r="W438" s="294"/>
      <c r="X438" s="294"/>
      <c r="Y438" s="294"/>
      <c r="Z438" s="294"/>
      <c r="AA438" s="294"/>
      <c r="AB438" s="294"/>
      <c r="AC438" s="294"/>
      <c r="AD438" s="294"/>
      <c r="AE438" s="294"/>
      <c r="AF438" s="294"/>
      <c r="AG438" s="294"/>
      <c r="AH438" s="294"/>
      <c r="AI438" s="294"/>
      <c r="AJ438" s="294"/>
      <c r="AK438" s="294"/>
      <c r="AL438" s="294"/>
      <c r="AM438" s="294"/>
      <c r="AN438" s="294"/>
    </row>
    <row r="439" spans="14:40" ht="18" customHeight="1">
      <c r="N439" s="294"/>
      <c r="O439" s="294"/>
      <c r="P439" s="294"/>
      <c r="Q439" s="294"/>
      <c r="R439" s="294"/>
      <c r="S439" s="294"/>
      <c r="T439" s="294"/>
      <c r="U439" s="294"/>
      <c r="V439" s="294"/>
      <c r="W439" s="294"/>
      <c r="X439" s="294"/>
      <c r="Y439" s="294"/>
      <c r="Z439" s="294"/>
      <c r="AA439" s="294"/>
      <c r="AB439" s="294"/>
      <c r="AC439" s="294"/>
      <c r="AD439" s="294"/>
      <c r="AE439" s="294"/>
      <c r="AF439" s="294"/>
      <c r="AG439" s="294"/>
      <c r="AH439" s="294"/>
      <c r="AI439" s="294"/>
      <c r="AJ439" s="294"/>
      <c r="AK439" s="294"/>
      <c r="AL439" s="294"/>
      <c r="AM439" s="294"/>
      <c r="AN439" s="294"/>
    </row>
    <row r="440" spans="14:40" ht="18" customHeight="1">
      <c r="N440" s="294"/>
      <c r="O440" s="294"/>
      <c r="P440" s="294"/>
      <c r="Q440" s="294"/>
      <c r="R440" s="294"/>
      <c r="S440" s="294"/>
      <c r="T440" s="294"/>
      <c r="U440" s="294"/>
      <c r="V440" s="294"/>
      <c r="W440" s="294"/>
      <c r="X440" s="294"/>
      <c r="Y440" s="294"/>
      <c r="Z440" s="294"/>
      <c r="AA440" s="294"/>
      <c r="AB440" s="294"/>
      <c r="AC440" s="294"/>
      <c r="AD440" s="294"/>
      <c r="AE440" s="294"/>
      <c r="AF440" s="294"/>
      <c r="AG440" s="294"/>
      <c r="AH440" s="294"/>
      <c r="AI440" s="294"/>
      <c r="AJ440" s="294"/>
      <c r="AK440" s="294"/>
      <c r="AL440" s="294"/>
      <c r="AM440" s="294"/>
      <c r="AN440" s="294"/>
    </row>
    <row r="441" spans="14:40" ht="18" customHeight="1">
      <c r="N441" s="294"/>
      <c r="O441" s="294"/>
      <c r="P441" s="294"/>
      <c r="Q441" s="294"/>
      <c r="R441" s="294"/>
      <c r="S441" s="294"/>
      <c r="T441" s="294"/>
      <c r="U441" s="294"/>
      <c r="V441" s="294"/>
      <c r="W441" s="294"/>
      <c r="X441" s="294"/>
      <c r="Y441" s="294"/>
      <c r="Z441" s="294"/>
      <c r="AA441" s="294"/>
      <c r="AB441" s="294"/>
      <c r="AC441" s="294"/>
      <c r="AD441" s="294"/>
      <c r="AE441" s="294"/>
      <c r="AF441" s="294"/>
      <c r="AG441" s="294"/>
      <c r="AH441" s="294"/>
      <c r="AI441" s="294"/>
      <c r="AJ441" s="294"/>
      <c r="AK441" s="294"/>
      <c r="AL441" s="294"/>
      <c r="AM441" s="294"/>
      <c r="AN441" s="294"/>
    </row>
    <row r="442" spans="14:40" ht="18" customHeight="1">
      <c r="N442" s="294"/>
      <c r="O442" s="294"/>
      <c r="P442" s="294"/>
      <c r="Q442" s="294"/>
      <c r="R442" s="294"/>
      <c r="S442" s="294"/>
      <c r="T442" s="294"/>
      <c r="U442" s="294"/>
      <c r="V442" s="294"/>
      <c r="W442" s="294"/>
      <c r="X442" s="294"/>
      <c r="Y442" s="294"/>
      <c r="Z442" s="294"/>
      <c r="AA442" s="294"/>
      <c r="AB442" s="294"/>
      <c r="AC442" s="294"/>
      <c r="AD442" s="294"/>
      <c r="AE442" s="294"/>
      <c r="AF442" s="294"/>
      <c r="AG442" s="294"/>
      <c r="AH442" s="294"/>
      <c r="AI442" s="294"/>
      <c r="AJ442" s="294"/>
      <c r="AK442" s="294"/>
      <c r="AL442" s="294"/>
      <c r="AM442" s="294"/>
      <c r="AN442" s="294"/>
    </row>
    <row r="443" spans="14:40" ht="18" customHeight="1">
      <c r="N443" s="294"/>
      <c r="O443" s="294"/>
      <c r="P443" s="294"/>
      <c r="Q443" s="294"/>
      <c r="R443" s="294"/>
      <c r="S443" s="294"/>
      <c r="T443" s="294"/>
      <c r="U443" s="294"/>
      <c r="V443" s="294"/>
      <c r="W443" s="294"/>
      <c r="X443" s="294"/>
      <c r="Y443" s="294"/>
      <c r="Z443" s="294"/>
      <c r="AA443" s="294"/>
      <c r="AB443" s="294"/>
      <c r="AC443" s="294"/>
      <c r="AD443" s="294"/>
      <c r="AE443" s="294"/>
      <c r="AF443" s="294"/>
      <c r="AG443" s="294"/>
      <c r="AH443" s="294"/>
      <c r="AI443" s="294"/>
      <c r="AJ443" s="294"/>
      <c r="AK443" s="294"/>
      <c r="AL443" s="294"/>
      <c r="AM443" s="294"/>
      <c r="AN443" s="294"/>
    </row>
    <row r="444" spans="14:40" ht="18" customHeight="1">
      <c r="N444" s="294"/>
      <c r="O444" s="294"/>
      <c r="P444" s="294"/>
      <c r="Q444" s="294"/>
      <c r="R444" s="294"/>
      <c r="S444" s="294"/>
      <c r="T444" s="294"/>
      <c r="U444" s="294"/>
      <c r="V444" s="294"/>
      <c r="W444" s="294"/>
      <c r="X444" s="294"/>
      <c r="Y444" s="294"/>
      <c r="Z444" s="294"/>
      <c r="AA444" s="294"/>
      <c r="AB444" s="294"/>
      <c r="AC444" s="294"/>
      <c r="AD444" s="294"/>
      <c r="AE444" s="294"/>
      <c r="AF444" s="294"/>
      <c r="AG444" s="294"/>
      <c r="AH444" s="294"/>
      <c r="AI444" s="294"/>
      <c r="AJ444" s="294"/>
      <c r="AK444" s="294"/>
      <c r="AL444" s="294"/>
      <c r="AM444" s="294"/>
      <c r="AN444" s="294"/>
    </row>
    <row r="445" spans="14:40" ht="18" customHeight="1">
      <c r="N445" s="294"/>
      <c r="O445" s="294"/>
      <c r="P445" s="294"/>
      <c r="Q445" s="294"/>
      <c r="R445" s="294"/>
      <c r="S445" s="294"/>
      <c r="T445" s="294"/>
      <c r="U445" s="294"/>
      <c r="V445" s="294"/>
      <c r="W445" s="294"/>
      <c r="X445" s="294"/>
      <c r="Y445" s="294"/>
      <c r="Z445" s="294"/>
      <c r="AA445" s="294"/>
      <c r="AB445" s="294"/>
      <c r="AC445" s="294"/>
      <c r="AD445" s="294"/>
      <c r="AE445" s="294"/>
      <c r="AF445" s="294"/>
      <c r="AG445" s="294"/>
      <c r="AH445" s="294"/>
      <c r="AI445" s="294"/>
      <c r="AJ445" s="294"/>
      <c r="AK445" s="294"/>
      <c r="AL445" s="294"/>
      <c r="AM445" s="294"/>
      <c r="AN445" s="294"/>
    </row>
    <row r="446" spans="14:40" ht="18" customHeight="1">
      <c r="N446" s="294"/>
      <c r="O446" s="294"/>
      <c r="P446" s="294"/>
      <c r="Q446" s="294"/>
      <c r="R446" s="294"/>
      <c r="S446" s="294"/>
      <c r="T446" s="294"/>
      <c r="U446" s="294"/>
      <c r="V446" s="294"/>
      <c r="W446" s="294"/>
      <c r="X446" s="294"/>
      <c r="Y446" s="294"/>
      <c r="Z446" s="294"/>
      <c r="AA446" s="294"/>
      <c r="AB446" s="294"/>
      <c r="AC446" s="294"/>
      <c r="AD446" s="294"/>
      <c r="AE446" s="294"/>
      <c r="AF446" s="294"/>
      <c r="AG446" s="294"/>
      <c r="AH446" s="294"/>
      <c r="AI446" s="294"/>
      <c r="AJ446" s="294"/>
      <c r="AK446" s="294"/>
      <c r="AL446" s="294"/>
      <c r="AM446" s="294"/>
      <c r="AN446" s="294"/>
    </row>
    <row r="447" spans="14:40" ht="18" customHeight="1">
      <c r="N447" s="294"/>
      <c r="O447" s="294"/>
      <c r="P447" s="294"/>
      <c r="Q447" s="294"/>
      <c r="R447" s="294"/>
      <c r="S447" s="294"/>
      <c r="T447" s="294"/>
      <c r="U447" s="294"/>
      <c r="V447" s="294"/>
      <c r="W447" s="294"/>
      <c r="X447" s="294"/>
      <c r="Y447" s="294"/>
      <c r="Z447" s="294"/>
      <c r="AA447" s="294"/>
      <c r="AB447" s="294"/>
      <c r="AC447" s="294"/>
      <c r="AD447" s="294"/>
      <c r="AE447" s="294"/>
      <c r="AF447" s="294"/>
      <c r="AG447" s="294"/>
      <c r="AH447" s="294"/>
      <c r="AI447" s="294"/>
      <c r="AJ447" s="294"/>
      <c r="AK447" s="294"/>
      <c r="AL447" s="294"/>
      <c r="AM447" s="294"/>
      <c r="AN447" s="294"/>
    </row>
    <row r="448" spans="14:40" ht="18" customHeight="1">
      <c r="N448" s="294"/>
      <c r="O448" s="294"/>
      <c r="P448" s="294"/>
      <c r="Q448" s="294"/>
      <c r="R448" s="294"/>
      <c r="S448" s="294"/>
      <c r="T448" s="294"/>
      <c r="U448" s="294"/>
      <c r="V448" s="294"/>
      <c r="W448" s="294"/>
      <c r="X448" s="294"/>
      <c r="Y448" s="294"/>
      <c r="Z448" s="294"/>
      <c r="AA448" s="294"/>
      <c r="AB448" s="294"/>
      <c r="AC448" s="294"/>
      <c r="AD448" s="294"/>
      <c r="AE448" s="294"/>
      <c r="AF448" s="294"/>
      <c r="AG448" s="294"/>
      <c r="AH448" s="294"/>
      <c r="AI448" s="294"/>
      <c r="AJ448" s="294"/>
      <c r="AK448" s="294"/>
      <c r="AL448" s="294"/>
      <c r="AM448" s="294"/>
      <c r="AN448" s="294"/>
    </row>
    <row r="449" spans="14:40" ht="18" customHeight="1">
      <c r="N449" s="294"/>
      <c r="O449" s="294"/>
      <c r="P449" s="294"/>
      <c r="Q449" s="294"/>
      <c r="R449" s="294"/>
      <c r="S449" s="294"/>
      <c r="T449" s="294"/>
      <c r="U449" s="294"/>
      <c r="V449" s="294"/>
      <c r="W449" s="294"/>
      <c r="X449" s="294"/>
      <c r="Y449" s="294"/>
      <c r="Z449" s="294"/>
      <c r="AA449" s="294"/>
      <c r="AB449" s="294"/>
      <c r="AC449" s="294"/>
      <c r="AD449" s="294"/>
      <c r="AE449" s="294"/>
      <c r="AF449" s="294"/>
      <c r="AG449" s="294"/>
      <c r="AH449" s="294"/>
      <c r="AI449" s="294"/>
      <c r="AJ449" s="294"/>
      <c r="AK449" s="294"/>
      <c r="AL449" s="294"/>
      <c r="AM449" s="294"/>
      <c r="AN449" s="294"/>
    </row>
    <row r="450" spans="14:40" ht="18" customHeight="1">
      <c r="N450" s="294"/>
      <c r="O450" s="294"/>
      <c r="P450" s="294"/>
      <c r="Q450" s="294"/>
      <c r="R450" s="294"/>
      <c r="S450" s="294"/>
      <c r="T450" s="294"/>
      <c r="U450" s="294"/>
      <c r="V450" s="294"/>
      <c r="W450" s="294"/>
      <c r="X450" s="294"/>
      <c r="Y450" s="294"/>
      <c r="Z450" s="294"/>
      <c r="AA450" s="294"/>
      <c r="AB450" s="294"/>
      <c r="AC450" s="294"/>
      <c r="AD450" s="294"/>
      <c r="AE450" s="294"/>
      <c r="AF450" s="294"/>
      <c r="AG450" s="294"/>
      <c r="AH450" s="294"/>
      <c r="AI450" s="294"/>
      <c r="AJ450" s="294"/>
      <c r="AK450" s="294"/>
      <c r="AL450" s="294"/>
      <c r="AM450" s="294"/>
      <c r="AN450" s="294"/>
    </row>
    <row r="451" spans="14:40" ht="18" customHeight="1">
      <c r="N451" s="294"/>
      <c r="O451" s="294"/>
      <c r="P451" s="294"/>
      <c r="Q451" s="294"/>
      <c r="R451" s="294"/>
      <c r="S451" s="294"/>
      <c r="T451" s="294"/>
      <c r="U451" s="294"/>
      <c r="V451" s="294"/>
      <c r="W451" s="294"/>
      <c r="X451" s="294"/>
      <c r="Y451" s="294"/>
      <c r="Z451" s="294"/>
      <c r="AA451" s="294"/>
      <c r="AB451" s="294"/>
      <c r="AC451" s="294"/>
      <c r="AD451" s="294"/>
      <c r="AE451" s="294"/>
      <c r="AF451" s="294"/>
      <c r="AG451" s="294"/>
      <c r="AH451" s="294"/>
      <c r="AI451" s="294"/>
      <c r="AJ451" s="294"/>
      <c r="AK451" s="294"/>
      <c r="AL451" s="294"/>
      <c r="AM451" s="294"/>
      <c r="AN451" s="294"/>
    </row>
    <row r="452" spans="14:40" ht="18" customHeight="1">
      <c r="N452" s="294"/>
      <c r="O452" s="294"/>
      <c r="P452" s="294"/>
      <c r="Q452" s="294"/>
      <c r="R452" s="294"/>
      <c r="S452" s="294"/>
      <c r="T452" s="294"/>
      <c r="U452" s="294"/>
      <c r="V452" s="294"/>
      <c r="W452" s="294"/>
      <c r="X452" s="294"/>
      <c r="Y452" s="294"/>
      <c r="Z452" s="294"/>
      <c r="AA452" s="294"/>
      <c r="AB452" s="294"/>
      <c r="AC452" s="294"/>
      <c r="AD452" s="294"/>
      <c r="AE452" s="294"/>
      <c r="AF452" s="294"/>
      <c r="AG452" s="294"/>
      <c r="AH452" s="294"/>
      <c r="AI452" s="294"/>
      <c r="AJ452" s="294"/>
      <c r="AK452" s="294"/>
      <c r="AL452" s="294"/>
      <c r="AM452" s="294"/>
      <c r="AN452" s="294"/>
    </row>
    <row r="453" spans="14:40" ht="18" customHeight="1">
      <c r="N453" s="294"/>
      <c r="O453" s="294"/>
      <c r="P453" s="294"/>
      <c r="Q453" s="294"/>
      <c r="R453" s="294"/>
      <c r="S453" s="294"/>
      <c r="T453" s="294"/>
      <c r="U453" s="294"/>
      <c r="V453" s="294"/>
      <c r="W453" s="294"/>
      <c r="X453" s="294"/>
      <c r="Y453" s="294"/>
      <c r="Z453" s="294"/>
      <c r="AA453" s="294"/>
      <c r="AB453" s="294"/>
      <c r="AC453" s="294"/>
      <c r="AD453" s="294"/>
      <c r="AE453" s="294"/>
      <c r="AF453" s="294"/>
      <c r="AG453" s="294"/>
      <c r="AH453" s="294"/>
      <c r="AI453" s="294"/>
      <c r="AJ453" s="294"/>
      <c r="AK453" s="294"/>
      <c r="AL453" s="294"/>
      <c r="AM453" s="294"/>
      <c r="AN453" s="294"/>
    </row>
    <row r="454" spans="14:40" ht="18" customHeight="1">
      <c r="N454" s="294"/>
      <c r="O454" s="294"/>
      <c r="P454" s="294"/>
      <c r="Q454" s="294"/>
      <c r="R454" s="294"/>
      <c r="S454" s="294"/>
      <c r="T454" s="294"/>
      <c r="U454" s="294"/>
      <c r="V454" s="294"/>
      <c r="W454" s="294"/>
      <c r="X454" s="294"/>
      <c r="Y454" s="294"/>
      <c r="Z454" s="294"/>
      <c r="AA454" s="294"/>
      <c r="AB454" s="294"/>
      <c r="AC454" s="294"/>
      <c r="AD454" s="294"/>
      <c r="AE454" s="294"/>
      <c r="AF454" s="294"/>
      <c r="AG454" s="294"/>
      <c r="AH454" s="294"/>
      <c r="AI454" s="294"/>
      <c r="AJ454" s="294"/>
      <c r="AK454" s="294"/>
      <c r="AL454" s="294"/>
      <c r="AM454" s="294"/>
      <c r="AN454" s="294"/>
    </row>
    <row r="455" spans="14:40" ht="18" customHeight="1">
      <c r="N455" s="294"/>
      <c r="O455" s="294"/>
      <c r="P455" s="294"/>
      <c r="Q455" s="294"/>
      <c r="R455" s="294"/>
      <c r="S455" s="294"/>
      <c r="T455" s="294"/>
      <c r="U455" s="294"/>
      <c r="V455" s="294"/>
      <c r="W455" s="294"/>
      <c r="X455" s="294"/>
      <c r="Y455" s="294"/>
      <c r="Z455" s="294"/>
      <c r="AA455" s="294"/>
      <c r="AB455" s="294"/>
      <c r="AC455" s="294"/>
      <c r="AD455" s="294"/>
      <c r="AE455" s="294"/>
      <c r="AF455" s="294"/>
      <c r="AG455" s="294"/>
      <c r="AH455" s="294"/>
      <c r="AI455" s="294"/>
      <c r="AJ455" s="294"/>
      <c r="AK455" s="294"/>
      <c r="AL455" s="294"/>
      <c r="AM455" s="294"/>
      <c r="AN455" s="294"/>
    </row>
    <row r="456" spans="14:40" ht="18" customHeight="1">
      <c r="N456" s="294"/>
      <c r="O456" s="294"/>
      <c r="P456" s="294"/>
      <c r="Q456" s="294"/>
      <c r="R456" s="294"/>
      <c r="S456" s="294"/>
      <c r="T456" s="294"/>
      <c r="U456" s="294"/>
      <c r="V456" s="294"/>
      <c r="W456" s="294"/>
      <c r="X456" s="294"/>
      <c r="Y456" s="294"/>
      <c r="Z456" s="294"/>
      <c r="AA456" s="294"/>
      <c r="AB456" s="294"/>
      <c r="AC456" s="294"/>
      <c r="AD456" s="294"/>
      <c r="AE456" s="294"/>
      <c r="AF456" s="294"/>
      <c r="AG456" s="294"/>
      <c r="AH456" s="294"/>
      <c r="AI456" s="294"/>
      <c r="AJ456" s="294"/>
      <c r="AK456" s="294"/>
      <c r="AL456" s="294"/>
      <c r="AM456" s="294"/>
      <c r="AN456" s="294"/>
    </row>
    <row r="457" spans="14:40" ht="18" customHeight="1">
      <c r="N457" s="294"/>
      <c r="O457" s="294"/>
      <c r="P457" s="294"/>
      <c r="Q457" s="294"/>
      <c r="R457" s="294"/>
      <c r="S457" s="294"/>
      <c r="T457" s="294"/>
      <c r="U457" s="294"/>
      <c r="V457" s="294"/>
      <c r="W457" s="294"/>
      <c r="X457" s="294"/>
      <c r="Y457" s="294"/>
      <c r="Z457" s="294"/>
      <c r="AA457" s="294"/>
      <c r="AB457" s="294"/>
      <c r="AC457" s="294"/>
      <c r="AD457" s="294"/>
      <c r="AE457" s="294"/>
      <c r="AF457" s="294"/>
      <c r="AG457" s="294"/>
      <c r="AH457" s="294"/>
      <c r="AI457" s="294"/>
      <c r="AJ457" s="294"/>
      <c r="AK457" s="294"/>
      <c r="AL457" s="294"/>
      <c r="AM457" s="294"/>
      <c r="AN457" s="294"/>
    </row>
    <row r="458" spans="14:40" ht="18" customHeight="1">
      <c r="N458" s="294"/>
      <c r="O458" s="294"/>
      <c r="P458" s="294"/>
      <c r="Q458" s="294"/>
      <c r="R458" s="294"/>
      <c r="S458" s="294"/>
      <c r="T458" s="294"/>
      <c r="U458" s="294"/>
      <c r="V458" s="294"/>
      <c r="W458" s="294"/>
      <c r="X458" s="294"/>
      <c r="Y458" s="294"/>
      <c r="Z458" s="294"/>
      <c r="AA458" s="294"/>
      <c r="AB458" s="294"/>
      <c r="AC458" s="294"/>
      <c r="AD458" s="294"/>
      <c r="AE458" s="294"/>
      <c r="AF458" s="294"/>
      <c r="AG458" s="294"/>
      <c r="AH458" s="294"/>
      <c r="AI458" s="294"/>
      <c r="AJ458" s="294"/>
      <c r="AK458" s="294"/>
      <c r="AL458" s="294"/>
      <c r="AM458" s="294"/>
      <c r="AN458" s="294"/>
    </row>
    <row r="459" spans="14:40" ht="18" customHeight="1">
      <c r="N459" s="294"/>
      <c r="O459" s="294"/>
      <c r="P459" s="294"/>
      <c r="Q459" s="294"/>
      <c r="R459" s="294"/>
      <c r="S459" s="294"/>
      <c r="T459" s="294"/>
      <c r="U459" s="294"/>
      <c r="V459" s="294"/>
      <c r="W459" s="294"/>
      <c r="X459" s="294"/>
      <c r="Y459" s="294"/>
      <c r="Z459" s="294"/>
      <c r="AA459" s="294"/>
      <c r="AB459" s="294"/>
      <c r="AC459" s="294"/>
      <c r="AD459" s="294"/>
      <c r="AE459" s="294"/>
      <c r="AF459" s="294"/>
      <c r="AG459" s="294"/>
      <c r="AH459" s="294"/>
      <c r="AI459" s="294"/>
      <c r="AJ459" s="294"/>
      <c r="AK459" s="294"/>
      <c r="AL459" s="294"/>
      <c r="AM459" s="294"/>
      <c r="AN459" s="294"/>
    </row>
    <row r="460" spans="14:40" ht="18" customHeight="1">
      <c r="N460" s="294"/>
      <c r="O460" s="294"/>
      <c r="P460" s="294"/>
      <c r="Q460" s="294"/>
      <c r="R460" s="294"/>
      <c r="S460" s="294"/>
      <c r="T460" s="294"/>
      <c r="U460" s="294"/>
      <c r="V460" s="294"/>
      <c r="W460" s="294"/>
      <c r="X460" s="294"/>
      <c r="Y460" s="294"/>
      <c r="Z460" s="294"/>
      <c r="AA460" s="294"/>
      <c r="AB460" s="294"/>
      <c r="AC460" s="294"/>
      <c r="AD460" s="294"/>
      <c r="AE460" s="294"/>
      <c r="AF460" s="294"/>
      <c r="AG460" s="294"/>
      <c r="AH460" s="294"/>
      <c r="AI460" s="294"/>
      <c r="AJ460" s="294"/>
      <c r="AK460" s="294"/>
      <c r="AL460" s="294"/>
      <c r="AM460" s="294"/>
      <c r="AN460" s="294"/>
    </row>
    <row r="461" spans="14:40" ht="18" customHeight="1">
      <c r="N461" s="294"/>
      <c r="O461" s="294"/>
      <c r="P461" s="294"/>
      <c r="Q461" s="294"/>
      <c r="R461" s="294"/>
      <c r="S461" s="294"/>
      <c r="T461" s="294"/>
      <c r="U461" s="294"/>
      <c r="V461" s="294"/>
      <c r="W461" s="294"/>
      <c r="X461" s="294"/>
      <c r="Y461" s="294"/>
      <c r="Z461" s="294"/>
      <c r="AA461" s="294"/>
      <c r="AB461" s="294"/>
      <c r="AC461" s="294"/>
      <c r="AD461" s="294"/>
      <c r="AE461" s="294"/>
      <c r="AF461" s="294"/>
      <c r="AG461" s="294"/>
      <c r="AH461" s="294"/>
      <c r="AI461" s="294"/>
      <c r="AJ461" s="294"/>
      <c r="AK461" s="294"/>
      <c r="AL461" s="294"/>
      <c r="AM461" s="294"/>
      <c r="AN461" s="294"/>
    </row>
    <row r="462" spans="14:40" ht="18" customHeight="1">
      <c r="N462" s="294"/>
      <c r="O462" s="294"/>
      <c r="P462" s="294"/>
      <c r="Q462" s="294"/>
      <c r="R462" s="294"/>
      <c r="S462" s="294"/>
      <c r="T462" s="294"/>
      <c r="U462" s="294"/>
      <c r="V462" s="294"/>
      <c r="W462" s="294"/>
      <c r="X462" s="294"/>
      <c r="Y462" s="294"/>
      <c r="Z462" s="294"/>
      <c r="AA462" s="294"/>
      <c r="AB462" s="294"/>
      <c r="AC462" s="294"/>
      <c r="AD462" s="294"/>
      <c r="AE462" s="294"/>
      <c r="AF462" s="294"/>
      <c r="AG462" s="294"/>
      <c r="AH462" s="294"/>
      <c r="AI462" s="294"/>
      <c r="AJ462" s="294"/>
      <c r="AK462" s="294"/>
      <c r="AL462" s="294"/>
      <c r="AM462" s="294"/>
      <c r="AN462" s="294"/>
    </row>
    <row r="463" spans="14:40" ht="18" customHeight="1">
      <c r="N463" s="294"/>
      <c r="O463" s="294"/>
      <c r="P463" s="294"/>
      <c r="Q463" s="294"/>
      <c r="R463" s="294"/>
      <c r="S463" s="294"/>
      <c r="T463" s="294"/>
      <c r="U463" s="294"/>
      <c r="V463" s="294"/>
      <c r="W463" s="294"/>
      <c r="X463" s="294"/>
      <c r="Y463" s="294"/>
      <c r="Z463" s="294"/>
      <c r="AA463" s="294"/>
      <c r="AB463" s="294"/>
      <c r="AC463" s="294"/>
      <c r="AD463" s="294"/>
      <c r="AE463" s="294"/>
      <c r="AF463" s="294"/>
      <c r="AG463" s="294"/>
      <c r="AH463" s="294"/>
      <c r="AI463" s="294"/>
      <c r="AJ463" s="294"/>
      <c r="AK463" s="294"/>
      <c r="AL463" s="294"/>
      <c r="AM463" s="294"/>
      <c r="AN463" s="294"/>
    </row>
    <row r="464" spans="14:40" ht="18" customHeight="1">
      <c r="N464" s="294"/>
      <c r="O464" s="294"/>
      <c r="P464" s="294"/>
      <c r="Q464" s="294"/>
      <c r="R464" s="294"/>
      <c r="S464" s="294"/>
      <c r="T464" s="294"/>
      <c r="U464" s="294"/>
      <c r="V464" s="294"/>
      <c r="W464" s="294"/>
      <c r="X464" s="294"/>
      <c r="Y464" s="294"/>
      <c r="Z464" s="294"/>
      <c r="AA464" s="294"/>
      <c r="AB464" s="294"/>
      <c r="AC464" s="294"/>
      <c r="AD464" s="294"/>
      <c r="AE464" s="294"/>
      <c r="AF464" s="294"/>
      <c r="AG464" s="294"/>
      <c r="AH464" s="294"/>
      <c r="AI464" s="294"/>
      <c r="AJ464" s="294"/>
      <c r="AK464" s="294"/>
      <c r="AL464" s="294"/>
      <c r="AM464" s="294"/>
      <c r="AN464" s="294"/>
    </row>
    <row r="465" spans="14:40" ht="18" customHeight="1">
      <c r="N465" s="294"/>
      <c r="O465" s="294"/>
      <c r="P465" s="294"/>
      <c r="Q465" s="294"/>
      <c r="R465" s="294"/>
      <c r="S465" s="294"/>
      <c r="T465" s="294"/>
      <c r="U465" s="294"/>
      <c r="V465" s="294"/>
      <c r="W465" s="294"/>
      <c r="X465" s="294"/>
      <c r="Y465" s="294"/>
      <c r="Z465" s="294"/>
      <c r="AA465" s="294"/>
      <c r="AB465" s="294"/>
      <c r="AC465" s="294"/>
      <c r="AD465" s="294"/>
      <c r="AE465" s="294"/>
      <c r="AF465" s="294"/>
      <c r="AG465" s="294"/>
      <c r="AH465" s="294"/>
      <c r="AI465" s="294"/>
      <c r="AJ465" s="294"/>
      <c r="AK465" s="294"/>
      <c r="AL465" s="294"/>
      <c r="AM465" s="294"/>
      <c r="AN465" s="294"/>
    </row>
    <row r="466" spans="14:40" ht="18" customHeight="1">
      <c r="N466" s="294"/>
      <c r="O466" s="294"/>
      <c r="P466" s="294"/>
      <c r="Q466" s="294"/>
      <c r="R466" s="294"/>
      <c r="S466" s="294"/>
      <c r="T466" s="294"/>
      <c r="U466" s="294"/>
      <c r="V466" s="294"/>
      <c r="W466" s="294"/>
      <c r="X466" s="294"/>
      <c r="Y466" s="294"/>
      <c r="Z466" s="294"/>
      <c r="AA466" s="294"/>
      <c r="AB466" s="294"/>
      <c r="AC466" s="294"/>
      <c r="AD466" s="294"/>
      <c r="AE466" s="294"/>
      <c r="AF466" s="294"/>
      <c r="AG466" s="294"/>
      <c r="AH466" s="294"/>
      <c r="AI466" s="294"/>
      <c r="AJ466" s="294"/>
      <c r="AK466" s="294"/>
      <c r="AL466" s="294"/>
      <c r="AM466" s="294"/>
      <c r="AN466" s="294"/>
    </row>
    <row r="467" spans="14:40" ht="18" customHeight="1">
      <c r="N467" s="294"/>
      <c r="O467" s="294"/>
      <c r="P467" s="294"/>
      <c r="Q467" s="294"/>
      <c r="R467" s="294"/>
      <c r="S467" s="294"/>
      <c r="T467" s="294"/>
      <c r="U467" s="294"/>
      <c r="V467" s="294"/>
      <c r="W467" s="294"/>
      <c r="X467" s="294"/>
      <c r="Y467" s="294"/>
      <c r="Z467" s="294"/>
      <c r="AA467" s="294"/>
      <c r="AB467" s="294"/>
      <c r="AC467" s="294"/>
      <c r="AD467" s="294"/>
      <c r="AE467" s="294"/>
      <c r="AF467" s="294"/>
      <c r="AG467" s="294"/>
      <c r="AH467" s="294"/>
      <c r="AI467" s="294"/>
      <c r="AJ467" s="294"/>
      <c r="AK467" s="294"/>
      <c r="AL467" s="294"/>
      <c r="AM467" s="294"/>
      <c r="AN467" s="294"/>
    </row>
    <row r="468" spans="14:40" ht="18" customHeight="1">
      <c r="N468" s="294"/>
      <c r="O468" s="294"/>
      <c r="P468" s="294"/>
      <c r="Q468" s="294"/>
      <c r="R468" s="294"/>
      <c r="S468" s="294"/>
      <c r="T468" s="294"/>
      <c r="U468" s="294"/>
      <c r="V468" s="294"/>
      <c r="W468" s="294"/>
      <c r="X468" s="294"/>
      <c r="Y468" s="294"/>
      <c r="Z468" s="294"/>
      <c r="AA468" s="294"/>
      <c r="AB468" s="294"/>
      <c r="AC468" s="294"/>
      <c r="AD468" s="294"/>
      <c r="AE468" s="294"/>
      <c r="AF468" s="294"/>
      <c r="AG468" s="294"/>
      <c r="AH468" s="294"/>
      <c r="AI468" s="294"/>
      <c r="AJ468" s="294"/>
      <c r="AK468" s="294"/>
      <c r="AL468" s="294"/>
      <c r="AM468" s="294"/>
      <c r="AN468" s="294"/>
    </row>
    <row r="469" spans="14:40" ht="18" customHeight="1">
      <c r="N469" s="294"/>
      <c r="O469" s="294"/>
      <c r="P469" s="294"/>
      <c r="Q469" s="294"/>
      <c r="R469" s="294"/>
      <c r="S469" s="294"/>
      <c r="T469" s="294"/>
      <c r="U469" s="294"/>
      <c r="V469" s="294"/>
      <c r="W469" s="294"/>
      <c r="X469" s="294"/>
      <c r="Y469" s="294"/>
      <c r="Z469" s="294"/>
      <c r="AA469" s="294"/>
      <c r="AB469" s="294"/>
      <c r="AC469" s="294"/>
      <c r="AD469" s="294"/>
      <c r="AE469" s="294"/>
      <c r="AF469" s="294"/>
      <c r="AG469" s="294"/>
      <c r="AH469" s="294"/>
      <c r="AI469" s="294"/>
      <c r="AJ469" s="294"/>
      <c r="AK469" s="294"/>
      <c r="AL469" s="294"/>
      <c r="AM469" s="294"/>
      <c r="AN469" s="294"/>
    </row>
    <row r="470" spans="14:40" ht="18" customHeight="1">
      <c r="N470" s="294"/>
      <c r="O470" s="294"/>
      <c r="P470" s="294"/>
      <c r="Q470" s="294"/>
      <c r="R470" s="294"/>
      <c r="S470" s="294"/>
      <c r="T470" s="294"/>
      <c r="U470" s="294"/>
      <c r="V470" s="294"/>
      <c r="W470" s="294"/>
      <c r="X470" s="294"/>
      <c r="Y470" s="294"/>
      <c r="Z470" s="294"/>
      <c r="AA470" s="294"/>
      <c r="AB470" s="294"/>
      <c r="AC470" s="294"/>
      <c r="AD470" s="294"/>
      <c r="AE470" s="294"/>
      <c r="AF470" s="294"/>
      <c r="AG470" s="294"/>
      <c r="AH470" s="294"/>
      <c r="AI470" s="294"/>
      <c r="AJ470" s="294"/>
      <c r="AK470" s="294"/>
      <c r="AL470" s="294"/>
      <c r="AM470" s="294"/>
      <c r="AN470" s="294"/>
    </row>
  </sheetData>
  <sheetProtection password="CC02" sheet="1" objects="1" scenarios="1"/>
  <protectedRanges>
    <protectedRange password="CDC2" sqref="A1:P6 AM3:AM6 AO3:AQ6 AN1:AN6 AH3:AJ4 S3:U4 X3:Z4 AC3:AE4" name="範囲1"/>
  </protectedRanges>
  <sortState ref="AW12:BU31">
    <sortCondition ref="AW12:AW31"/>
  </sortState>
  <mergeCells count="29">
    <mergeCell ref="AM3:AM4"/>
    <mergeCell ref="K3:K4"/>
    <mergeCell ref="N3:N4"/>
    <mergeCell ref="M3:M4"/>
    <mergeCell ref="C3:D3"/>
    <mergeCell ref="AL3:AL4"/>
    <mergeCell ref="AH3:AH4"/>
    <mergeCell ref="AG3:AG4"/>
    <mergeCell ref="R3:R4"/>
    <mergeCell ref="AK3:AK4"/>
    <mergeCell ref="AB3:AB4"/>
    <mergeCell ref="AC3:AC4"/>
    <mergeCell ref="AF3:AF4"/>
    <mergeCell ref="AA3:AA4"/>
    <mergeCell ref="X3:X4"/>
    <mergeCell ref="V3:V4"/>
    <mergeCell ref="N1:O1"/>
    <mergeCell ref="S3:S4"/>
    <mergeCell ref="W3:W4"/>
    <mergeCell ref="J3:J4"/>
    <mergeCell ref="Q3:Q4"/>
    <mergeCell ref="A1:M2"/>
    <mergeCell ref="A3:A4"/>
    <mergeCell ref="B3:B4"/>
    <mergeCell ref="L3:L4"/>
    <mergeCell ref="E3:F3"/>
    <mergeCell ref="G3:G4"/>
    <mergeCell ref="H3:H4"/>
    <mergeCell ref="I3:I4"/>
  </mergeCells>
  <phoneticPr fontId="6"/>
  <dataValidations count="7">
    <dataValidation type="list" allowBlank="1" showInputMessage="1" showErrorMessage="1" sqref="AF471:AF65536 AH471:AH65536 N471:N65536 S471:S65536 X471:X65536 X207:X210 S207:S210 N207:N210 AH207:AH210 AF207:AF210 AC207:AC210 AC471:AC65536">
      <formula1>女子種目</formula1>
    </dataValidation>
    <dataValidation type="list" allowBlank="1" showInputMessage="1" showErrorMessage="1" sqref="AL7:AL206 R7:R206 W7:W206 AG7:AG206 AB7:AB108">
      <formula1>"○, "</formula1>
    </dataValidation>
    <dataValidation type="list" allowBlank="1" showInputMessage="1" showErrorMessage="1" sqref="AK7:AK206 V7:V206 Q7:Q206 AF7:AF206 AA7:AA108">
      <formula1>"A,B"</formula1>
    </dataValidation>
    <dataValidation type="list" allowBlank="1" showInputMessage="1" showErrorMessage="1" sqref="M5:M206">
      <formula1>所属地</formula1>
    </dataValidation>
    <dataValidation type="list" allowBlank="1" showInputMessage="1" showErrorMessage="1" sqref="H5:H206">
      <formula1>"男,女"</formula1>
    </dataValidation>
    <dataValidation type="list" allowBlank="1" showInputMessage="1" showErrorMessage="1" sqref="G7:G206">
      <formula1>種別</formula1>
    </dataValidation>
    <dataValidation imeMode="off" allowBlank="1" showInputMessage="1" showErrorMessage="1" sqref="B7:B206 I7:L206 O7:O206 T7:T206 AI7:AI206"/>
  </dataValidations>
  <printOptions horizontalCentered="1"/>
  <pageMargins left="0.31496062992125984" right="0.47244094488188981" top="0.43" bottom="0.39370078740157483" header="0.31496062992125984" footer="0.31496062992125984"/>
  <pageSetup paperSize="8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IF($H7="",,IF($H7="男",データ!$S$2:$S$3,データ!$U$2:$U$3))</xm:f>
          </x14:formula1>
          <xm:sqref>AH7:AH206</xm:sqref>
        </x14:dataValidation>
        <x14:dataValidation type="list" errorStyle="warning" allowBlank="1" showInputMessage="1" showErrorMessage="1" error="開催種目ではありません。_x000a_">
          <x14:formula1>
            <xm:f>IF($H7="",,IF($H7="男",データ!$E$34:$E$47,データ!$F$34:$F$45))</xm:f>
          </x14:formula1>
          <xm:sqref>S7:S206</xm:sqref>
        </x14:dataValidation>
        <x14:dataValidation type="list" allowBlank="1" showInputMessage="1" showErrorMessage="1">
          <x14:formula1>
            <xm:f>IF($H7="",,IF($H7="男",データ!$B$34:$B$39,データ!$F$34:$F$38))</xm:f>
          </x14:formula1>
          <xm:sqref>AC7:AC108 X7:X108</xm:sqref>
        </x14:dataValidation>
        <x14:dataValidation type="list" errorStyle="warning" allowBlank="1" showInputMessage="1" showErrorMessage="1" error="開催種目ではありません。">
          <x14:formula1>
            <xm:f>IF($H7="",,IF($H7="男",データ!$A$34:$A$46,データ!$B$34:$B$44))</xm:f>
          </x14:formula1>
          <xm:sqref>N7:N206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FF99"/>
    <pageSetUpPr fitToPage="1"/>
  </sheetPr>
  <dimension ref="B1:S232"/>
  <sheetViews>
    <sheetView showGridLines="0" showRowColHeaders="0" showZeros="0" zoomScaleNormal="100" zoomScaleSheetLayoutView="110" workbookViewId="0">
      <pane xSplit="1" ySplit="13" topLeftCell="B14" activePane="bottomRight" state="frozen"/>
      <selection activeCell="S27" sqref="S27"/>
      <selection pane="topRight" activeCell="S27" sqref="S27"/>
      <selection pane="bottomLeft" activeCell="S27" sqref="S27"/>
      <selection pane="bottomRight"/>
    </sheetView>
  </sheetViews>
  <sheetFormatPr defaultColWidth="9" defaultRowHeight="18" customHeight="1"/>
  <cols>
    <col min="1" max="1" width="0.25" style="37" customWidth="1"/>
    <col min="2" max="2" width="5.875" style="44" customWidth="1"/>
    <col min="3" max="3" width="7.625" style="44" customWidth="1"/>
    <col min="4" max="4" width="8.75" style="45" customWidth="1"/>
    <col min="5" max="5" width="5.125" style="45" customWidth="1"/>
    <col min="6" max="6" width="7" style="45" customWidth="1"/>
    <col min="7" max="8" width="7" style="46" customWidth="1"/>
    <col min="9" max="9" width="6" style="46" bestFit="1" customWidth="1"/>
    <col min="10" max="12" width="7" style="44" customWidth="1"/>
    <col min="13" max="15" width="7" style="45" customWidth="1"/>
    <col min="16" max="16" width="5.5" style="45" bestFit="1" customWidth="1"/>
    <col min="17" max="19" width="7" style="45" customWidth="1"/>
    <col min="20" max="20" width="1.75" style="37" customWidth="1"/>
    <col min="21" max="16384" width="9" style="37"/>
  </cols>
  <sheetData>
    <row r="1" spans="2:19" ht="4.5" customHeight="1">
      <c r="B1" s="32" t="s">
        <v>71</v>
      </c>
      <c r="C1" s="32"/>
      <c r="D1" s="33"/>
      <c r="E1" s="33"/>
      <c r="F1" s="33"/>
      <c r="G1" s="33"/>
      <c r="H1" s="33"/>
      <c r="I1" s="33"/>
      <c r="J1" s="33"/>
      <c r="K1" s="33"/>
      <c r="L1" s="33"/>
      <c r="M1" s="34"/>
      <c r="N1" s="35"/>
      <c r="O1" s="36"/>
      <c r="P1" s="36"/>
      <c r="Q1" s="36"/>
      <c r="R1" s="36"/>
      <c r="S1" s="36"/>
    </row>
    <row r="2" spans="2:19" ht="24">
      <c r="B2" s="536" t="s">
        <v>186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</row>
    <row r="3" spans="2:19" ht="2.4500000000000002" customHeight="1" thickBot="1">
      <c r="B3" s="32"/>
      <c r="C3" s="32"/>
      <c r="D3" s="33"/>
      <c r="E3" s="33"/>
      <c r="F3" s="33"/>
      <c r="G3" s="38"/>
      <c r="H3" s="38"/>
      <c r="I3" s="38"/>
      <c r="J3" s="38"/>
      <c r="K3" s="38"/>
      <c r="L3" s="38"/>
      <c r="M3" s="39"/>
      <c r="N3" s="40"/>
      <c r="O3" s="36"/>
      <c r="P3" s="36"/>
      <c r="Q3" s="36"/>
      <c r="R3" s="36"/>
      <c r="S3" s="36"/>
    </row>
    <row r="4" spans="2:19" ht="24.75" customHeight="1">
      <c r="B4" s="547" t="s">
        <v>78</v>
      </c>
      <c r="C4" s="548"/>
      <c r="D4" s="548"/>
      <c r="E4" s="537" t="s">
        <v>590</v>
      </c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9"/>
    </row>
    <row r="5" spans="2:19" ht="12.95" customHeight="1">
      <c r="B5" s="549" t="s">
        <v>178</v>
      </c>
      <c r="C5" s="550"/>
      <c r="D5" s="550"/>
      <c r="E5" s="481"/>
      <c r="F5" s="482"/>
      <c r="G5" s="482"/>
      <c r="H5" s="482"/>
      <c r="I5" s="487"/>
      <c r="J5" s="451" t="s">
        <v>185</v>
      </c>
      <c r="K5" s="452"/>
      <c r="L5" s="455"/>
      <c r="M5" s="456"/>
      <c r="N5" s="479" t="s">
        <v>179</v>
      </c>
      <c r="O5" s="480"/>
      <c r="P5" s="481"/>
      <c r="Q5" s="482"/>
      <c r="R5" s="482"/>
      <c r="S5" s="483"/>
    </row>
    <row r="6" spans="2:19" ht="23.25" customHeight="1">
      <c r="B6" s="496" t="s">
        <v>79</v>
      </c>
      <c r="C6" s="497"/>
      <c r="D6" s="497"/>
      <c r="E6" s="493"/>
      <c r="F6" s="494"/>
      <c r="G6" s="494"/>
      <c r="H6" s="494"/>
      <c r="I6" s="495"/>
      <c r="J6" s="453"/>
      <c r="K6" s="454"/>
      <c r="L6" s="457"/>
      <c r="M6" s="458"/>
      <c r="N6" s="491" t="s">
        <v>163</v>
      </c>
      <c r="O6" s="492"/>
      <c r="P6" s="488"/>
      <c r="Q6" s="489"/>
      <c r="R6" s="489"/>
      <c r="S6" s="490"/>
    </row>
    <row r="7" spans="2:19" ht="15.75" customHeight="1">
      <c r="B7" s="459" t="s">
        <v>175</v>
      </c>
      <c r="C7" s="460"/>
      <c r="D7" s="461"/>
      <c r="E7" s="234" t="s">
        <v>164</v>
      </c>
      <c r="F7" s="474"/>
      <c r="G7" s="475"/>
      <c r="H7" s="235" t="s">
        <v>165</v>
      </c>
      <c r="I7" s="474"/>
      <c r="J7" s="475"/>
      <c r="K7" s="235" t="s">
        <v>166</v>
      </c>
      <c r="L7" s="474"/>
      <c r="M7" s="475"/>
      <c r="N7" s="498" t="s">
        <v>167</v>
      </c>
      <c r="O7" s="499"/>
      <c r="P7" s="445"/>
      <c r="Q7" s="446"/>
      <c r="R7" s="446"/>
      <c r="S7" s="449" t="s">
        <v>168</v>
      </c>
    </row>
    <row r="8" spans="2:19" ht="20.45" customHeight="1">
      <c r="B8" s="462"/>
      <c r="C8" s="463"/>
      <c r="D8" s="464"/>
      <c r="E8" s="504"/>
      <c r="F8" s="505"/>
      <c r="G8" s="505"/>
      <c r="H8" s="505"/>
      <c r="I8" s="505"/>
      <c r="J8" s="505"/>
      <c r="K8" s="505"/>
      <c r="L8" s="505"/>
      <c r="M8" s="506"/>
      <c r="N8" s="500"/>
      <c r="O8" s="501"/>
      <c r="P8" s="447"/>
      <c r="Q8" s="448"/>
      <c r="R8" s="448"/>
      <c r="S8" s="450"/>
    </row>
    <row r="9" spans="2:19" ht="33.6" customHeight="1" thickBot="1">
      <c r="B9" s="465" t="s">
        <v>176</v>
      </c>
      <c r="C9" s="466"/>
      <c r="D9" s="467"/>
      <c r="E9" s="472"/>
      <c r="F9" s="473"/>
      <c r="G9" s="473"/>
      <c r="H9" s="473"/>
      <c r="I9" s="473"/>
      <c r="J9" s="473"/>
      <c r="K9" s="473"/>
      <c r="L9" s="473"/>
      <c r="M9" s="227"/>
      <c r="N9" s="502" t="s">
        <v>169</v>
      </c>
      <c r="O9" s="503"/>
      <c r="P9" s="604"/>
      <c r="Q9" s="605"/>
      <c r="R9" s="605"/>
      <c r="S9" s="606"/>
    </row>
    <row r="10" spans="2:19" ht="17.850000000000001" customHeight="1">
      <c r="B10" s="228"/>
      <c r="C10" s="468" t="s">
        <v>219</v>
      </c>
      <c r="D10" s="469"/>
      <c r="E10" s="224" t="s">
        <v>161</v>
      </c>
      <c r="F10" s="484"/>
      <c r="G10" s="484"/>
      <c r="H10" s="484"/>
      <c r="I10" s="225" t="s">
        <v>162</v>
      </c>
      <c r="J10" s="484"/>
      <c r="K10" s="485"/>
      <c r="L10" s="226" t="s">
        <v>161</v>
      </c>
      <c r="M10" s="484"/>
      <c r="N10" s="484"/>
      <c r="O10" s="484"/>
      <c r="P10" s="225" t="s">
        <v>162</v>
      </c>
      <c r="Q10" s="484"/>
      <c r="R10" s="484"/>
      <c r="S10" s="486"/>
    </row>
    <row r="11" spans="2:19" ht="17.850000000000001" customHeight="1" thickBot="1">
      <c r="B11" s="41"/>
      <c r="C11" s="470"/>
      <c r="D11" s="471"/>
      <c r="E11" s="307" t="s">
        <v>161</v>
      </c>
      <c r="F11" s="476"/>
      <c r="G11" s="476"/>
      <c r="H11" s="476"/>
      <c r="I11" s="308" t="s">
        <v>162</v>
      </c>
      <c r="J11" s="476"/>
      <c r="K11" s="478"/>
      <c r="L11" s="307" t="s">
        <v>161</v>
      </c>
      <c r="M11" s="476"/>
      <c r="N11" s="476"/>
      <c r="O11" s="476"/>
      <c r="P11" s="308" t="s">
        <v>162</v>
      </c>
      <c r="Q11" s="476"/>
      <c r="R11" s="476"/>
      <c r="S11" s="477"/>
    </row>
    <row r="12" spans="2:19" s="229" customFormat="1" ht="2.65" customHeight="1">
      <c r="B12" s="169"/>
      <c r="C12" s="230"/>
      <c r="D12" s="23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2:19" ht="2.65" customHeight="1">
      <c r="B13" s="171"/>
      <c r="C13" s="171"/>
      <c r="D13" s="171"/>
      <c r="E13" s="42"/>
      <c r="F13" s="170"/>
      <c r="G13" s="170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7"/>
      <c r="S13" s="167"/>
    </row>
    <row r="14" spans="2:19" ht="2.65" customHeight="1">
      <c r="B14" s="171"/>
      <c r="C14" s="171"/>
      <c r="D14" s="171"/>
      <c r="E14" s="42"/>
      <c r="F14" s="170"/>
      <c r="G14" s="170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</row>
    <row r="15" spans="2:19" ht="2.65" customHeight="1">
      <c r="B15" s="41"/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36"/>
      <c r="N15" s="36"/>
      <c r="O15" s="36"/>
      <c r="P15" s="36"/>
      <c r="Q15" s="36"/>
      <c r="R15" s="36"/>
      <c r="S15" s="36"/>
    </row>
    <row r="16" spans="2:19" ht="16.350000000000001" customHeight="1">
      <c r="B16" s="29" t="s">
        <v>132</v>
      </c>
      <c r="C16" s="119" t="s">
        <v>133</v>
      </c>
      <c r="D16" s="553" t="s">
        <v>72</v>
      </c>
      <c r="E16" s="554"/>
      <c r="F16" s="555"/>
      <c r="G16" s="30" t="s">
        <v>73</v>
      </c>
      <c r="H16" s="30" t="s">
        <v>74</v>
      </c>
      <c r="I16" s="31" t="s">
        <v>75</v>
      </c>
      <c r="J16" s="534" t="s">
        <v>221</v>
      </c>
      <c r="K16" s="535"/>
      <c r="L16" s="534" t="s">
        <v>222</v>
      </c>
      <c r="M16" s="535"/>
      <c r="N16" s="534" t="s">
        <v>76</v>
      </c>
      <c r="O16" s="535"/>
      <c r="P16" s="534" t="s">
        <v>77</v>
      </c>
      <c r="Q16" s="535"/>
      <c r="R16" s="534" t="s">
        <v>215</v>
      </c>
      <c r="S16" s="535"/>
    </row>
    <row r="17" spans="2:19" ht="19.350000000000001" customHeight="1">
      <c r="B17" s="133">
        <v>1</v>
      </c>
      <c r="C17" s="120" t="str">
        <f>IF(ISERROR(VLOOKUP(B17,data!$A$3:$AT$202,2,FALSE)),"",VLOOKUP(B17,data!$A$3:$AT$202,2,FALSE))</f>
        <v/>
      </c>
      <c r="D17" s="544" t="str">
        <f>IF(ISERROR(VLOOKUP(B17,data!$A$3:$AT$202,2,FALSE)),"",VLOOKUP(B17,data!$A$3:$AT$202,46,FALSE))</f>
        <v/>
      </c>
      <c r="E17" s="545"/>
      <c r="F17" s="546"/>
      <c r="G17" s="121" t="str">
        <f>IF(ISERROR(VLOOKUP(B17,data!$A$3:$AT$202,2,FALSE)),"",VLOOKUP(B17,data!$A$3:$AT$202,11,FALSE))</f>
        <v/>
      </c>
      <c r="H17" s="122" t="str">
        <f>IF(ISERROR(VLOOKUP(B17,競技者データ入力シート!$A$7:$M$206,2,FALSE)),"",VLOOKUP(B17,競技者データ入力シート!$A$7:$M$206,7,FALSE))</f>
        <v/>
      </c>
      <c r="I17" s="120" t="str">
        <f>IF(ISERROR(VLOOKUP(B17,data!$A$3:$AT$202,2,FALSE)),"",VLOOKUP(B17,data!$A$3:$AT$202,12,FALSE))</f>
        <v/>
      </c>
      <c r="J17" s="540" t="str">
        <f>IF(ISERROR(VLOOKUP(B17,data!$A$3:$AT$202,2,FALSE)),"",VLOOKUP(B17,data!$A$3:$AT$202,22,FALSE))</f>
        <v/>
      </c>
      <c r="K17" s="541"/>
      <c r="L17" s="551" t="str">
        <f>IF(ISERROR(VLOOKUP(B17,data!$A$3:$AT$202,2,FALSE)),"",VLOOKUP(B17,data!$A$3:$AT$202,27,FALSE))</f>
        <v/>
      </c>
      <c r="M17" s="552"/>
      <c r="N17" s="542" t="str">
        <f>IF(ISERROR(VLOOKUP(B17,data!$A$3:$AT$202,2,FALSE)),"",VLOOKUP(B17,data!$A$3:$AT$202,32,FALSE))</f>
        <v/>
      </c>
      <c r="O17" s="543"/>
      <c r="P17" s="542" t="str">
        <f>IF(ISERROR(VLOOKUP(B17,data!$A$3:$AT$202,2,FALSE)),"",VLOOKUP(B17,data!$A$3:$AT$202,37,FALSE))</f>
        <v/>
      </c>
      <c r="Q17" s="543"/>
      <c r="R17" s="540" t="str">
        <f>IF(ISERROR(VLOOKUP(B17,data!$A$3:$AT$202,2,FALSE)),"",VLOOKUP(B17,data!$A$3:$AT$202,42,FALSE))</f>
        <v/>
      </c>
      <c r="S17" s="541"/>
    </row>
    <row r="18" spans="2:19" ht="19.350000000000001" customHeight="1">
      <c r="B18" s="134">
        <v>2</v>
      </c>
      <c r="C18" s="124" t="str">
        <f>IF(ISERROR(VLOOKUP(B18,data!$A$3:$AT$202,2,FALSE)),"",VLOOKUP(B18,data!$A$3:$AT$202,2,FALSE))</f>
        <v/>
      </c>
      <c r="D18" s="520" t="str">
        <f>IF(ISERROR(VLOOKUP(B18,data!$A$3:$AT$202,2,FALSE)),"",VLOOKUP(B18,data!$A$3:$AT$202,46,FALSE))</f>
        <v/>
      </c>
      <c r="E18" s="521"/>
      <c r="F18" s="522"/>
      <c r="G18" s="123" t="str">
        <f>IF(ISERROR(VLOOKUP(B18,data!$A$3:$AT$202,2,FALSE)),"",VLOOKUP(B18,data!$A$3:$AT$202,11,FALSE))</f>
        <v/>
      </c>
      <c r="H18" s="47" t="str">
        <f>IF(ISERROR(VLOOKUP(B18,競技者データ入力シート!$A$7:$M$206,2,FALSE)),"",VLOOKUP(B18,競技者データ入力シート!$A$7:$M$206,7,FALSE))</f>
        <v/>
      </c>
      <c r="I18" s="124" t="str">
        <f>IF(ISERROR(VLOOKUP(B18,data!$A$3:$AT$202,2,FALSE)),"",VLOOKUP(B18,data!$A$3:$AT$202,12,FALSE))</f>
        <v/>
      </c>
      <c r="J18" s="518" t="str">
        <f>IF(ISERROR(VLOOKUP(B18,data!$A$3:$AT$202,2,FALSE)),"",VLOOKUP(B18,data!$A$3:$AT$202,22,FALSE))</f>
        <v/>
      </c>
      <c r="K18" s="519"/>
      <c r="L18" s="523" t="str">
        <f>IF(ISERROR(VLOOKUP(B18,data!$A$3:$AT$202,2,FALSE)),"",VLOOKUP(B18,data!$A$3:$AT$202,27,FALSE))</f>
        <v/>
      </c>
      <c r="M18" s="524"/>
      <c r="N18" s="516" t="str">
        <f>IF(ISERROR(VLOOKUP(B18,data!$A$3:$AT$202,2,FALSE)),"",VLOOKUP(B18,data!$A$3:$AT$202,32,FALSE))</f>
        <v/>
      </c>
      <c r="O18" s="517"/>
      <c r="P18" s="516" t="str">
        <f>IF(ISERROR(VLOOKUP(B18,data!$A$3:$AT$202,2,FALSE)),"",VLOOKUP(B18,data!$A$3:$AT$202,37,FALSE))</f>
        <v/>
      </c>
      <c r="Q18" s="517"/>
      <c r="R18" s="518" t="str">
        <f>IF(ISERROR(VLOOKUP(B18,data!$A$3:$AT$202,2,FALSE)),"",VLOOKUP(B18,data!$A$3:$AT$202,42,FALSE))</f>
        <v/>
      </c>
      <c r="S18" s="519"/>
    </row>
    <row r="19" spans="2:19" ht="19.350000000000001" customHeight="1">
      <c r="B19" s="134">
        <v>3</v>
      </c>
      <c r="C19" s="124" t="str">
        <f>IF(ISERROR(VLOOKUP(B19,data!$A$3:$AT$202,2,FALSE)),"",VLOOKUP(B19,data!$A$3:$AT$202,2,FALSE))</f>
        <v/>
      </c>
      <c r="D19" s="520" t="str">
        <f>IF(ISERROR(VLOOKUP(B19,data!$A$3:$AT$202,2,FALSE)),"",VLOOKUP(B19,data!$A$3:$AT$202,46,FALSE))</f>
        <v/>
      </c>
      <c r="E19" s="521"/>
      <c r="F19" s="522"/>
      <c r="G19" s="125" t="str">
        <f>IF(ISERROR(VLOOKUP(B19,data!$A$3:$AT$202,2,FALSE)),"",VLOOKUP(B19,data!$A$3:$AT$202,11,FALSE))</f>
        <v/>
      </c>
      <c r="H19" s="47" t="str">
        <f>IF(ISERROR(VLOOKUP(B19,競技者データ入力シート!$A$7:$M$206,2,FALSE)),"",VLOOKUP(B19,競技者データ入力シート!$A$7:$M$206,7,FALSE))</f>
        <v/>
      </c>
      <c r="I19" s="124" t="str">
        <f>IF(ISERROR(VLOOKUP(B19,data!$A$3:$AT$202,2,FALSE)),"",VLOOKUP(B19,data!$A$3:$AT$202,12,FALSE))</f>
        <v/>
      </c>
      <c r="J19" s="518" t="str">
        <f>IF(ISERROR(VLOOKUP(B19,data!$A$3:$AT$202,2,FALSE)),"",VLOOKUP(B19,data!$A$3:$AT$202,22,FALSE))</f>
        <v/>
      </c>
      <c r="K19" s="519"/>
      <c r="L19" s="523" t="str">
        <f>IF(ISERROR(VLOOKUP(B19,data!$A$3:$AT$202,2,FALSE)),"",VLOOKUP(B19,data!$A$3:$AT$202,27,FALSE))</f>
        <v/>
      </c>
      <c r="M19" s="524"/>
      <c r="N19" s="516" t="str">
        <f>IF(ISERROR(VLOOKUP(B19,data!$A$3:$AT$202,2,FALSE)),"",VLOOKUP(B19,data!$A$3:$AT$202,32,FALSE))</f>
        <v/>
      </c>
      <c r="O19" s="517"/>
      <c r="P19" s="516" t="str">
        <f>IF(ISERROR(VLOOKUP(B19,data!$A$3:$AT$202,2,FALSE)),"",VLOOKUP(B19,data!$A$3:$AT$202,37,FALSE))</f>
        <v/>
      </c>
      <c r="Q19" s="517"/>
      <c r="R19" s="518" t="str">
        <f>IF(ISERROR(VLOOKUP(B19,data!$A$3:$AT$202,2,FALSE)),"",VLOOKUP(B19,data!$A$3:$AT$202,42,FALSE))</f>
        <v/>
      </c>
      <c r="S19" s="519"/>
    </row>
    <row r="20" spans="2:19" ht="19.350000000000001" customHeight="1">
      <c r="B20" s="134">
        <v>4</v>
      </c>
      <c r="C20" s="124" t="str">
        <f>IF(ISERROR(VLOOKUP(B20,data!$A$3:$AT$202,2,FALSE)),"",VLOOKUP(B20,data!$A$3:$AT$202,2,FALSE))</f>
        <v/>
      </c>
      <c r="D20" s="520" t="str">
        <f>IF(ISERROR(VLOOKUP(B20,data!$A$3:$AT$202,2,FALSE)),"",VLOOKUP(B20,data!$A$3:$AT$202,46,FALSE))</f>
        <v/>
      </c>
      <c r="E20" s="521"/>
      <c r="F20" s="522"/>
      <c r="G20" s="123" t="str">
        <f>IF(ISERROR(VLOOKUP(B20,data!$A$3:$AT$202,2,FALSE)),"",VLOOKUP(B20,data!$A$3:$AT$202,11,FALSE))</f>
        <v/>
      </c>
      <c r="H20" s="47" t="str">
        <f>IF(ISERROR(VLOOKUP(B20,競技者データ入力シート!$A$7:$M$206,2,FALSE)),"",VLOOKUP(B20,競技者データ入力シート!$A$7:$M$206,7,FALSE))</f>
        <v/>
      </c>
      <c r="I20" s="124" t="str">
        <f>IF(ISERROR(VLOOKUP(B20,data!$A$3:$AT$202,2,FALSE)),"",VLOOKUP(B20,data!$A$3:$AT$202,12,FALSE))</f>
        <v/>
      </c>
      <c r="J20" s="518" t="str">
        <f>IF(ISERROR(VLOOKUP(B20,data!$A$3:$AT$202,2,FALSE)),"",VLOOKUP(B20,data!$A$3:$AT$202,22,FALSE))</f>
        <v/>
      </c>
      <c r="K20" s="519"/>
      <c r="L20" s="523" t="str">
        <f>IF(ISERROR(VLOOKUP(B20,data!$A$3:$AT$202,2,FALSE)),"",VLOOKUP(B20,data!$A$3:$AT$202,27,FALSE))</f>
        <v/>
      </c>
      <c r="M20" s="524"/>
      <c r="N20" s="516" t="str">
        <f>IF(ISERROR(VLOOKUP(B20,data!$A$3:$AT$202,2,FALSE)),"",VLOOKUP(B20,data!$A$3:$AT$202,32,FALSE))</f>
        <v/>
      </c>
      <c r="O20" s="517"/>
      <c r="P20" s="516" t="str">
        <f>IF(ISERROR(VLOOKUP(B20,data!$A$3:$AT$202,2,FALSE)),"",VLOOKUP(B20,data!$A$3:$AT$202,37,FALSE))</f>
        <v/>
      </c>
      <c r="Q20" s="517"/>
      <c r="R20" s="518" t="str">
        <f>IF(ISERROR(VLOOKUP(B20,data!$A$3:$AT$202,2,FALSE)),"",VLOOKUP(B20,data!$A$3:$AT$202,42,FALSE))</f>
        <v/>
      </c>
      <c r="S20" s="519"/>
    </row>
    <row r="21" spans="2:19" ht="19.350000000000001" customHeight="1">
      <c r="B21" s="135">
        <v>5</v>
      </c>
      <c r="C21" s="126" t="str">
        <f>IF(ISERROR(VLOOKUP(B21,data!$A$3:$AT$202,2,FALSE)),"",VLOOKUP(B21,data!$A$3:$AT$202,2,FALSE))</f>
        <v/>
      </c>
      <c r="D21" s="507" t="str">
        <f>IF(ISERROR(VLOOKUP(B21,data!$A$3:$AT$202,2,FALSE)),"",VLOOKUP(B21,data!$A$3:$AT$202,46,FALSE))</f>
        <v/>
      </c>
      <c r="E21" s="508"/>
      <c r="F21" s="509"/>
      <c r="G21" s="127" t="str">
        <f>IF(ISERROR(VLOOKUP(B21,data!$A$3:$AT$202,2,FALSE)),"",VLOOKUP(B21,data!$A$3:$AT$202,11,FALSE))</f>
        <v/>
      </c>
      <c r="H21" s="48" t="str">
        <f>IF(ISERROR(VLOOKUP(B21,競技者データ入力シート!$A$7:$M$206,2,FALSE)),"",VLOOKUP(B21,競技者データ入力シート!$A$7:$M$206,7,FALSE))</f>
        <v/>
      </c>
      <c r="I21" s="124" t="str">
        <f>IF(ISERROR(VLOOKUP(B21,data!$A$3:$AT$202,2,FALSE)),"",VLOOKUP(B21,data!$A$3:$AT$202,12,FALSE))</f>
        <v/>
      </c>
      <c r="J21" s="510" t="str">
        <f>IF(ISERROR(VLOOKUP(B21,data!$A$3:$AT$202,2,FALSE)),"",VLOOKUP(B21,data!$A$3:$AT$202,22,FALSE))</f>
        <v/>
      </c>
      <c r="K21" s="511"/>
      <c r="L21" s="512" t="str">
        <f>IF(ISERROR(VLOOKUP(B21,data!$A$3:$AT$202,2,FALSE)),"",VLOOKUP(B21,data!$A$3:$AT$202,27,FALSE))</f>
        <v/>
      </c>
      <c r="M21" s="513"/>
      <c r="N21" s="514" t="str">
        <f>IF(ISERROR(VLOOKUP(B21,data!$A$3:$AT$202,2,FALSE)),"",VLOOKUP(B21,data!$A$3:$AT$202,32,FALSE))</f>
        <v/>
      </c>
      <c r="O21" s="515"/>
      <c r="P21" s="514" t="str">
        <f>IF(ISERROR(VLOOKUP(B21,data!$A$3:$AT$202,2,FALSE)),"",VLOOKUP(B21,data!$A$3:$AT$202,37,FALSE))</f>
        <v/>
      </c>
      <c r="Q21" s="515"/>
      <c r="R21" s="510" t="str">
        <f>IF(ISERROR(VLOOKUP(B21,data!$A$3:$AT$202,2,FALSE)),"",VLOOKUP(B21,data!$A$3:$AT$202,42,FALSE))</f>
        <v/>
      </c>
      <c r="S21" s="511"/>
    </row>
    <row r="22" spans="2:19" ht="19.350000000000001" customHeight="1">
      <c r="B22" s="136">
        <v>6</v>
      </c>
      <c r="C22" s="129" t="str">
        <f>IF(ISERROR(VLOOKUP(B22,data!$A$3:$AT$202,2,FALSE)),"",VLOOKUP(B22,data!$A$3:$AT$202,2,FALSE))</f>
        <v/>
      </c>
      <c r="D22" s="531" t="str">
        <f>IF(ISERROR(VLOOKUP(B22,data!$A$3:$AT$202,2,FALSE)),"",VLOOKUP(B22,data!$A$3:$AT$202,46,FALSE))</f>
        <v/>
      </c>
      <c r="E22" s="532"/>
      <c r="F22" s="533"/>
      <c r="G22" s="128" t="str">
        <f>IF(ISERROR(VLOOKUP(B22,data!$A$3:$AT$202,2,FALSE)),"",VLOOKUP(B22,data!$A$3:$AT$202,11,FALSE))</f>
        <v/>
      </c>
      <c r="H22" s="49" t="str">
        <f>IF(ISERROR(VLOOKUP(B22,競技者データ入力シート!$A$7:$M$206,2,FALSE)),"",VLOOKUP(B22,競技者データ入力シート!$A$7:$M$206,7,FALSE))</f>
        <v/>
      </c>
      <c r="I22" s="129" t="str">
        <f>IF(ISERROR(VLOOKUP(B22,data!$A$3:$AT$202,2,FALSE)),"",VLOOKUP(B22,data!$A$3:$AT$202,12,FALSE))</f>
        <v/>
      </c>
      <c r="J22" s="529" t="str">
        <f>IF(ISERROR(VLOOKUP(B22,data!$A$3:$AT$202,2,FALSE)),"",VLOOKUP(B22,data!$A$3:$AT$202,22,FALSE))</f>
        <v/>
      </c>
      <c r="K22" s="530"/>
      <c r="L22" s="525" t="str">
        <f>IF(ISERROR(VLOOKUP(B22,data!$A$3:$AT$202,2,FALSE)),"",VLOOKUP(B22,data!$A$3:$AT$202,27,FALSE))</f>
        <v/>
      </c>
      <c r="M22" s="526"/>
      <c r="N22" s="527" t="str">
        <f>IF(ISERROR(VLOOKUP(B22,data!$A$3:$AT$202,2,FALSE)),"",VLOOKUP(B22,data!$A$3:$AT$202,32,FALSE))</f>
        <v/>
      </c>
      <c r="O22" s="528"/>
      <c r="P22" s="527" t="str">
        <f>IF(ISERROR(VLOOKUP(B22,data!$A$3:$AT$202,2,FALSE)),"",VLOOKUP(B22,data!$A$3:$AT$202,37,FALSE))</f>
        <v/>
      </c>
      <c r="Q22" s="528"/>
      <c r="R22" s="529" t="str">
        <f>IF(ISERROR(VLOOKUP(B22,data!$A$3:$AT$202,2,FALSE)),"",VLOOKUP(B22,data!$A$3:$AT$202,42,FALSE))</f>
        <v/>
      </c>
      <c r="S22" s="530"/>
    </row>
    <row r="23" spans="2:19" ht="19.350000000000001" customHeight="1">
      <c r="B23" s="134">
        <v>7</v>
      </c>
      <c r="C23" s="124" t="str">
        <f>IF(ISERROR(VLOOKUP(B23,data!$A$3:$AT$202,2,FALSE)),"",VLOOKUP(B23,data!$A$3:$AT$202,2,FALSE))</f>
        <v/>
      </c>
      <c r="D23" s="520" t="str">
        <f>IF(ISERROR(VLOOKUP(B23,data!$A$3:$AT$202,2,FALSE)),"",VLOOKUP(B23,data!$A$3:$AT$202,46,FALSE))</f>
        <v/>
      </c>
      <c r="E23" s="521"/>
      <c r="F23" s="522"/>
      <c r="G23" s="125" t="str">
        <f>IF(ISERROR(VLOOKUP(B23,data!$A$3:$AT$202,2,FALSE)),"",VLOOKUP(B23,data!$A$3:$AT$202,11,FALSE))</f>
        <v/>
      </c>
      <c r="H23" s="47" t="str">
        <f>IF(ISERROR(VLOOKUP(B23,競技者データ入力シート!$A$7:$M$206,2,FALSE)),"",VLOOKUP(B23,競技者データ入力シート!$A$7:$M$206,7,FALSE))</f>
        <v/>
      </c>
      <c r="I23" s="124" t="str">
        <f>IF(ISERROR(VLOOKUP(B23,data!$A$3:$AT$202,2,FALSE)),"",VLOOKUP(B23,data!$A$3:$AT$202,12,FALSE))</f>
        <v/>
      </c>
      <c r="J23" s="518" t="str">
        <f>IF(ISERROR(VLOOKUP(B23,data!$A$3:$AT$202,2,FALSE)),"",VLOOKUP(B23,data!$A$3:$AT$202,22,FALSE))</f>
        <v/>
      </c>
      <c r="K23" s="519"/>
      <c r="L23" s="523" t="str">
        <f>IF(ISERROR(VLOOKUP(B23,data!$A$3:$AT$202,2,FALSE)),"",VLOOKUP(B23,data!$A$3:$AT$202,27,FALSE))</f>
        <v/>
      </c>
      <c r="M23" s="524"/>
      <c r="N23" s="516" t="str">
        <f>IF(ISERROR(VLOOKUP(B23,data!$A$3:$AT$202,2,FALSE)),"",VLOOKUP(B23,data!$A$3:$AT$202,32,FALSE))</f>
        <v/>
      </c>
      <c r="O23" s="517"/>
      <c r="P23" s="516" t="str">
        <f>IF(ISERROR(VLOOKUP(B23,data!$A$3:$AT$202,2,FALSE)),"",VLOOKUP(B23,data!$A$3:$AT$202,37,FALSE))</f>
        <v/>
      </c>
      <c r="Q23" s="517"/>
      <c r="R23" s="518" t="str">
        <f>IF(ISERROR(VLOOKUP(B23,data!$A$3:$AT$202,2,FALSE)),"",VLOOKUP(B23,data!$A$3:$AT$202,42,FALSE))</f>
        <v/>
      </c>
      <c r="S23" s="519"/>
    </row>
    <row r="24" spans="2:19" ht="19.350000000000001" customHeight="1">
      <c r="B24" s="134">
        <v>8</v>
      </c>
      <c r="C24" s="124" t="str">
        <f>IF(ISERROR(VLOOKUP(B24,data!$A$3:$AT$202,2,FALSE)),"",VLOOKUP(B24,data!$A$3:$AT$202,2,FALSE))</f>
        <v/>
      </c>
      <c r="D24" s="520" t="str">
        <f>IF(ISERROR(VLOOKUP(B24,data!$A$3:$AT$202,2,FALSE)),"",VLOOKUP(B24,data!$A$3:$AT$202,46,FALSE))</f>
        <v/>
      </c>
      <c r="E24" s="521"/>
      <c r="F24" s="522"/>
      <c r="G24" s="123" t="str">
        <f>IF(ISERROR(VLOOKUP(B24,data!$A$3:$AT$202,2,FALSE)),"",VLOOKUP(B24,data!$A$3:$AT$202,11,FALSE))</f>
        <v/>
      </c>
      <c r="H24" s="47" t="str">
        <f>IF(ISERROR(VLOOKUP(B24,競技者データ入力シート!$A$7:$M$206,2,FALSE)),"",VLOOKUP(B24,競技者データ入力シート!$A$7:$M$206,7,FALSE))</f>
        <v/>
      </c>
      <c r="I24" s="124" t="str">
        <f>IF(ISERROR(VLOOKUP(B24,data!$A$3:$AT$202,2,FALSE)),"",VLOOKUP(B24,data!$A$3:$AT$202,12,FALSE))</f>
        <v/>
      </c>
      <c r="J24" s="518" t="str">
        <f>IF(ISERROR(VLOOKUP(B24,data!$A$3:$AT$202,2,FALSE)),"",VLOOKUP(B24,data!$A$3:$AT$202,22,FALSE))</f>
        <v/>
      </c>
      <c r="K24" s="519"/>
      <c r="L24" s="523" t="str">
        <f>IF(ISERROR(VLOOKUP(B24,data!$A$3:$AT$202,2,FALSE)),"",VLOOKUP(B24,data!$A$3:$AT$202,27,FALSE))</f>
        <v/>
      </c>
      <c r="M24" s="524"/>
      <c r="N24" s="516" t="str">
        <f>IF(ISERROR(VLOOKUP(B24,data!$A$3:$AT$202,2,FALSE)),"",VLOOKUP(B24,data!$A$3:$AT$202,32,FALSE))</f>
        <v/>
      </c>
      <c r="O24" s="517"/>
      <c r="P24" s="516" t="str">
        <f>IF(ISERROR(VLOOKUP(B24,data!$A$3:$AT$202,2,FALSE)),"",VLOOKUP(B24,data!$A$3:$AT$202,37,FALSE))</f>
        <v/>
      </c>
      <c r="Q24" s="517"/>
      <c r="R24" s="518" t="str">
        <f>IF(ISERROR(VLOOKUP(B24,data!$A$3:$AT$202,2,FALSE)),"",VLOOKUP(B24,data!$A$3:$AT$202,42,FALSE))</f>
        <v/>
      </c>
      <c r="S24" s="519"/>
    </row>
    <row r="25" spans="2:19" ht="19.350000000000001" customHeight="1">
      <c r="B25" s="134">
        <v>9</v>
      </c>
      <c r="C25" s="124" t="str">
        <f>IF(ISERROR(VLOOKUP(B25,data!$A$3:$AT$202,2,FALSE)),"",VLOOKUP(B25,data!$A$3:$AT$202,2,FALSE))</f>
        <v/>
      </c>
      <c r="D25" s="520" t="str">
        <f>IF(ISERROR(VLOOKUP(B25,data!$A$3:$AT$202,2,FALSE)),"",VLOOKUP(B25,data!$A$3:$AT$202,46,FALSE))</f>
        <v/>
      </c>
      <c r="E25" s="521"/>
      <c r="F25" s="522"/>
      <c r="G25" s="125" t="str">
        <f>IF(ISERROR(VLOOKUP(B25,data!$A$3:$AT$202,2,FALSE)),"",VLOOKUP(B25,data!$A$3:$AT$202,11,FALSE))</f>
        <v/>
      </c>
      <c r="H25" s="47" t="str">
        <f>IF(ISERROR(VLOOKUP(B25,競技者データ入力シート!$A$7:$M$206,2,FALSE)),"",VLOOKUP(B25,競技者データ入力シート!$A$7:$M$206,7,FALSE))</f>
        <v/>
      </c>
      <c r="I25" s="124" t="str">
        <f>IF(ISERROR(VLOOKUP(B25,data!$A$3:$AT$202,2,FALSE)),"",VLOOKUP(B25,data!$A$3:$AT$202,12,FALSE))</f>
        <v/>
      </c>
      <c r="J25" s="518" t="str">
        <f>IF(ISERROR(VLOOKUP(B25,data!$A$3:$AT$202,2,FALSE)),"",VLOOKUP(B25,data!$A$3:$AT$202,22,FALSE))</f>
        <v/>
      </c>
      <c r="K25" s="519"/>
      <c r="L25" s="523" t="str">
        <f>IF(ISERROR(VLOOKUP(B25,data!$A$3:$AT$202,2,FALSE)),"",VLOOKUP(B25,data!$A$3:$AT$202,27,FALSE))</f>
        <v/>
      </c>
      <c r="M25" s="524"/>
      <c r="N25" s="516" t="str">
        <f>IF(ISERROR(VLOOKUP(B25,data!$A$3:$AT$202,2,FALSE)),"",VLOOKUP(B25,data!$A$3:$AT$202,32,FALSE))</f>
        <v/>
      </c>
      <c r="O25" s="517"/>
      <c r="P25" s="516" t="str">
        <f>IF(ISERROR(VLOOKUP(B25,data!$A$3:$AT$202,2,FALSE)),"",VLOOKUP(B25,data!$A$3:$AT$202,37,FALSE))</f>
        <v/>
      </c>
      <c r="Q25" s="517"/>
      <c r="R25" s="518" t="str">
        <f>IF(ISERROR(VLOOKUP(B25,data!$A$3:$AT$202,2,FALSE)),"",VLOOKUP(B25,data!$A$3:$AT$202,42,FALSE))</f>
        <v/>
      </c>
      <c r="S25" s="519"/>
    </row>
    <row r="26" spans="2:19" ht="19.350000000000001" customHeight="1">
      <c r="B26" s="137">
        <v>10</v>
      </c>
      <c r="C26" s="131" t="str">
        <f>IF(ISERROR(VLOOKUP(B26,data!$A$3:$AT$202,2,FALSE)),"",VLOOKUP(B26,data!$A$3:$AT$202,2,FALSE))</f>
        <v/>
      </c>
      <c r="D26" s="507" t="str">
        <f>IF(ISERROR(VLOOKUP(B26,data!$A$3:$AT$202,2,FALSE)),"",VLOOKUP(B26,data!$A$3:$AT$202,46,FALSE))</f>
        <v/>
      </c>
      <c r="E26" s="508"/>
      <c r="F26" s="509"/>
      <c r="G26" s="130" t="str">
        <f>IF(ISERROR(VLOOKUP(B26,data!$A$3:$AT$202,2,FALSE)),"",VLOOKUP(B26,data!$A$3:$AT$202,11,FALSE))</f>
        <v/>
      </c>
      <c r="H26" s="50" t="str">
        <f>IF(ISERROR(VLOOKUP(B26,競技者データ入力シート!$A$7:$M$206,2,FALSE)),"",VLOOKUP(B26,競技者データ入力シート!$A$7:$M$206,7,FALSE))</f>
        <v/>
      </c>
      <c r="I26" s="131" t="str">
        <f>IF(ISERROR(VLOOKUP(B26,data!$A$3:$AT$202,2,FALSE)),"",VLOOKUP(B26,data!$A$3:$AT$202,12,FALSE))</f>
        <v/>
      </c>
      <c r="J26" s="510" t="str">
        <f>IF(ISERROR(VLOOKUP(B26,data!$A$3:$AT$202,2,FALSE)),"",VLOOKUP(B26,data!$A$3:$AT$202,22,FALSE))</f>
        <v/>
      </c>
      <c r="K26" s="511"/>
      <c r="L26" s="512" t="str">
        <f>IF(ISERROR(VLOOKUP(B26,data!$A$3:$AT$202,2,FALSE)),"",VLOOKUP(B26,data!$A$3:$AT$202,27,FALSE))</f>
        <v/>
      </c>
      <c r="M26" s="513"/>
      <c r="N26" s="514" t="str">
        <f>IF(ISERROR(VLOOKUP(B26,data!$A$3:$AT$202,2,FALSE)),"",VLOOKUP(B26,data!$A$3:$AT$202,32,FALSE))</f>
        <v/>
      </c>
      <c r="O26" s="515"/>
      <c r="P26" s="514" t="str">
        <f>IF(ISERROR(VLOOKUP(B26,data!$A$3:$AT$202,2,FALSE)),"",VLOOKUP(B26,data!$A$3:$AT$202,37,FALSE))</f>
        <v/>
      </c>
      <c r="Q26" s="515"/>
      <c r="R26" s="510" t="str">
        <f>IF(ISERROR(VLOOKUP(B26,data!$A$3:$AT$202,2,FALSE)),"",VLOOKUP(B26,data!$A$3:$AT$202,42,FALSE))</f>
        <v/>
      </c>
      <c r="S26" s="511"/>
    </row>
    <row r="27" spans="2:19" ht="19.350000000000001" customHeight="1">
      <c r="B27" s="136">
        <v>11</v>
      </c>
      <c r="C27" s="129" t="str">
        <f>IF(ISERROR(VLOOKUP(B27,data!$A$3:$AT$202,2,FALSE)),"",VLOOKUP(B27,data!$A$3:$AT$202,2,FALSE))</f>
        <v/>
      </c>
      <c r="D27" s="531" t="str">
        <f>IF(ISERROR(VLOOKUP(B27,data!$A$3:$AT$202,2,FALSE)),"",VLOOKUP(B27,data!$A$3:$AT$202,46,FALSE))</f>
        <v/>
      </c>
      <c r="E27" s="532"/>
      <c r="F27" s="533"/>
      <c r="G27" s="128" t="str">
        <f>IF(ISERROR(VLOOKUP(B27,data!$A$3:$AT$202,2,FALSE)),"",VLOOKUP(B27,data!$A$3:$AT$202,11,FALSE))</f>
        <v/>
      </c>
      <c r="H27" s="49" t="str">
        <f>IF(ISERROR(VLOOKUP(B27,競技者データ入力シート!$A$7:$M$206,2,FALSE)),"",VLOOKUP(B27,競技者データ入力シート!$A$7:$M$206,7,FALSE))</f>
        <v/>
      </c>
      <c r="I27" s="129" t="str">
        <f>IF(ISERROR(VLOOKUP(B27,data!$A$3:$AT$202,2,FALSE)),"",VLOOKUP(B27,data!$A$3:$AT$202,12,FALSE))</f>
        <v/>
      </c>
      <c r="J27" s="529" t="str">
        <f>IF(ISERROR(VLOOKUP(B27,data!$A$3:$AT$202,2,FALSE)),"",VLOOKUP(B27,data!$A$3:$AT$202,22,FALSE))</f>
        <v/>
      </c>
      <c r="K27" s="530"/>
      <c r="L27" s="525" t="str">
        <f>IF(ISERROR(VLOOKUP(B27,data!$A$3:$AT$202,2,FALSE)),"",VLOOKUP(B27,data!$A$3:$AT$202,27,FALSE))</f>
        <v/>
      </c>
      <c r="M27" s="526"/>
      <c r="N27" s="527" t="str">
        <f>IF(ISERROR(VLOOKUP(B27,data!$A$3:$AT$202,2,FALSE)),"",VLOOKUP(B27,data!$A$3:$AT$202,32,FALSE))</f>
        <v/>
      </c>
      <c r="O27" s="528"/>
      <c r="P27" s="527" t="str">
        <f>IF(ISERROR(VLOOKUP(B27,data!$A$3:$AT$202,2,FALSE)),"",VLOOKUP(B27,data!$A$3:$AT$202,37,FALSE))</f>
        <v/>
      </c>
      <c r="Q27" s="528"/>
      <c r="R27" s="529" t="str">
        <f>IF(ISERROR(VLOOKUP(B27,data!$A$3:$AT$202,2,FALSE)),"",VLOOKUP(B27,data!$A$3:$AT$202,42,FALSE))</f>
        <v/>
      </c>
      <c r="S27" s="530"/>
    </row>
    <row r="28" spans="2:19" ht="19.350000000000001" customHeight="1">
      <c r="B28" s="134">
        <v>12</v>
      </c>
      <c r="C28" s="124" t="str">
        <f>IF(ISERROR(VLOOKUP(B28,data!$A$3:$AT$202,2,FALSE)),"",VLOOKUP(B28,data!$A$3:$AT$202,2,FALSE))</f>
        <v/>
      </c>
      <c r="D28" s="520" t="str">
        <f>IF(ISERROR(VLOOKUP(B28,data!$A$3:$AT$202,2,FALSE)),"",VLOOKUP(B28,data!$A$3:$AT$202,46,FALSE))</f>
        <v/>
      </c>
      <c r="E28" s="521"/>
      <c r="F28" s="522"/>
      <c r="G28" s="125" t="str">
        <f>IF(ISERROR(VLOOKUP(B28,data!$A$3:$AT$202,2,FALSE)),"",VLOOKUP(B28,data!$A$3:$AT$202,11,FALSE))</f>
        <v/>
      </c>
      <c r="H28" s="47" t="str">
        <f>IF(ISERROR(VLOOKUP(B28,競技者データ入力シート!$A$7:$M$206,2,FALSE)),"",VLOOKUP(B28,競技者データ入力シート!$A$7:$M$206,7,FALSE))</f>
        <v/>
      </c>
      <c r="I28" s="124" t="str">
        <f>IF(ISERROR(VLOOKUP(B28,data!$A$3:$AT$202,2,FALSE)),"",VLOOKUP(B28,data!$A$3:$AT$202,12,FALSE))</f>
        <v/>
      </c>
      <c r="J28" s="518" t="str">
        <f>IF(ISERROR(VLOOKUP(B28,data!$A$3:$AT$202,2,FALSE)),"",VLOOKUP(B28,data!$A$3:$AT$202,22,FALSE))</f>
        <v/>
      </c>
      <c r="K28" s="519"/>
      <c r="L28" s="523" t="str">
        <f>IF(ISERROR(VLOOKUP(B28,data!$A$3:$AT$202,2,FALSE)),"",VLOOKUP(B28,data!$A$3:$AT$202,27,FALSE))</f>
        <v/>
      </c>
      <c r="M28" s="524"/>
      <c r="N28" s="516" t="str">
        <f>IF(ISERROR(VLOOKUP(B28,data!$A$3:$AT$202,2,FALSE)),"",VLOOKUP(B28,data!$A$3:$AT$202,32,FALSE))</f>
        <v/>
      </c>
      <c r="O28" s="517"/>
      <c r="P28" s="516" t="str">
        <f>IF(ISERROR(VLOOKUP(B28,data!$A$3:$AT$202,2,FALSE)),"",VLOOKUP(B28,data!$A$3:$AT$202,37,FALSE))</f>
        <v/>
      </c>
      <c r="Q28" s="517"/>
      <c r="R28" s="518" t="str">
        <f>IF(ISERROR(VLOOKUP(B28,data!$A$3:$AT$202,2,FALSE)),"",VLOOKUP(B28,data!$A$3:$AT$202,42,FALSE))</f>
        <v/>
      </c>
      <c r="S28" s="519"/>
    </row>
    <row r="29" spans="2:19" ht="19.350000000000001" customHeight="1">
      <c r="B29" s="134">
        <v>13</v>
      </c>
      <c r="C29" s="124" t="str">
        <f>IF(ISERROR(VLOOKUP(B29,data!$A$3:$AT$202,2,FALSE)),"",VLOOKUP(B29,data!$A$3:$AT$202,2,FALSE))</f>
        <v/>
      </c>
      <c r="D29" s="520" t="str">
        <f>IF(ISERROR(VLOOKUP(B29,data!$A$3:$AT$202,2,FALSE)),"",VLOOKUP(B29,data!$A$3:$AT$202,46,FALSE))</f>
        <v/>
      </c>
      <c r="E29" s="521"/>
      <c r="F29" s="522"/>
      <c r="G29" s="123" t="str">
        <f>IF(ISERROR(VLOOKUP(B29,data!$A$3:$AT$202,2,FALSE)),"",VLOOKUP(B29,data!$A$3:$AT$202,11,FALSE))</f>
        <v/>
      </c>
      <c r="H29" s="47" t="str">
        <f>IF(ISERROR(VLOOKUP(B29,競技者データ入力シート!$A$7:$M$206,2,FALSE)),"",VLOOKUP(B29,競技者データ入力シート!$A$7:$M$206,7,FALSE))</f>
        <v/>
      </c>
      <c r="I29" s="124" t="str">
        <f>IF(ISERROR(VLOOKUP(B29,data!$A$3:$AT$202,2,FALSE)),"",VLOOKUP(B29,data!$A$3:$AT$202,12,FALSE))</f>
        <v/>
      </c>
      <c r="J29" s="518" t="str">
        <f>IF(ISERROR(VLOOKUP(B29,data!$A$3:$AT$202,2,FALSE)),"",VLOOKUP(B29,data!$A$3:$AT$202,22,FALSE))</f>
        <v/>
      </c>
      <c r="K29" s="519"/>
      <c r="L29" s="523" t="str">
        <f>IF(ISERROR(VLOOKUP(B29,data!$A$3:$AT$202,2,FALSE)),"",VLOOKUP(B29,data!$A$3:$AT$202,27,FALSE))</f>
        <v/>
      </c>
      <c r="M29" s="524"/>
      <c r="N29" s="516" t="str">
        <f>IF(ISERROR(VLOOKUP(B29,data!$A$3:$AT$202,2,FALSE)),"",VLOOKUP(B29,data!$A$3:$AT$202,32,FALSE))</f>
        <v/>
      </c>
      <c r="O29" s="517"/>
      <c r="P29" s="516" t="str">
        <f>IF(ISERROR(VLOOKUP(B29,data!$A$3:$AT$202,2,FALSE)),"",VLOOKUP(B29,data!$A$3:$AT$202,37,FALSE))</f>
        <v/>
      </c>
      <c r="Q29" s="517"/>
      <c r="R29" s="518" t="str">
        <f>IF(ISERROR(VLOOKUP(B29,data!$A$3:$AT$202,2,FALSE)),"",VLOOKUP(B29,data!$A$3:$AT$202,42,FALSE))</f>
        <v/>
      </c>
      <c r="S29" s="519"/>
    </row>
    <row r="30" spans="2:19" ht="19.350000000000001" customHeight="1">
      <c r="B30" s="134">
        <v>14</v>
      </c>
      <c r="C30" s="124" t="str">
        <f>IF(ISERROR(VLOOKUP(B30,data!$A$3:$AT$202,2,FALSE)),"",VLOOKUP(B30,data!$A$3:$AT$202,2,FALSE))</f>
        <v/>
      </c>
      <c r="D30" s="520" t="str">
        <f>IF(ISERROR(VLOOKUP(B30,data!$A$3:$AT$202,2,FALSE)),"",VLOOKUP(B30,data!$A$3:$AT$202,46,FALSE))</f>
        <v/>
      </c>
      <c r="E30" s="521"/>
      <c r="F30" s="522"/>
      <c r="G30" s="125" t="str">
        <f>IF(ISERROR(VLOOKUP(B30,data!$A$3:$AT$202,2,FALSE)),"",VLOOKUP(B30,data!$A$3:$AT$202,11,FALSE))</f>
        <v/>
      </c>
      <c r="H30" s="47" t="str">
        <f>IF(ISERROR(VLOOKUP(B30,競技者データ入力シート!$A$7:$M$206,2,FALSE)),"",VLOOKUP(B30,競技者データ入力シート!$A$7:$M$206,7,FALSE))</f>
        <v/>
      </c>
      <c r="I30" s="124" t="str">
        <f>IF(ISERROR(VLOOKUP(B30,data!$A$3:$AT$202,2,FALSE)),"",VLOOKUP(B30,data!$A$3:$AT$202,12,FALSE))</f>
        <v/>
      </c>
      <c r="J30" s="518" t="str">
        <f>IF(ISERROR(VLOOKUP(B30,data!$A$3:$AT$202,2,FALSE)),"",VLOOKUP(B30,data!$A$3:$AT$202,22,FALSE))</f>
        <v/>
      </c>
      <c r="K30" s="519"/>
      <c r="L30" s="523" t="str">
        <f>IF(ISERROR(VLOOKUP(B30,data!$A$3:$AT$202,2,FALSE)),"",VLOOKUP(B30,data!$A$3:$AT$202,27,FALSE))</f>
        <v/>
      </c>
      <c r="M30" s="524"/>
      <c r="N30" s="516" t="str">
        <f>IF(ISERROR(VLOOKUP(B30,data!$A$3:$AT$202,2,FALSE)),"",VLOOKUP(B30,data!$A$3:$AT$202,32,FALSE))</f>
        <v/>
      </c>
      <c r="O30" s="517"/>
      <c r="P30" s="516" t="str">
        <f>IF(ISERROR(VLOOKUP(B30,data!$A$3:$AT$202,2,FALSE)),"",VLOOKUP(B30,data!$A$3:$AT$202,37,FALSE))</f>
        <v/>
      </c>
      <c r="Q30" s="517"/>
      <c r="R30" s="518" t="str">
        <f>IF(ISERROR(VLOOKUP(B30,data!$A$3:$AT$202,2,FALSE)),"",VLOOKUP(B30,data!$A$3:$AT$202,42,FALSE))</f>
        <v/>
      </c>
      <c r="S30" s="519"/>
    </row>
    <row r="31" spans="2:19" ht="19.350000000000001" customHeight="1">
      <c r="B31" s="137">
        <v>15</v>
      </c>
      <c r="C31" s="131" t="str">
        <f>IF(ISERROR(VLOOKUP(B31,data!$A$3:$AT$202,2,FALSE)),"",VLOOKUP(B31,data!$A$3:$AT$202,2,FALSE))</f>
        <v/>
      </c>
      <c r="D31" s="507" t="str">
        <f>IF(ISERROR(VLOOKUP(B31,data!$A$3:$AT$202,2,FALSE)),"",VLOOKUP(B31,data!$A$3:$AT$202,46,FALSE))</f>
        <v/>
      </c>
      <c r="E31" s="508"/>
      <c r="F31" s="509"/>
      <c r="G31" s="130" t="str">
        <f>IF(ISERROR(VLOOKUP(B31,data!$A$3:$AT$202,2,FALSE)),"",VLOOKUP(B31,data!$A$3:$AT$202,11,FALSE))</f>
        <v/>
      </c>
      <c r="H31" s="50" t="str">
        <f>IF(ISERROR(VLOOKUP(B31,競技者データ入力シート!$A$7:$M$206,2,FALSE)),"",VLOOKUP(B31,競技者データ入力シート!$A$7:$M$206,7,FALSE))</f>
        <v/>
      </c>
      <c r="I31" s="131" t="str">
        <f>IF(ISERROR(VLOOKUP(B31,data!$A$3:$AT$202,2,FALSE)),"",VLOOKUP(B31,data!$A$3:$AT$202,12,FALSE))</f>
        <v/>
      </c>
      <c r="J31" s="510" t="str">
        <f>IF(ISERROR(VLOOKUP(B31,data!$A$3:$AT$202,2,FALSE)),"",VLOOKUP(B31,data!$A$3:$AT$202,22,FALSE))</f>
        <v/>
      </c>
      <c r="K31" s="511"/>
      <c r="L31" s="512" t="str">
        <f>IF(ISERROR(VLOOKUP(B31,data!$A$3:$AT$202,2,FALSE)),"",VLOOKUP(B31,data!$A$3:$AT$202,27,FALSE))</f>
        <v/>
      </c>
      <c r="M31" s="513"/>
      <c r="N31" s="514" t="str">
        <f>IF(ISERROR(VLOOKUP(B31,data!$A$3:$AT$202,2,FALSE)),"",VLOOKUP(B31,data!$A$3:$AT$202,32,FALSE))</f>
        <v/>
      </c>
      <c r="O31" s="515"/>
      <c r="P31" s="514" t="str">
        <f>IF(ISERROR(VLOOKUP(B31,data!$A$3:$AT$202,2,FALSE)),"",VLOOKUP(B31,data!$A$3:$AT$202,37,FALSE))</f>
        <v/>
      </c>
      <c r="Q31" s="515"/>
      <c r="R31" s="510" t="str">
        <f>IF(ISERROR(VLOOKUP(B31,data!$A$3:$AT$202,2,FALSE)),"",VLOOKUP(B31,data!$A$3:$AT$202,42,FALSE))</f>
        <v/>
      </c>
      <c r="S31" s="511"/>
    </row>
    <row r="32" spans="2:19" ht="19.350000000000001" customHeight="1">
      <c r="B32" s="136">
        <v>16</v>
      </c>
      <c r="C32" s="129" t="str">
        <f>IF(ISERROR(VLOOKUP(B32,data!$A$3:$AT$202,2,FALSE)),"",VLOOKUP(B32,data!$A$3:$AT$202,2,FALSE))</f>
        <v/>
      </c>
      <c r="D32" s="531" t="str">
        <f>IF(ISERROR(VLOOKUP(B32,data!$A$3:$AT$202,2,FALSE)),"",VLOOKUP(B32,data!$A$3:$AT$202,46,FALSE))</f>
        <v/>
      </c>
      <c r="E32" s="532"/>
      <c r="F32" s="533"/>
      <c r="G32" s="128" t="str">
        <f>IF(ISERROR(VLOOKUP(B32,data!$A$3:$AT$202,2,FALSE)),"",VLOOKUP(B32,data!$A$3:$AT$202,11,FALSE))</f>
        <v/>
      </c>
      <c r="H32" s="49" t="str">
        <f>IF(ISERROR(VLOOKUP(B32,競技者データ入力シート!$A$7:$M$206,2,FALSE)),"",VLOOKUP(B32,競技者データ入力シート!$A$7:$M$206,7,FALSE))</f>
        <v/>
      </c>
      <c r="I32" s="129" t="str">
        <f>IF(ISERROR(VLOOKUP(B32,data!$A$3:$AT$202,2,FALSE)),"",VLOOKUP(B32,data!$A$3:$AT$202,12,FALSE))</f>
        <v/>
      </c>
      <c r="J32" s="529" t="str">
        <f>IF(ISERROR(VLOOKUP(B32,data!$A$3:$AT$202,2,FALSE)),"",VLOOKUP(B32,data!$A$3:$AT$202,22,FALSE))</f>
        <v/>
      </c>
      <c r="K32" s="530"/>
      <c r="L32" s="525" t="str">
        <f>IF(ISERROR(VLOOKUP(B32,data!$A$3:$AT$202,2,FALSE)),"",VLOOKUP(B32,data!$A$3:$AT$202,27,FALSE))</f>
        <v/>
      </c>
      <c r="M32" s="526"/>
      <c r="N32" s="527" t="str">
        <f>IF(ISERROR(VLOOKUP(B32,data!$A$3:$AT$202,2,FALSE)),"",VLOOKUP(B32,data!$A$3:$AT$202,32,FALSE))</f>
        <v/>
      </c>
      <c r="O32" s="528"/>
      <c r="P32" s="527" t="str">
        <f>IF(ISERROR(VLOOKUP(B32,data!$A$3:$AT$202,2,FALSE)),"",VLOOKUP(B32,data!$A$3:$AT$202,37,FALSE))</f>
        <v/>
      </c>
      <c r="Q32" s="528"/>
      <c r="R32" s="529" t="str">
        <f>IF(ISERROR(VLOOKUP(B32,data!$A$3:$AT$202,2,FALSE)),"",VLOOKUP(B32,data!$A$3:$AT$202,42,FALSE))</f>
        <v/>
      </c>
      <c r="S32" s="530"/>
    </row>
    <row r="33" spans="2:19" ht="19.350000000000001" customHeight="1">
      <c r="B33" s="134">
        <v>17</v>
      </c>
      <c r="C33" s="124" t="str">
        <f>IF(ISERROR(VLOOKUP(B33,data!$A$3:$AT$202,2,FALSE)),"",VLOOKUP(B33,data!$A$3:$AT$202,2,FALSE))</f>
        <v/>
      </c>
      <c r="D33" s="520" t="str">
        <f>IF(ISERROR(VLOOKUP(B33,data!$A$3:$AT$202,2,FALSE)),"",VLOOKUP(B33,data!$A$3:$AT$202,46,FALSE))</f>
        <v/>
      </c>
      <c r="E33" s="521"/>
      <c r="F33" s="522"/>
      <c r="G33" s="125" t="str">
        <f>IF(ISERROR(VLOOKUP(B33,data!$A$3:$AT$202,2,FALSE)),"",VLOOKUP(B33,data!$A$3:$AT$202,11,FALSE))</f>
        <v/>
      </c>
      <c r="H33" s="47" t="str">
        <f>IF(ISERROR(VLOOKUP(B33,競技者データ入力シート!$A$7:$M$206,2,FALSE)),"",VLOOKUP(B33,競技者データ入力シート!$A$7:$M$206,7,FALSE))</f>
        <v/>
      </c>
      <c r="I33" s="124" t="str">
        <f>IF(ISERROR(VLOOKUP(B33,data!$A$3:$AT$202,2,FALSE)),"",VLOOKUP(B33,data!$A$3:$AT$202,12,FALSE))</f>
        <v/>
      </c>
      <c r="J33" s="518" t="str">
        <f>IF(ISERROR(VLOOKUP(B33,data!$A$3:$AT$202,2,FALSE)),"",VLOOKUP(B33,data!$A$3:$AT$202,22,FALSE))</f>
        <v/>
      </c>
      <c r="K33" s="519"/>
      <c r="L33" s="523" t="str">
        <f>IF(ISERROR(VLOOKUP(B33,data!$A$3:$AT$202,2,FALSE)),"",VLOOKUP(B33,data!$A$3:$AT$202,27,FALSE))</f>
        <v/>
      </c>
      <c r="M33" s="524"/>
      <c r="N33" s="516" t="str">
        <f>IF(ISERROR(VLOOKUP(B33,data!$A$3:$AT$202,2,FALSE)),"",VLOOKUP(B33,data!$A$3:$AT$202,32,FALSE))</f>
        <v/>
      </c>
      <c r="O33" s="517"/>
      <c r="P33" s="516" t="str">
        <f>IF(ISERROR(VLOOKUP(B33,data!$A$3:$AT$202,2,FALSE)),"",VLOOKUP(B33,data!$A$3:$AT$202,37,FALSE))</f>
        <v/>
      </c>
      <c r="Q33" s="517"/>
      <c r="R33" s="518" t="str">
        <f>IF(ISERROR(VLOOKUP(B33,data!$A$3:$AT$202,2,FALSE)),"",VLOOKUP(B33,data!$A$3:$AT$202,42,FALSE))</f>
        <v/>
      </c>
      <c r="S33" s="519"/>
    </row>
    <row r="34" spans="2:19" ht="19.350000000000001" customHeight="1">
      <c r="B34" s="134">
        <v>18</v>
      </c>
      <c r="C34" s="124" t="str">
        <f>IF(ISERROR(VLOOKUP(B34,data!$A$3:$AT$202,2,FALSE)),"",VLOOKUP(B34,data!$A$3:$AT$202,2,FALSE))</f>
        <v/>
      </c>
      <c r="D34" s="520" t="str">
        <f>IF(ISERROR(VLOOKUP(B34,data!$A$3:$AT$202,2,FALSE)),"",VLOOKUP(B34,data!$A$3:$AT$202,46,FALSE))</f>
        <v/>
      </c>
      <c r="E34" s="521"/>
      <c r="F34" s="522"/>
      <c r="G34" s="123" t="str">
        <f>IF(ISERROR(VLOOKUP(B34,data!$A$3:$AT$202,2,FALSE)),"",VLOOKUP(B34,data!$A$3:$AT$202,11,FALSE))</f>
        <v/>
      </c>
      <c r="H34" s="47" t="str">
        <f>IF(ISERROR(VLOOKUP(B34,競技者データ入力シート!$A$7:$M$206,2,FALSE)),"",VLOOKUP(B34,競技者データ入力シート!$A$7:$M$206,7,FALSE))</f>
        <v/>
      </c>
      <c r="I34" s="124" t="str">
        <f>IF(ISERROR(VLOOKUP(B34,data!$A$3:$AT$202,2,FALSE)),"",VLOOKUP(B34,data!$A$3:$AT$202,12,FALSE))</f>
        <v/>
      </c>
      <c r="J34" s="518" t="str">
        <f>IF(ISERROR(VLOOKUP(B34,data!$A$3:$AT$202,2,FALSE)),"",VLOOKUP(B34,data!$A$3:$AT$202,22,FALSE))</f>
        <v/>
      </c>
      <c r="K34" s="519"/>
      <c r="L34" s="523" t="str">
        <f>IF(ISERROR(VLOOKUP(B34,data!$A$3:$AT$202,2,FALSE)),"",VLOOKUP(B34,data!$A$3:$AT$202,27,FALSE))</f>
        <v/>
      </c>
      <c r="M34" s="524"/>
      <c r="N34" s="516" t="str">
        <f>IF(ISERROR(VLOOKUP(B34,data!$A$3:$AT$202,2,FALSE)),"",VLOOKUP(B34,data!$A$3:$AT$202,32,FALSE))</f>
        <v/>
      </c>
      <c r="O34" s="517"/>
      <c r="P34" s="516" t="str">
        <f>IF(ISERROR(VLOOKUP(B34,data!$A$3:$AT$202,2,FALSE)),"",VLOOKUP(B34,data!$A$3:$AT$202,37,FALSE))</f>
        <v/>
      </c>
      <c r="Q34" s="517"/>
      <c r="R34" s="518" t="str">
        <f>IF(ISERROR(VLOOKUP(B34,data!$A$3:$AT$202,2,FALSE)),"",VLOOKUP(B34,data!$A$3:$AT$202,42,FALSE))</f>
        <v/>
      </c>
      <c r="S34" s="519"/>
    </row>
    <row r="35" spans="2:19" ht="19.350000000000001" customHeight="1">
      <c r="B35" s="134">
        <v>19</v>
      </c>
      <c r="C35" s="124" t="str">
        <f>IF(ISERROR(VLOOKUP(B35,data!$A$3:$AT$202,2,FALSE)),"",VLOOKUP(B35,data!$A$3:$AT$202,2,FALSE))</f>
        <v/>
      </c>
      <c r="D35" s="520" t="str">
        <f>IF(ISERROR(VLOOKUP(B35,data!$A$3:$AT$202,2,FALSE)),"",VLOOKUP(B35,data!$A$3:$AT$202,46,FALSE))</f>
        <v/>
      </c>
      <c r="E35" s="521"/>
      <c r="F35" s="522"/>
      <c r="G35" s="125" t="str">
        <f>IF(ISERROR(VLOOKUP(B35,data!$A$3:$AT$202,2,FALSE)),"",VLOOKUP(B35,data!$A$3:$AT$202,11,FALSE))</f>
        <v/>
      </c>
      <c r="H35" s="47" t="str">
        <f>IF(ISERROR(VLOOKUP(B35,競技者データ入力シート!$A$7:$M$206,2,FALSE)),"",VLOOKUP(B35,競技者データ入力シート!$A$7:$M$206,7,FALSE))</f>
        <v/>
      </c>
      <c r="I35" s="124" t="str">
        <f>IF(ISERROR(VLOOKUP(B35,data!$A$3:$AT$202,2,FALSE)),"",VLOOKUP(B35,data!$A$3:$AT$202,12,FALSE))</f>
        <v/>
      </c>
      <c r="J35" s="518" t="str">
        <f>IF(ISERROR(VLOOKUP(B35,data!$A$3:$AT$202,2,FALSE)),"",VLOOKUP(B35,data!$A$3:$AT$202,22,FALSE))</f>
        <v/>
      </c>
      <c r="K35" s="519"/>
      <c r="L35" s="523" t="str">
        <f>IF(ISERROR(VLOOKUP(B35,data!$A$3:$AT$202,2,FALSE)),"",VLOOKUP(B35,data!$A$3:$AT$202,27,FALSE))</f>
        <v/>
      </c>
      <c r="M35" s="524"/>
      <c r="N35" s="516" t="str">
        <f>IF(ISERROR(VLOOKUP(B35,data!$A$3:$AT$202,2,FALSE)),"",VLOOKUP(B35,data!$A$3:$AT$202,32,FALSE))</f>
        <v/>
      </c>
      <c r="O35" s="517"/>
      <c r="P35" s="516" t="str">
        <f>IF(ISERROR(VLOOKUP(B35,data!$A$3:$AT$202,2,FALSE)),"",VLOOKUP(B35,data!$A$3:$AT$202,37,FALSE))</f>
        <v/>
      </c>
      <c r="Q35" s="517"/>
      <c r="R35" s="518" t="str">
        <f>IF(ISERROR(VLOOKUP(B35,data!$A$3:$AT$202,2,FALSE)),"",VLOOKUP(B35,data!$A$3:$AT$202,42,FALSE))</f>
        <v/>
      </c>
      <c r="S35" s="519"/>
    </row>
    <row r="36" spans="2:19" ht="19.350000000000001" customHeight="1">
      <c r="B36" s="137">
        <v>20</v>
      </c>
      <c r="C36" s="131" t="str">
        <f>IF(ISERROR(VLOOKUP(B36,data!$A$3:$AT$202,2,FALSE)),"",VLOOKUP(B36,data!$A$3:$AT$202,2,FALSE))</f>
        <v/>
      </c>
      <c r="D36" s="507" t="str">
        <f>IF(ISERROR(VLOOKUP(B36,data!$A$3:$AT$202,2,FALSE)),"",VLOOKUP(B36,data!$A$3:$AT$202,46,FALSE))</f>
        <v/>
      </c>
      <c r="E36" s="508"/>
      <c r="F36" s="509"/>
      <c r="G36" s="130" t="str">
        <f>IF(ISERROR(VLOOKUP(B36,data!$A$3:$AT$202,2,FALSE)),"",VLOOKUP(B36,data!$A$3:$AT$202,11,FALSE))</f>
        <v/>
      </c>
      <c r="H36" s="50" t="str">
        <f>IF(ISERROR(VLOOKUP(B36,競技者データ入力シート!$A$7:$M$206,2,FALSE)),"",VLOOKUP(B36,競技者データ入力シート!$A$7:$M$206,7,FALSE))</f>
        <v/>
      </c>
      <c r="I36" s="131" t="str">
        <f>IF(ISERROR(VLOOKUP(B36,data!$A$3:$AT$202,2,FALSE)),"",VLOOKUP(B36,data!$A$3:$AT$202,12,FALSE))</f>
        <v/>
      </c>
      <c r="J36" s="510" t="str">
        <f>IF(ISERROR(VLOOKUP(B36,data!$A$3:$AT$202,2,FALSE)),"",VLOOKUP(B36,data!$A$3:$AT$202,22,FALSE))</f>
        <v/>
      </c>
      <c r="K36" s="511"/>
      <c r="L36" s="512" t="str">
        <f>IF(ISERROR(VLOOKUP(B36,data!$A$3:$AT$202,2,FALSE)),"",VLOOKUP(B36,data!$A$3:$AT$202,27,FALSE))</f>
        <v/>
      </c>
      <c r="M36" s="513"/>
      <c r="N36" s="514" t="str">
        <f>IF(ISERROR(VLOOKUP(B36,data!$A$3:$AT$202,2,FALSE)),"",VLOOKUP(B36,data!$A$3:$AT$202,32,FALSE))</f>
        <v/>
      </c>
      <c r="O36" s="515"/>
      <c r="P36" s="514" t="str">
        <f>IF(ISERROR(VLOOKUP(B36,data!$A$3:$AT$202,2,FALSE)),"",VLOOKUP(B36,data!$A$3:$AT$202,37,FALSE))</f>
        <v/>
      </c>
      <c r="Q36" s="515"/>
      <c r="R36" s="510" t="str">
        <f>IF(ISERROR(VLOOKUP(B36,data!$A$3:$AT$202,2,FALSE)),"",VLOOKUP(B36,data!$A$3:$AT$202,42,FALSE))</f>
        <v/>
      </c>
      <c r="S36" s="511"/>
    </row>
    <row r="37" spans="2:19" ht="19.350000000000001" customHeight="1">
      <c r="B37" s="136">
        <v>21</v>
      </c>
      <c r="C37" s="129" t="str">
        <f>IF(ISERROR(VLOOKUP(B37,data!$A$3:$AT$202,2,FALSE)),"",VLOOKUP(B37,data!$A$3:$AT$202,2,FALSE))</f>
        <v/>
      </c>
      <c r="D37" s="531" t="str">
        <f>IF(ISERROR(VLOOKUP(B37,data!$A$3:$AT$202,2,FALSE)),"",VLOOKUP(B37,data!$A$3:$AT$202,46,FALSE))</f>
        <v/>
      </c>
      <c r="E37" s="532"/>
      <c r="F37" s="533"/>
      <c r="G37" s="128" t="str">
        <f>IF(ISERROR(VLOOKUP(B37,data!$A$3:$AT$202,2,FALSE)),"",VLOOKUP(B37,data!$A$3:$AT$202,11,FALSE))</f>
        <v/>
      </c>
      <c r="H37" s="49" t="str">
        <f>IF(ISERROR(VLOOKUP(B37,競技者データ入力シート!$A$7:$M$206,2,FALSE)),"",VLOOKUP(B37,競技者データ入力シート!$A$7:$M$206,7,FALSE))</f>
        <v/>
      </c>
      <c r="I37" s="129" t="str">
        <f>IF(ISERROR(VLOOKUP(B37,data!$A$3:$AT$202,2,FALSE)),"",VLOOKUP(B37,data!$A$3:$AT$202,12,FALSE))</f>
        <v/>
      </c>
      <c r="J37" s="529" t="str">
        <f>IF(ISERROR(VLOOKUP(B37,data!$A$3:$AT$202,2,FALSE)),"",VLOOKUP(B37,data!$A$3:$AT$202,22,FALSE))</f>
        <v/>
      </c>
      <c r="K37" s="530"/>
      <c r="L37" s="525" t="str">
        <f>IF(ISERROR(VLOOKUP(B37,data!$A$3:$AT$202,2,FALSE)),"",VLOOKUP(B37,data!$A$3:$AT$202,27,FALSE))</f>
        <v/>
      </c>
      <c r="M37" s="526"/>
      <c r="N37" s="527" t="str">
        <f>IF(ISERROR(VLOOKUP(B37,data!$A$3:$AT$202,2,FALSE)),"",VLOOKUP(B37,data!$A$3:$AT$202,32,FALSE))</f>
        <v/>
      </c>
      <c r="O37" s="528"/>
      <c r="P37" s="527" t="str">
        <f>IF(ISERROR(VLOOKUP(B37,data!$A$3:$AT$202,2,FALSE)),"",VLOOKUP(B37,data!$A$3:$AT$202,37,FALSE))</f>
        <v/>
      </c>
      <c r="Q37" s="528"/>
      <c r="R37" s="529" t="str">
        <f>IF(ISERROR(VLOOKUP(B37,data!$A$3:$AT$202,2,FALSE)),"",VLOOKUP(B37,data!$A$3:$AT$202,42,FALSE))</f>
        <v/>
      </c>
      <c r="S37" s="530"/>
    </row>
    <row r="38" spans="2:19" ht="19.350000000000001" customHeight="1">
      <c r="B38" s="134">
        <v>22</v>
      </c>
      <c r="C38" s="124" t="str">
        <f>IF(ISERROR(VLOOKUP(B38,data!$A$3:$AT$202,2,FALSE)),"",VLOOKUP(B38,data!$A$3:$AT$202,2,FALSE))</f>
        <v/>
      </c>
      <c r="D38" s="520" t="str">
        <f>IF(ISERROR(VLOOKUP(B38,data!$A$3:$AT$202,2,FALSE)),"",VLOOKUP(B38,data!$A$3:$AT$202,46,FALSE))</f>
        <v/>
      </c>
      <c r="E38" s="521"/>
      <c r="F38" s="522"/>
      <c r="G38" s="125" t="str">
        <f>IF(ISERROR(VLOOKUP(B38,data!$A$3:$AT$202,2,FALSE)),"",VLOOKUP(B38,data!$A$3:$AT$202,11,FALSE))</f>
        <v/>
      </c>
      <c r="H38" s="47" t="str">
        <f>IF(ISERROR(VLOOKUP(B38,競技者データ入力シート!$A$7:$M$206,2,FALSE)),"",VLOOKUP(B38,競技者データ入力シート!$A$7:$M$206,7,FALSE))</f>
        <v/>
      </c>
      <c r="I38" s="124" t="str">
        <f>IF(ISERROR(VLOOKUP(B38,data!$A$3:$AT$202,2,FALSE)),"",VLOOKUP(B38,data!$A$3:$AT$202,12,FALSE))</f>
        <v/>
      </c>
      <c r="J38" s="518" t="str">
        <f>IF(ISERROR(VLOOKUP(B38,data!$A$3:$AT$202,2,FALSE)),"",VLOOKUP(B38,data!$A$3:$AT$202,22,FALSE))</f>
        <v/>
      </c>
      <c r="K38" s="519"/>
      <c r="L38" s="523" t="str">
        <f>IF(ISERROR(VLOOKUP(B38,data!$A$3:$AT$202,2,FALSE)),"",VLOOKUP(B38,data!$A$3:$AT$202,27,FALSE))</f>
        <v/>
      </c>
      <c r="M38" s="524"/>
      <c r="N38" s="516" t="str">
        <f>IF(ISERROR(VLOOKUP(B38,data!$A$3:$AT$202,2,FALSE)),"",VLOOKUP(B38,data!$A$3:$AT$202,32,FALSE))</f>
        <v/>
      </c>
      <c r="O38" s="517"/>
      <c r="P38" s="516" t="str">
        <f>IF(ISERROR(VLOOKUP(B38,data!$A$3:$AT$202,2,FALSE)),"",VLOOKUP(B38,data!$A$3:$AT$202,37,FALSE))</f>
        <v/>
      </c>
      <c r="Q38" s="517"/>
      <c r="R38" s="518" t="str">
        <f>IF(ISERROR(VLOOKUP(B38,data!$A$3:$AT$202,2,FALSE)),"",VLOOKUP(B38,data!$A$3:$AT$202,42,FALSE))</f>
        <v/>
      </c>
      <c r="S38" s="519"/>
    </row>
    <row r="39" spans="2:19" ht="19.350000000000001" customHeight="1">
      <c r="B39" s="134">
        <v>23</v>
      </c>
      <c r="C39" s="124" t="str">
        <f>IF(ISERROR(VLOOKUP(B39,data!$A$3:$AT$202,2,FALSE)),"",VLOOKUP(B39,data!$A$3:$AT$202,2,FALSE))</f>
        <v/>
      </c>
      <c r="D39" s="520" t="str">
        <f>IF(ISERROR(VLOOKUP(B39,data!$A$3:$AT$202,2,FALSE)),"",VLOOKUP(B39,data!$A$3:$AT$202,46,FALSE))</f>
        <v/>
      </c>
      <c r="E39" s="521"/>
      <c r="F39" s="522"/>
      <c r="G39" s="123" t="str">
        <f>IF(ISERROR(VLOOKUP(B39,data!$A$3:$AT$202,2,FALSE)),"",VLOOKUP(B39,data!$A$3:$AT$202,11,FALSE))</f>
        <v/>
      </c>
      <c r="H39" s="47" t="str">
        <f>IF(ISERROR(VLOOKUP(B39,競技者データ入力シート!$A$7:$M$206,2,FALSE)),"",VLOOKUP(B39,競技者データ入力シート!$A$7:$M$206,7,FALSE))</f>
        <v/>
      </c>
      <c r="I39" s="124" t="str">
        <f>IF(ISERROR(VLOOKUP(B39,data!$A$3:$AT$202,2,FALSE)),"",VLOOKUP(B39,data!$A$3:$AT$202,12,FALSE))</f>
        <v/>
      </c>
      <c r="J39" s="518" t="str">
        <f>IF(ISERROR(VLOOKUP(B39,data!$A$3:$AT$202,2,FALSE)),"",VLOOKUP(B39,data!$A$3:$AT$202,22,FALSE))</f>
        <v/>
      </c>
      <c r="K39" s="519"/>
      <c r="L39" s="523" t="str">
        <f>IF(ISERROR(VLOOKUP(B39,data!$A$3:$AT$202,2,FALSE)),"",VLOOKUP(B39,data!$A$3:$AT$202,27,FALSE))</f>
        <v/>
      </c>
      <c r="M39" s="524"/>
      <c r="N39" s="516" t="str">
        <f>IF(ISERROR(VLOOKUP(B39,data!$A$3:$AT$202,2,FALSE)),"",VLOOKUP(B39,data!$A$3:$AT$202,32,FALSE))</f>
        <v/>
      </c>
      <c r="O39" s="517"/>
      <c r="P39" s="516" t="str">
        <f>IF(ISERROR(VLOOKUP(B39,data!$A$3:$AT$202,2,FALSE)),"",VLOOKUP(B39,data!$A$3:$AT$202,37,FALSE))</f>
        <v/>
      </c>
      <c r="Q39" s="517"/>
      <c r="R39" s="518" t="str">
        <f>IF(ISERROR(VLOOKUP(B39,data!$A$3:$AT$202,2,FALSE)),"",VLOOKUP(B39,data!$A$3:$AT$202,42,FALSE))</f>
        <v/>
      </c>
      <c r="S39" s="519"/>
    </row>
    <row r="40" spans="2:19" ht="19.350000000000001" customHeight="1">
      <c r="B40" s="134">
        <v>24</v>
      </c>
      <c r="C40" s="124" t="str">
        <f>IF(ISERROR(VLOOKUP(B40,data!$A$3:$AT$202,2,FALSE)),"",VLOOKUP(B40,data!$A$3:$AT$202,2,FALSE))</f>
        <v/>
      </c>
      <c r="D40" s="520" t="str">
        <f>IF(ISERROR(VLOOKUP(B40,data!$A$3:$AT$202,2,FALSE)),"",VLOOKUP(B40,data!$A$3:$AT$202,46,FALSE))</f>
        <v/>
      </c>
      <c r="E40" s="521"/>
      <c r="F40" s="522"/>
      <c r="G40" s="125" t="str">
        <f>IF(ISERROR(VLOOKUP(B40,data!$A$3:$AT$202,2,FALSE)),"",VLOOKUP(B40,data!$A$3:$AT$202,11,FALSE))</f>
        <v/>
      </c>
      <c r="H40" s="47" t="str">
        <f>IF(ISERROR(VLOOKUP(B40,競技者データ入力シート!$A$7:$M$206,2,FALSE)),"",VLOOKUP(B40,競技者データ入力シート!$A$7:$M$206,7,FALSE))</f>
        <v/>
      </c>
      <c r="I40" s="124" t="str">
        <f>IF(ISERROR(VLOOKUP(B40,data!$A$3:$AT$202,2,FALSE)),"",VLOOKUP(B40,data!$A$3:$AT$202,12,FALSE))</f>
        <v/>
      </c>
      <c r="J40" s="518" t="str">
        <f>IF(ISERROR(VLOOKUP(B40,data!$A$3:$AT$202,2,FALSE)),"",VLOOKUP(B40,data!$A$3:$AT$202,22,FALSE))</f>
        <v/>
      </c>
      <c r="K40" s="519"/>
      <c r="L40" s="523" t="str">
        <f>IF(ISERROR(VLOOKUP(B40,data!$A$3:$AT$202,2,FALSE)),"",VLOOKUP(B40,data!$A$3:$AT$202,27,FALSE))</f>
        <v/>
      </c>
      <c r="M40" s="524"/>
      <c r="N40" s="516" t="str">
        <f>IF(ISERROR(VLOOKUP(B40,data!$A$3:$AT$202,2,FALSE)),"",VLOOKUP(B40,data!$A$3:$AT$202,32,FALSE))</f>
        <v/>
      </c>
      <c r="O40" s="517"/>
      <c r="P40" s="516" t="str">
        <f>IF(ISERROR(VLOOKUP(B40,data!$A$3:$AT$202,2,FALSE)),"",VLOOKUP(B40,data!$A$3:$AT$202,37,FALSE))</f>
        <v/>
      </c>
      <c r="Q40" s="517"/>
      <c r="R40" s="518" t="str">
        <f>IF(ISERROR(VLOOKUP(B40,data!$A$3:$AT$202,2,FALSE)),"",VLOOKUP(B40,data!$A$3:$AT$202,42,FALSE))</f>
        <v/>
      </c>
      <c r="S40" s="519"/>
    </row>
    <row r="41" spans="2:19" ht="19.350000000000001" customHeight="1">
      <c r="B41" s="137">
        <v>25</v>
      </c>
      <c r="C41" s="131" t="str">
        <f>IF(ISERROR(VLOOKUP(B41,data!$A$3:$AT$202,2,FALSE)),"",VLOOKUP(B41,data!$A$3:$AT$202,2,FALSE))</f>
        <v/>
      </c>
      <c r="D41" s="507" t="str">
        <f>IF(ISERROR(VLOOKUP(B41,data!$A$3:$AT$202,2,FALSE)),"",VLOOKUP(B41,data!$A$3:$AT$202,46,FALSE))</f>
        <v/>
      </c>
      <c r="E41" s="508"/>
      <c r="F41" s="509"/>
      <c r="G41" s="130" t="str">
        <f>IF(ISERROR(VLOOKUP(B41,data!$A$3:$AT$202,2,FALSE)),"",VLOOKUP(B41,data!$A$3:$AT$202,11,FALSE))</f>
        <v/>
      </c>
      <c r="H41" s="50" t="str">
        <f>IF(ISERROR(VLOOKUP(B41,競技者データ入力シート!$A$7:$M$206,2,FALSE)),"",VLOOKUP(B41,競技者データ入力シート!$A$7:$M$206,7,FALSE))</f>
        <v/>
      </c>
      <c r="I41" s="131" t="str">
        <f>IF(ISERROR(VLOOKUP(B41,data!$A$3:$AT$202,2,FALSE)),"",VLOOKUP(B41,data!$A$3:$AT$202,12,FALSE))</f>
        <v/>
      </c>
      <c r="J41" s="510" t="str">
        <f>IF(ISERROR(VLOOKUP(B41,data!$A$3:$AT$202,2,FALSE)),"",VLOOKUP(B41,data!$A$3:$AT$202,22,FALSE))</f>
        <v/>
      </c>
      <c r="K41" s="511"/>
      <c r="L41" s="512" t="str">
        <f>IF(ISERROR(VLOOKUP(B41,data!$A$3:$AT$202,2,FALSE)),"",VLOOKUP(B41,data!$A$3:$AT$202,27,FALSE))</f>
        <v/>
      </c>
      <c r="M41" s="513"/>
      <c r="N41" s="514" t="str">
        <f>IF(ISERROR(VLOOKUP(B41,data!$A$3:$AT$202,2,FALSE)),"",VLOOKUP(B41,data!$A$3:$AT$202,32,FALSE))</f>
        <v/>
      </c>
      <c r="O41" s="515"/>
      <c r="P41" s="514" t="str">
        <f>IF(ISERROR(VLOOKUP(B41,data!$A$3:$AT$202,2,FALSE)),"",VLOOKUP(B41,data!$A$3:$AT$202,37,FALSE))</f>
        <v/>
      </c>
      <c r="Q41" s="515"/>
      <c r="R41" s="510" t="str">
        <f>IF(ISERROR(VLOOKUP(B41,data!$A$3:$AT$202,2,FALSE)),"",VLOOKUP(B41,data!$A$3:$AT$202,42,FALSE))</f>
        <v/>
      </c>
      <c r="S41" s="511"/>
    </row>
    <row r="42" spans="2:19" ht="19.350000000000001" customHeight="1">
      <c r="B42" s="136">
        <v>26</v>
      </c>
      <c r="C42" s="129" t="str">
        <f>IF(ISERROR(VLOOKUP(B42,data!$A$3:$AT$202,2,FALSE)),"",VLOOKUP(B42,data!$A$3:$AT$202,2,FALSE))</f>
        <v/>
      </c>
      <c r="D42" s="531" t="str">
        <f>IF(ISERROR(VLOOKUP(B42,data!$A$3:$AT$202,2,FALSE)),"",VLOOKUP(B42,data!$A$3:$AT$202,46,FALSE))</f>
        <v/>
      </c>
      <c r="E42" s="532"/>
      <c r="F42" s="533"/>
      <c r="G42" s="128" t="str">
        <f>IF(ISERROR(VLOOKUP(B42,data!$A$3:$AT$202,2,FALSE)),"",VLOOKUP(B42,data!$A$3:$AT$202,11,FALSE))</f>
        <v/>
      </c>
      <c r="H42" s="49" t="str">
        <f>IF(ISERROR(VLOOKUP(B42,競技者データ入力シート!$A$7:$M$206,2,FALSE)),"",VLOOKUP(B42,競技者データ入力シート!$A$7:$M$206,7,FALSE))</f>
        <v/>
      </c>
      <c r="I42" s="129" t="str">
        <f>IF(ISERROR(VLOOKUP(B42,data!$A$3:$AT$202,2,FALSE)),"",VLOOKUP(B42,data!$A$3:$AT$202,12,FALSE))</f>
        <v/>
      </c>
      <c r="J42" s="529" t="str">
        <f>IF(ISERROR(VLOOKUP(B42,data!$A$3:$AT$202,2,FALSE)),"",VLOOKUP(B42,data!$A$3:$AT$202,22,FALSE))</f>
        <v/>
      </c>
      <c r="K42" s="530"/>
      <c r="L42" s="525" t="str">
        <f>IF(ISERROR(VLOOKUP(B42,data!$A$3:$AT$202,2,FALSE)),"",VLOOKUP(B42,data!$A$3:$AT$202,27,FALSE))</f>
        <v/>
      </c>
      <c r="M42" s="526"/>
      <c r="N42" s="527" t="str">
        <f>IF(ISERROR(VLOOKUP(B42,data!$A$3:$AT$202,2,FALSE)),"",VLOOKUP(B42,data!$A$3:$AT$202,32,FALSE))</f>
        <v/>
      </c>
      <c r="O42" s="528"/>
      <c r="P42" s="527" t="str">
        <f>IF(ISERROR(VLOOKUP(B42,data!$A$3:$AT$202,2,FALSE)),"",VLOOKUP(B42,data!$A$3:$AT$202,37,FALSE))</f>
        <v/>
      </c>
      <c r="Q42" s="528"/>
      <c r="R42" s="529" t="str">
        <f>IF(ISERROR(VLOOKUP(B42,data!$A$3:$AT$202,2,FALSE)),"",VLOOKUP(B42,data!$A$3:$AT$202,42,FALSE))</f>
        <v/>
      </c>
      <c r="S42" s="530"/>
    </row>
    <row r="43" spans="2:19" ht="19.350000000000001" customHeight="1">
      <c r="B43" s="134">
        <v>27</v>
      </c>
      <c r="C43" s="124" t="str">
        <f>IF(ISERROR(VLOOKUP(B43,data!$A$3:$AT$202,2,FALSE)),"",VLOOKUP(B43,data!$A$3:$AT$202,2,FALSE))</f>
        <v/>
      </c>
      <c r="D43" s="520" t="str">
        <f>IF(ISERROR(VLOOKUP(B43,data!$A$3:$AT$202,2,FALSE)),"",VLOOKUP(B43,data!$A$3:$AT$202,46,FALSE))</f>
        <v/>
      </c>
      <c r="E43" s="521"/>
      <c r="F43" s="522"/>
      <c r="G43" s="125" t="str">
        <f>IF(ISERROR(VLOOKUP(B43,data!$A$3:$AT$202,2,FALSE)),"",VLOOKUP(B43,data!$A$3:$AT$202,11,FALSE))</f>
        <v/>
      </c>
      <c r="H43" s="47" t="str">
        <f>IF(ISERROR(VLOOKUP(B43,競技者データ入力シート!$A$7:$M$206,2,FALSE)),"",VLOOKUP(B43,競技者データ入力シート!$A$7:$M$206,7,FALSE))</f>
        <v/>
      </c>
      <c r="I43" s="124" t="str">
        <f>IF(ISERROR(VLOOKUP(B43,data!$A$3:$AT$202,2,FALSE)),"",VLOOKUP(B43,data!$A$3:$AT$202,12,FALSE))</f>
        <v/>
      </c>
      <c r="J43" s="518" t="str">
        <f>IF(ISERROR(VLOOKUP(B43,data!$A$3:$AT$202,2,FALSE)),"",VLOOKUP(B43,data!$A$3:$AT$202,22,FALSE))</f>
        <v/>
      </c>
      <c r="K43" s="519"/>
      <c r="L43" s="523" t="str">
        <f>IF(ISERROR(VLOOKUP(B43,data!$A$3:$AT$202,2,FALSE)),"",VLOOKUP(B43,data!$A$3:$AT$202,27,FALSE))</f>
        <v/>
      </c>
      <c r="M43" s="524"/>
      <c r="N43" s="516" t="str">
        <f>IF(ISERROR(VLOOKUP(B43,data!$A$3:$AT$202,2,FALSE)),"",VLOOKUP(B43,data!$A$3:$AT$202,32,FALSE))</f>
        <v/>
      </c>
      <c r="O43" s="517"/>
      <c r="P43" s="516" t="str">
        <f>IF(ISERROR(VLOOKUP(B43,data!$A$3:$AT$202,2,FALSE)),"",VLOOKUP(B43,data!$A$3:$AT$202,37,FALSE))</f>
        <v/>
      </c>
      <c r="Q43" s="517"/>
      <c r="R43" s="518" t="str">
        <f>IF(ISERROR(VLOOKUP(B43,data!$A$3:$AT$202,2,FALSE)),"",VLOOKUP(B43,data!$A$3:$AT$202,42,FALSE))</f>
        <v/>
      </c>
      <c r="S43" s="519"/>
    </row>
    <row r="44" spans="2:19" ht="19.350000000000001" customHeight="1">
      <c r="B44" s="134">
        <v>28</v>
      </c>
      <c r="C44" s="124" t="str">
        <f>IF(ISERROR(VLOOKUP(B44,data!$A$3:$AT$202,2,FALSE)),"",VLOOKUP(B44,data!$A$3:$AT$202,2,FALSE))</f>
        <v/>
      </c>
      <c r="D44" s="520" t="str">
        <f>IF(ISERROR(VLOOKUP(B44,data!$A$3:$AT$202,2,FALSE)),"",VLOOKUP(B44,data!$A$3:$AT$202,46,FALSE))</f>
        <v/>
      </c>
      <c r="E44" s="521"/>
      <c r="F44" s="522"/>
      <c r="G44" s="123" t="str">
        <f>IF(ISERROR(VLOOKUP(B44,data!$A$3:$AT$202,2,FALSE)),"",VLOOKUP(B44,data!$A$3:$AT$202,11,FALSE))</f>
        <v/>
      </c>
      <c r="H44" s="47" t="str">
        <f>IF(ISERROR(VLOOKUP(B44,競技者データ入力シート!$A$7:$M$206,2,FALSE)),"",VLOOKUP(B44,競技者データ入力シート!$A$7:$M$206,7,FALSE))</f>
        <v/>
      </c>
      <c r="I44" s="124" t="str">
        <f>IF(ISERROR(VLOOKUP(B44,data!$A$3:$AT$202,2,FALSE)),"",VLOOKUP(B44,data!$A$3:$AT$202,12,FALSE))</f>
        <v/>
      </c>
      <c r="J44" s="518" t="str">
        <f>IF(ISERROR(VLOOKUP(B44,data!$A$3:$AT$202,2,FALSE)),"",VLOOKUP(B44,data!$A$3:$AT$202,22,FALSE))</f>
        <v/>
      </c>
      <c r="K44" s="519"/>
      <c r="L44" s="523" t="str">
        <f>IF(ISERROR(VLOOKUP(B44,data!$A$3:$AT$202,2,FALSE)),"",VLOOKUP(B44,data!$A$3:$AT$202,27,FALSE))</f>
        <v/>
      </c>
      <c r="M44" s="524"/>
      <c r="N44" s="516" t="str">
        <f>IF(ISERROR(VLOOKUP(B44,data!$A$3:$AT$202,2,FALSE)),"",VLOOKUP(B44,data!$A$3:$AT$202,32,FALSE))</f>
        <v/>
      </c>
      <c r="O44" s="517"/>
      <c r="P44" s="516" t="str">
        <f>IF(ISERROR(VLOOKUP(B44,data!$A$3:$AT$202,2,FALSE)),"",VLOOKUP(B44,data!$A$3:$AT$202,37,FALSE))</f>
        <v/>
      </c>
      <c r="Q44" s="517"/>
      <c r="R44" s="518" t="str">
        <f>IF(ISERROR(VLOOKUP(B44,data!$A$3:$AT$202,2,FALSE)),"",VLOOKUP(B44,data!$A$3:$AT$202,42,FALSE))</f>
        <v/>
      </c>
      <c r="S44" s="519"/>
    </row>
    <row r="45" spans="2:19" ht="19.350000000000001" customHeight="1">
      <c r="B45" s="134">
        <v>29</v>
      </c>
      <c r="C45" s="124" t="str">
        <f>IF(ISERROR(VLOOKUP(B45,data!$A$3:$AT$202,2,FALSE)),"",VLOOKUP(B45,data!$A$3:$AT$202,2,FALSE))</f>
        <v/>
      </c>
      <c r="D45" s="520" t="str">
        <f>IF(ISERROR(VLOOKUP(B45,data!$A$3:$AT$202,2,FALSE)),"",VLOOKUP(B45,data!$A$3:$AT$202,46,FALSE))</f>
        <v/>
      </c>
      <c r="E45" s="521"/>
      <c r="F45" s="522"/>
      <c r="G45" s="125" t="str">
        <f>IF(ISERROR(VLOOKUP(B45,data!$A$3:$AT$202,2,FALSE)),"",VLOOKUP(B45,data!$A$3:$AT$202,11,FALSE))</f>
        <v/>
      </c>
      <c r="H45" s="47" t="str">
        <f>IF(ISERROR(VLOOKUP(B45,競技者データ入力シート!$A$7:$M$206,2,FALSE)),"",VLOOKUP(B45,競技者データ入力シート!$A$7:$M$206,7,FALSE))</f>
        <v/>
      </c>
      <c r="I45" s="124" t="str">
        <f>IF(ISERROR(VLOOKUP(B45,data!$A$3:$AT$202,2,FALSE)),"",VLOOKUP(B45,data!$A$3:$AT$202,12,FALSE))</f>
        <v/>
      </c>
      <c r="J45" s="518" t="str">
        <f>IF(ISERROR(VLOOKUP(B45,data!$A$3:$AT$202,2,FALSE)),"",VLOOKUP(B45,data!$A$3:$AT$202,22,FALSE))</f>
        <v/>
      </c>
      <c r="K45" s="519"/>
      <c r="L45" s="523" t="str">
        <f>IF(ISERROR(VLOOKUP(B45,data!$A$3:$AT$202,2,FALSE)),"",VLOOKUP(B45,data!$A$3:$AT$202,27,FALSE))</f>
        <v/>
      </c>
      <c r="M45" s="524"/>
      <c r="N45" s="516" t="str">
        <f>IF(ISERROR(VLOOKUP(B45,data!$A$3:$AT$202,2,FALSE)),"",VLOOKUP(B45,data!$A$3:$AT$202,32,FALSE))</f>
        <v/>
      </c>
      <c r="O45" s="517"/>
      <c r="P45" s="516" t="str">
        <f>IF(ISERROR(VLOOKUP(B45,data!$A$3:$AT$202,2,FALSE)),"",VLOOKUP(B45,data!$A$3:$AT$202,37,FALSE))</f>
        <v/>
      </c>
      <c r="Q45" s="517"/>
      <c r="R45" s="518" t="str">
        <f>IF(ISERROR(VLOOKUP(B45,data!$A$3:$AT$202,2,FALSE)),"",VLOOKUP(B45,data!$A$3:$AT$202,42,FALSE))</f>
        <v/>
      </c>
      <c r="S45" s="519"/>
    </row>
    <row r="46" spans="2:19" ht="19.350000000000001" customHeight="1">
      <c r="B46" s="137">
        <v>30</v>
      </c>
      <c r="C46" s="131" t="str">
        <f>IF(ISERROR(VLOOKUP(B46,data!$A$3:$AT$202,2,FALSE)),"",VLOOKUP(B46,data!$A$3:$AT$202,2,FALSE))</f>
        <v/>
      </c>
      <c r="D46" s="507" t="str">
        <f>IF(ISERROR(VLOOKUP(B46,data!$A$3:$AT$202,2,FALSE)),"",VLOOKUP(B46,data!$A$3:$AT$202,46,FALSE))</f>
        <v/>
      </c>
      <c r="E46" s="508"/>
      <c r="F46" s="509"/>
      <c r="G46" s="130" t="str">
        <f>IF(ISERROR(VLOOKUP(B46,data!$A$3:$AT$202,2,FALSE)),"",VLOOKUP(B46,data!$A$3:$AT$202,11,FALSE))</f>
        <v/>
      </c>
      <c r="H46" s="50" t="str">
        <f>IF(ISERROR(VLOOKUP(B46,競技者データ入力シート!$A$7:$M$206,2,FALSE)),"",VLOOKUP(B46,競技者データ入力シート!$A$7:$M$206,7,FALSE))</f>
        <v/>
      </c>
      <c r="I46" s="131" t="str">
        <f>IF(ISERROR(VLOOKUP(B46,data!$A$3:$AT$202,2,FALSE)),"",VLOOKUP(B46,data!$A$3:$AT$202,12,FALSE))</f>
        <v/>
      </c>
      <c r="J46" s="510" t="str">
        <f>IF(ISERROR(VLOOKUP(B46,data!$A$3:$AT$202,2,FALSE)),"",VLOOKUP(B46,data!$A$3:$AT$202,22,FALSE))</f>
        <v/>
      </c>
      <c r="K46" s="511"/>
      <c r="L46" s="512" t="str">
        <f>IF(ISERROR(VLOOKUP(B46,data!$A$3:$AT$202,2,FALSE)),"",VLOOKUP(B46,data!$A$3:$AT$202,27,FALSE))</f>
        <v/>
      </c>
      <c r="M46" s="513"/>
      <c r="N46" s="514" t="str">
        <f>IF(ISERROR(VLOOKUP(B46,data!$A$3:$AT$202,2,FALSE)),"",VLOOKUP(B46,data!$A$3:$AT$202,32,FALSE))</f>
        <v/>
      </c>
      <c r="O46" s="515"/>
      <c r="P46" s="514" t="str">
        <f>IF(ISERROR(VLOOKUP(B46,data!$A$3:$AT$202,2,FALSE)),"",VLOOKUP(B46,data!$A$3:$AT$202,37,FALSE))</f>
        <v/>
      </c>
      <c r="Q46" s="515"/>
      <c r="R46" s="510" t="str">
        <f>IF(ISERROR(VLOOKUP(B46,data!$A$3:$AT$202,2,FALSE)),"",VLOOKUP(B46,data!$A$3:$AT$202,42,FALSE))</f>
        <v/>
      </c>
      <c r="S46" s="511"/>
    </row>
    <row r="47" spans="2:19" ht="19.350000000000001" customHeight="1">
      <c r="B47" s="136">
        <v>31</v>
      </c>
      <c r="C47" s="129" t="str">
        <f>IF(ISERROR(VLOOKUP(B47,data!$A$3:$AT$202,2,FALSE)),"",VLOOKUP(B47,data!$A$3:$AT$202,2,FALSE))</f>
        <v/>
      </c>
      <c r="D47" s="531" t="str">
        <f>IF(ISERROR(VLOOKUP(B47,data!$A$3:$AT$202,2,FALSE)),"",VLOOKUP(B47,data!$A$3:$AT$202,46,FALSE))</f>
        <v/>
      </c>
      <c r="E47" s="532"/>
      <c r="F47" s="533"/>
      <c r="G47" s="128" t="str">
        <f>IF(ISERROR(VLOOKUP(B47,data!$A$3:$AT$202,2,FALSE)),"",VLOOKUP(B47,data!$A$3:$AT$202,11,FALSE))</f>
        <v/>
      </c>
      <c r="H47" s="49" t="str">
        <f>IF(ISERROR(VLOOKUP(B47,競技者データ入力シート!$A$7:$M$206,2,FALSE)),"",VLOOKUP(B47,競技者データ入力シート!$A$7:$M$206,7,FALSE))</f>
        <v/>
      </c>
      <c r="I47" s="129" t="str">
        <f>IF(ISERROR(VLOOKUP(B47,data!$A$3:$AT$202,2,FALSE)),"",VLOOKUP(B47,data!$A$3:$AT$202,12,FALSE))</f>
        <v/>
      </c>
      <c r="J47" s="529" t="str">
        <f>IF(ISERROR(VLOOKUP(B47,data!$A$3:$AT$202,2,FALSE)),"",VLOOKUP(B47,data!$A$3:$AT$202,22,FALSE))</f>
        <v/>
      </c>
      <c r="K47" s="530"/>
      <c r="L47" s="525" t="str">
        <f>IF(ISERROR(VLOOKUP(B47,data!$A$3:$AT$202,2,FALSE)),"",VLOOKUP(B47,data!$A$3:$AT$202,27,FALSE))</f>
        <v/>
      </c>
      <c r="M47" s="526"/>
      <c r="N47" s="527" t="str">
        <f>IF(ISERROR(VLOOKUP(B47,data!$A$3:$AT$202,2,FALSE)),"",VLOOKUP(B47,data!$A$3:$AT$202,32,FALSE))</f>
        <v/>
      </c>
      <c r="O47" s="528"/>
      <c r="P47" s="527" t="str">
        <f>IF(ISERROR(VLOOKUP(B47,data!$A$3:$AT$202,2,FALSE)),"",VLOOKUP(B47,data!$A$3:$AT$202,37,FALSE))</f>
        <v/>
      </c>
      <c r="Q47" s="528"/>
      <c r="R47" s="529" t="str">
        <f>IF(ISERROR(VLOOKUP(B47,data!$A$3:$AT$202,2,FALSE)),"",VLOOKUP(B47,data!$A$3:$AT$202,42,FALSE))</f>
        <v/>
      </c>
      <c r="S47" s="530"/>
    </row>
    <row r="48" spans="2:19" ht="19.350000000000001" customHeight="1">
      <c r="B48" s="134">
        <v>32</v>
      </c>
      <c r="C48" s="124" t="str">
        <f>IF(ISERROR(VLOOKUP(B48,data!$A$3:$AT$202,2,FALSE)),"",VLOOKUP(B48,data!$A$3:$AT$202,2,FALSE))</f>
        <v/>
      </c>
      <c r="D48" s="520" t="str">
        <f>IF(ISERROR(VLOOKUP(B48,data!$A$3:$AT$202,2,FALSE)),"",VLOOKUP(B48,data!$A$3:$AT$202,46,FALSE))</f>
        <v/>
      </c>
      <c r="E48" s="521"/>
      <c r="F48" s="522"/>
      <c r="G48" s="125" t="str">
        <f>IF(ISERROR(VLOOKUP(B48,data!$A$3:$AT$202,2,FALSE)),"",VLOOKUP(B48,data!$A$3:$AT$202,11,FALSE))</f>
        <v/>
      </c>
      <c r="H48" s="47" t="str">
        <f>IF(ISERROR(VLOOKUP(B48,競技者データ入力シート!$A$7:$M$206,2,FALSE)),"",VLOOKUP(B48,競技者データ入力シート!$A$7:$M$206,7,FALSE))</f>
        <v/>
      </c>
      <c r="I48" s="124" t="str">
        <f>IF(ISERROR(VLOOKUP(B48,data!$A$3:$AT$202,2,FALSE)),"",VLOOKUP(B48,data!$A$3:$AT$202,12,FALSE))</f>
        <v/>
      </c>
      <c r="J48" s="518" t="str">
        <f>IF(ISERROR(VLOOKUP(B48,data!$A$3:$AT$202,2,FALSE)),"",VLOOKUP(B48,data!$A$3:$AT$202,22,FALSE))</f>
        <v/>
      </c>
      <c r="K48" s="519"/>
      <c r="L48" s="523" t="str">
        <f>IF(ISERROR(VLOOKUP(B48,data!$A$3:$AT$202,2,FALSE)),"",VLOOKUP(B48,data!$A$3:$AT$202,27,FALSE))</f>
        <v/>
      </c>
      <c r="M48" s="524"/>
      <c r="N48" s="516" t="str">
        <f>IF(ISERROR(VLOOKUP(B48,data!$A$3:$AT$202,2,FALSE)),"",VLOOKUP(B48,data!$A$3:$AT$202,32,FALSE))</f>
        <v/>
      </c>
      <c r="O48" s="517"/>
      <c r="P48" s="516" t="str">
        <f>IF(ISERROR(VLOOKUP(B48,data!$A$3:$AT$202,2,FALSE)),"",VLOOKUP(B48,data!$A$3:$AT$202,37,FALSE))</f>
        <v/>
      </c>
      <c r="Q48" s="517"/>
      <c r="R48" s="518" t="str">
        <f>IF(ISERROR(VLOOKUP(B48,data!$A$3:$AT$202,2,FALSE)),"",VLOOKUP(B48,data!$A$3:$AT$202,42,FALSE))</f>
        <v/>
      </c>
      <c r="S48" s="519"/>
    </row>
    <row r="49" spans="2:19" ht="19.350000000000001" customHeight="1">
      <c r="B49" s="134">
        <v>33</v>
      </c>
      <c r="C49" s="124" t="str">
        <f>IF(ISERROR(VLOOKUP(B49,data!$A$3:$AT$202,2,FALSE)),"",VLOOKUP(B49,data!$A$3:$AT$202,2,FALSE))</f>
        <v/>
      </c>
      <c r="D49" s="520" t="str">
        <f>IF(ISERROR(VLOOKUP(B49,data!$A$3:$AT$202,2,FALSE)),"",VLOOKUP(B49,data!$A$3:$AT$202,46,FALSE))</f>
        <v/>
      </c>
      <c r="E49" s="521"/>
      <c r="F49" s="522"/>
      <c r="G49" s="123" t="str">
        <f>IF(ISERROR(VLOOKUP(B49,data!$A$3:$AT$202,2,FALSE)),"",VLOOKUP(B49,data!$A$3:$AT$202,11,FALSE))</f>
        <v/>
      </c>
      <c r="H49" s="47" t="str">
        <f>IF(ISERROR(VLOOKUP(B49,競技者データ入力シート!$A$7:$M$206,2,FALSE)),"",VLOOKUP(B49,競技者データ入力シート!$A$7:$M$206,7,FALSE))</f>
        <v/>
      </c>
      <c r="I49" s="124" t="str">
        <f>IF(ISERROR(VLOOKUP(B49,data!$A$3:$AT$202,2,FALSE)),"",VLOOKUP(B49,data!$A$3:$AT$202,12,FALSE))</f>
        <v/>
      </c>
      <c r="J49" s="518" t="str">
        <f>IF(ISERROR(VLOOKUP(B49,data!$A$3:$AT$202,2,FALSE)),"",VLOOKUP(B49,data!$A$3:$AT$202,22,FALSE))</f>
        <v/>
      </c>
      <c r="K49" s="519"/>
      <c r="L49" s="523" t="str">
        <f>IF(ISERROR(VLOOKUP(B49,data!$A$3:$AT$202,2,FALSE)),"",VLOOKUP(B49,data!$A$3:$AT$202,27,FALSE))</f>
        <v/>
      </c>
      <c r="M49" s="524"/>
      <c r="N49" s="516" t="str">
        <f>IF(ISERROR(VLOOKUP(B49,data!$A$3:$AT$202,2,FALSE)),"",VLOOKUP(B49,data!$A$3:$AT$202,32,FALSE))</f>
        <v/>
      </c>
      <c r="O49" s="517"/>
      <c r="P49" s="516" t="str">
        <f>IF(ISERROR(VLOOKUP(B49,data!$A$3:$AT$202,2,FALSE)),"",VLOOKUP(B49,data!$A$3:$AT$202,37,FALSE))</f>
        <v/>
      </c>
      <c r="Q49" s="517"/>
      <c r="R49" s="518" t="str">
        <f>IF(ISERROR(VLOOKUP(B49,data!$A$3:$AT$202,2,FALSE)),"",VLOOKUP(B49,data!$A$3:$AT$202,42,FALSE))</f>
        <v/>
      </c>
      <c r="S49" s="519"/>
    </row>
    <row r="50" spans="2:19" ht="19.350000000000001" customHeight="1">
      <c r="B50" s="134">
        <v>34</v>
      </c>
      <c r="C50" s="124" t="str">
        <f>IF(ISERROR(VLOOKUP(B50,data!$A$3:$AT$202,2,FALSE)),"",VLOOKUP(B50,data!$A$3:$AT$202,2,FALSE))</f>
        <v/>
      </c>
      <c r="D50" s="520" t="str">
        <f>IF(ISERROR(VLOOKUP(B50,data!$A$3:$AT$202,2,FALSE)),"",VLOOKUP(B50,data!$A$3:$AT$202,46,FALSE))</f>
        <v/>
      </c>
      <c r="E50" s="521"/>
      <c r="F50" s="522"/>
      <c r="G50" s="125" t="str">
        <f>IF(ISERROR(VLOOKUP(B50,data!$A$3:$AT$202,2,FALSE)),"",VLOOKUP(B50,data!$A$3:$AT$202,11,FALSE))</f>
        <v/>
      </c>
      <c r="H50" s="47" t="str">
        <f>IF(ISERROR(VLOOKUP(B50,競技者データ入力シート!$A$7:$M$206,2,FALSE)),"",VLOOKUP(B50,競技者データ入力シート!$A$7:$M$206,7,FALSE))</f>
        <v/>
      </c>
      <c r="I50" s="124" t="str">
        <f>IF(ISERROR(VLOOKUP(B50,data!$A$3:$AT$202,2,FALSE)),"",VLOOKUP(B50,data!$A$3:$AT$202,12,FALSE))</f>
        <v/>
      </c>
      <c r="J50" s="518" t="str">
        <f>IF(ISERROR(VLOOKUP(B50,data!$A$3:$AT$202,2,FALSE)),"",VLOOKUP(B50,data!$A$3:$AT$202,22,FALSE))</f>
        <v/>
      </c>
      <c r="K50" s="519"/>
      <c r="L50" s="523" t="str">
        <f>IF(ISERROR(VLOOKUP(B50,data!$A$3:$AT$202,2,FALSE)),"",VLOOKUP(B50,data!$A$3:$AT$202,27,FALSE))</f>
        <v/>
      </c>
      <c r="M50" s="524"/>
      <c r="N50" s="516" t="str">
        <f>IF(ISERROR(VLOOKUP(B50,data!$A$3:$AT$202,2,FALSE)),"",VLOOKUP(B50,data!$A$3:$AT$202,32,FALSE))</f>
        <v/>
      </c>
      <c r="O50" s="517"/>
      <c r="P50" s="516" t="str">
        <f>IF(ISERROR(VLOOKUP(B50,data!$A$3:$AT$202,2,FALSE)),"",VLOOKUP(B50,data!$A$3:$AT$202,37,FALSE))</f>
        <v/>
      </c>
      <c r="Q50" s="517"/>
      <c r="R50" s="518" t="str">
        <f>IF(ISERROR(VLOOKUP(B50,data!$A$3:$AT$202,2,FALSE)),"",VLOOKUP(B50,data!$A$3:$AT$202,42,FALSE))</f>
        <v/>
      </c>
      <c r="S50" s="519"/>
    </row>
    <row r="51" spans="2:19" ht="19.350000000000001" customHeight="1">
      <c r="B51" s="137">
        <v>35</v>
      </c>
      <c r="C51" s="131" t="str">
        <f>IF(ISERROR(VLOOKUP(B51,data!$A$3:$AT$202,2,FALSE)),"",VLOOKUP(B51,data!$A$3:$AT$202,2,FALSE))</f>
        <v/>
      </c>
      <c r="D51" s="507" t="str">
        <f>IF(ISERROR(VLOOKUP(B51,data!$A$3:$AT$202,2,FALSE)),"",VLOOKUP(B51,data!$A$3:$AT$202,46,FALSE))</f>
        <v/>
      </c>
      <c r="E51" s="508"/>
      <c r="F51" s="509"/>
      <c r="G51" s="130" t="str">
        <f>IF(ISERROR(VLOOKUP(B51,data!$A$3:$AT$202,2,FALSE)),"",VLOOKUP(B51,data!$A$3:$AT$202,11,FALSE))</f>
        <v/>
      </c>
      <c r="H51" s="50" t="str">
        <f>IF(ISERROR(VLOOKUP(B51,競技者データ入力シート!$A$7:$M$206,2,FALSE)),"",VLOOKUP(B51,競技者データ入力シート!$A$7:$M$206,7,FALSE))</f>
        <v/>
      </c>
      <c r="I51" s="131" t="str">
        <f>IF(ISERROR(VLOOKUP(B51,data!$A$3:$AT$202,2,FALSE)),"",VLOOKUP(B51,data!$A$3:$AT$202,12,FALSE))</f>
        <v/>
      </c>
      <c r="J51" s="510" t="str">
        <f>IF(ISERROR(VLOOKUP(B51,data!$A$3:$AT$202,2,FALSE)),"",VLOOKUP(B51,data!$A$3:$AT$202,22,FALSE))</f>
        <v/>
      </c>
      <c r="K51" s="511"/>
      <c r="L51" s="512" t="str">
        <f>IF(ISERROR(VLOOKUP(B51,data!$A$3:$AT$202,2,FALSE)),"",VLOOKUP(B51,data!$A$3:$AT$202,27,FALSE))</f>
        <v/>
      </c>
      <c r="M51" s="513"/>
      <c r="N51" s="514" t="str">
        <f>IF(ISERROR(VLOOKUP(B51,data!$A$3:$AT$202,2,FALSE)),"",VLOOKUP(B51,data!$A$3:$AT$202,32,FALSE))</f>
        <v/>
      </c>
      <c r="O51" s="515"/>
      <c r="P51" s="514" t="str">
        <f>IF(ISERROR(VLOOKUP(B51,data!$A$3:$AT$202,2,FALSE)),"",VLOOKUP(B51,data!$A$3:$AT$202,37,FALSE))</f>
        <v/>
      </c>
      <c r="Q51" s="515"/>
      <c r="R51" s="510" t="str">
        <f>IF(ISERROR(VLOOKUP(B51,data!$A$3:$AT$202,2,FALSE)),"",VLOOKUP(B51,data!$A$3:$AT$202,42,FALSE))</f>
        <v/>
      </c>
      <c r="S51" s="511"/>
    </row>
    <row r="52" spans="2:19" ht="19.350000000000001" customHeight="1">
      <c r="B52" s="136">
        <v>36</v>
      </c>
      <c r="C52" s="129" t="str">
        <f>IF(ISERROR(VLOOKUP(B52,data!$A$3:$AT$202,2,FALSE)),"",VLOOKUP(B52,data!$A$3:$AT$202,2,FALSE))</f>
        <v/>
      </c>
      <c r="D52" s="531" t="str">
        <f>IF(ISERROR(VLOOKUP(B52,data!$A$3:$AT$202,2,FALSE)),"",VLOOKUP(B52,data!$A$3:$AT$202,46,FALSE))</f>
        <v/>
      </c>
      <c r="E52" s="532"/>
      <c r="F52" s="533"/>
      <c r="G52" s="128" t="str">
        <f>IF(ISERROR(VLOOKUP(B52,data!$A$3:$AT$202,2,FALSE)),"",VLOOKUP(B52,data!$A$3:$AT$202,11,FALSE))</f>
        <v/>
      </c>
      <c r="H52" s="49" t="str">
        <f>IF(ISERROR(VLOOKUP(B52,競技者データ入力シート!$A$7:$M$206,2,FALSE)),"",VLOOKUP(B52,競技者データ入力シート!$A$7:$M$206,7,FALSE))</f>
        <v/>
      </c>
      <c r="I52" s="129" t="str">
        <f>IF(ISERROR(VLOOKUP(B52,data!$A$3:$AT$202,2,FALSE)),"",VLOOKUP(B52,data!$A$3:$AT$202,12,FALSE))</f>
        <v/>
      </c>
      <c r="J52" s="529" t="str">
        <f>IF(ISERROR(VLOOKUP(B52,data!$A$3:$AT$202,2,FALSE)),"",VLOOKUP(B52,data!$A$3:$AT$202,22,FALSE))</f>
        <v/>
      </c>
      <c r="K52" s="530"/>
      <c r="L52" s="525" t="str">
        <f>IF(ISERROR(VLOOKUP(B52,data!$A$3:$AT$202,2,FALSE)),"",VLOOKUP(B52,data!$A$3:$AT$202,27,FALSE))</f>
        <v/>
      </c>
      <c r="M52" s="526"/>
      <c r="N52" s="527" t="str">
        <f>IF(ISERROR(VLOOKUP(B52,data!$A$3:$AT$202,2,FALSE)),"",VLOOKUP(B52,data!$A$3:$AT$202,32,FALSE))</f>
        <v/>
      </c>
      <c r="O52" s="528"/>
      <c r="P52" s="527" t="str">
        <f>IF(ISERROR(VLOOKUP(B52,data!$A$3:$AT$202,2,FALSE)),"",VLOOKUP(B52,data!$A$3:$AT$202,37,FALSE))</f>
        <v/>
      </c>
      <c r="Q52" s="528"/>
      <c r="R52" s="529" t="str">
        <f>IF(ISERROR(VLOOKUP(B52,data!$A$3:$AT$202,2,FALSE)),"",VLOOKUP(B52,data!$A$3:$AT$202,42,FALSE))</f>
        <v/>
      </c>
      <c r="S52" s="530"/>
    </row>
    <row r="53" spans="2:19" ht="19.350000000000001" customHeight="1">
      <c r="B53" s="134">
        <v>37</v>
      </c>
      <c r="C53" s="124" t="str">
        <f>IF(ISERROR(VLOOKUP(B53,data!$A$3:$AT$202,2,FALSE)),"",VLOOKUP(B53,data!$A$3:$AT$202,2,FALSE))</f>
        <v/>
      </c>
      <c r="D53" s="520" t="str">
        <f>IF(ISERROR(VLOOKUP(B53,data!$A$3:$AT$202,2,FALSE)),"",VLOOKUP(B53,data!$A$3:$AT$202,46,FALSE))</f>
        <v/>
      </c>
      <c r="E53" s="521"/>
      <c r="F53" s="522"/>
      <c r="G53" s="125" t="str">
        <f>IF(ISERROR(VLOOKUP(B53,data!$A$3:$AT$202,2,FALSE)),"",VLOOKUP(B53,data!$A$3:$AT$202,11,FALSE))</f>
        <v/>
      </c>
      <c r="H53" s="47" t="str">
        <f>IF(ISERROR(VLOOKUP(B53,競技者データ入力シート!$A$7:$M$206,2,FALSE)),"",VLOOKUP(B53,競技者データ入力シート!$A$7:$M$206,7,FALSE))</f>
        <v/>
      </c>
      <c r="I53" s="124" t="str">
        <f>IF(ISERROR(VLOOKUP(B53,data!$A$3:$AT$202,2,FALSE)),"",VLOOKUP(B53,data!$A$3:$AT$202,12,FALSE))</f>
        <v/>
      </c>
      <c r="J53" s="518" t="str">
        <f>IF(ISERROR(VLOOKUP(B53,data!$A$3:$AT$202,2,FALSE)),"",VLOOKUP(B53,data!$A$3:$AT$202,22,FALSE))</f>
        <v/>
      </c>
      <c r="K53" s="519"/>
      <c r="L53" s="523" t="str">
        <f>IF(ISERROR(VLOOKUP(B53,data!$A$3:$AT$202,2,FALSE)),"",VLOOKUP(B53,data!$A$3:$AT$202,27,FALSE))</f>
        <v/>
      </c>
      <c r="M53" s="524"/>
      <c r="N53" s="516" t="str">
        <f>IF(ISERROR(VLOOKUP(B53,data!$A$3:$AT$202,2,FALSE)),"",VLOOKUP(B53,data!$A$3:$AT$202,32,FALSE))</f>
        <v/>
      </c>
      <c r="O53" s="517"/>
      <c r="P53" s="516" t="str">
        <f>IF(ISERROR(VLOOKUP(B53,data!$A$3:$AT$202,2,FALSE)),"",VLOOKUP(B53,data!$A$3:$AT$202,37,FALSE))</f>
        <v/>
      </c>
      <c r="Q53" s="517"/>
      <c r="R53" s="518" t="str">
        <f>IF(ISERROR(VLOOKUP(B53,data!$A$3:$AT$202,2,FALSE)),"",VLOOKUP(B53,data!$A$3:$AT$202,42,FALSE))</f>
        <v/>
      </c>
      <c r="S53" s="519"/>
    </row>
    <row r="54" spans="2:19" ht="19.350000000000001" customHeight="1">
      <c r="B54" s="134">
        <v>38</v>
      </c>
      <c r="C54" s="124" t="str">
        <f>IF(ISERROR(VLOOKUP(B54,data!$A$3:$AT$202,2,FALSE)),"",VLOOKUP(B54,data!$A$3:$AT$202,2,FALSE))</f>
        <v/>
      </c>
      <c r="D54" s="520" t="str">
        <f>IF(ISERROR(VLOOKUP(B54,data!$A$3:$AT$202,2,FALSE)),"",VLOOKUP(B54,data!$A$3:$AT$202,46,FALSE))</f>
        <v/>
      </c>
      <c r="E54" s="521"/>
      <c r="F54" s="522"/>
      <c r="G54" s="123" t="str">
        <f>IF(ISERROR(VLOOKUP(B54,data!$A$3:$AT$202,2,FALSE)),"",VLOOKUP(B54,data!$A$3:$AT$202,11,FALSE))</f>
        <v/>
      </c>
      <c r="H54" s="47" t="str">
        <f>IF(ISERROR(VLOOKUP(B54,競技者データ入力シート!$A$7:$M$206,2,FALSE)),"",VLOOKUP(B54,競技者データ入力シート!$A$7:$M$206,7,FALSE))</f>
        <v/>
      </c>
      <c r="I54" s="124" t="str">
        <f>IF(ISERROR(VLOOKUP(B54,data!$A$3:$AT$202,2,FALSE)),"",VLOOKUP(B54,data!$A$3:$AT$202,12,FALSE))</f>
        <v/>
      </c>
      <c r="J54" s="518" t="str">
        <f>IF(ISERROR(VLOOKUP(B54,data!$A$3:$AT$202,2,FALSE)),"",VLOOKUP(B54,data!$A$3:$AT$202,22,FALSE))</f>
        <v/>
      </c>
      <c r="K54" s="519"/>
      <c r="L54" s="523" t="str">
        <f>IF(ISERROR(VLOOKUP(B54,data!$A$3:$AT$202,2,FALSE)),"",VLOOKUP(B54,data!$A$3:$AT$202,27,FALSE))</f>
        <v/>
      </c>
      <c r="M54" s="524"/>
      <c r="N54" s="516" t="str">
        <f>IF(ISERROR(VLOOKUP(B54,data!$A$3:$AT$202,2,FALSE)),"",VLOOKUP(B54,data!$A$3:$AT$202,32,FALSE))</f>
        <v/>
      </c>
      <c r="O54" s="517"/>
      <c r="P54" s="516" t="str">
        <f>IF(ISERROR(VLOOKUP(B54,data!$A$3:$AT$202,2,FALSE)),"",VLOOKUP(B54,data!$A$3:$AT$202,37,FALSE))</f>
        <v/>
      </c>
      <c r="Q54" s="517"/>
      <c r="R54" s="518" t="str">
        <f>IF(ISERROR(VLOOKUP(B54,data!$A$3:$AT$202,2,FALSE)),"",VLOOKUP(B54,data!$A$3:$AT$202,42,FALSE))</f>
        <v/>
      </c>
      <c r="S54" s="519"/>
    </row>
    <row r="55" spans="2:19" ht="19.350000000000001" customHeight="1">
      <c r="B55" s="134">
        <v>39</v>
      </c>
      <c r="C55" s="124" t="str">
        <f>IF(ISERROR(VLOOKUP(B55,data!$A$3:$AT$202,2,FALSE)),"",VLOOKUP(B55,data!$A$3:$AT$202,2,FALSE))</f>
        <v/>
      </c>
      <c r="D55" s="520" t="str">
        <f>IF(ISERROR(VLOOKUP(B55,data!$A$3:$AT$202,2,FALSE)),"",VLOOKUP(B55,data!$A$3:$AT$202,46,FALSE))</f>
        <v/>
      </c>
      <c r="E55" s="521"/>
      <c r="F55" s="522"/>
      <c r="G55" s="125" t="str">
        <f>IF(ISERROR(VLOOKUP(B55,data!$A$3:$AT$202,2,FALSE)),"",VLOOKUP(B55,data!$A$3:$AT$202,11,FALSE))</f>
        <v/>
      </c>
      <c r="H55" s="47" t="str">
        <f>IF(ISERROR(VLOOKUP(B55,競技者データ入力シート!$A$7:$M$206,2,FALSE)),"",VLOOKUP(B55,競技者データ入力シート!$A$7:$M$206,7,FALSE))</f>
        <v/>
      </c>
      <c r="I55" s="124" t="str">
        <f>IF(ISERROR(VLOOKUP(B55,data!$A$3:$AT$202,2,FALSE)),"",VLOOKUP(B55,data!$A$3:$AT$202,12,FALSE))</f>
        <v/>
      </c>
      <c r="J55" s="518" t="str">
        <f>IF(ISERROR(VLOOKUP(B55,data!$A$3:$AT$202,2,FALSE)),"",VLOOKUP(B55,data!$A$3:$AT$202,22,FALSE))</f>
        <v/>
      </c>
      <c r="K55" s="519"/>
      <c r="L55" s="523" t="str">
        <f>IF(ISERROR(VLOOKUP(B55,data!$A$3:$AT$202,2,FALSE)),"",VLOOKUP(B55,data!$A$3:$AT$202,27,FALSE))</f>
        <v/>
      </c>
      <c r="M55" s="524"/>
      <c r="N55" s="516" t="str">
        <f>IF(ISERROR(VLOOKUP(B55,data!$A$3:$AT$202,2,FALSE)),"",VLOOKUP(B55,data!$A$3:$AT$202,32,FALSE))</f>
        <v/>
      </c>
      <c r="O55" s="517"/>
      <c r="P55" s="516" t="str">
        <f>IF(ISERROR(VLOOKUP(B55,data!$A$3:$AT$202,2,FALSE)),"",VLOOKUP(B55,data!$A$3:$AT$202,37,FALSE))</f>
        <v/>
      </c>
      <c r="Q55" s="517"/>
      <c r="R55" s="518" t="str">
        <f>IF(ISERROR(VLOOKUP(B55,data!$A$3:$AT$202,2,FALSE)),"",VLOOKUP(B55,data!$A$3:$AT$202,42,FALSE))</f>
        <v/>
      </c>
      <c r="S55" s="519"/>
    </row>
    <row r="56" spans="2:19" ht="19.350000000000001" customHeight="1">
      <c r="B56" s="137">
        <v>40</v>
      </c>
      <c r="C56" s="131" t="str">
        <f>IF(ISERROR(VLOOKUP(B56,data!$A$3:$AT$202,2,FALSE)),"",VLOOKUP(B56,data!$A$3:$AT$202,2,FALSE))</f>
        <v/>
      </c>
      <c r="D56" s="507" t="str">
        <f>IF(ISERROR(VLOOKUP(B56,data!$A$3:$AT$202,2,FALSE)),"",VLOOKUP(B56,data!$A$3:$AT$202,46,FALSE))</f>
        <v/>
      </c>
      <c r="E56" s="508"/>
      <c r="F56" s="509"/>
      <c r="G56" s="130" t="str">
        <f>IF(ISERROR(VLOOKUP(B56,data!$A$3:$AT$202,2,FALSE)),"",VLOOKUP(B56,data!$A$3:$AT$202,11,FALSE))</f>
        <v/>
      </c>
      <c r="H56" s="50" t="str">
        <f>IF(ISERROR(VLOOKUP(B56,競技者データ入力シート!$A$7:$M$206,2,FALSE)),"",VLOOKUP(B56,競技者データ入力シート!$A$7:$M$206,7,FALSE))</f>
        <v/>
      </c>
      <c r="I56" s="131" t="str">
        <f>IF(ISERROR(VLOOKUP(B56,data!$A$3:$AT$202,2,FALSE)),"",VLOOKUP(B56,data!$A$3:$AT$202,12,FALSE))</f>
        <v/>
      </c>
      <c r="J56" s="510" t="str">
        <f>IF(ISERROR(VLOOKUP(B56,data!$A$3:$AT$202,2,FALSE)),"",VLOOKUP(B56,data!$A$3:$AT$202,22,FALSE))</f>
        <v/>
      </c>
      <c r="K56" s="511"/>
      <c r="L56" s="512" t="str">
        <f>IF(ISERROR(VLOOKUP(B56,data!$A$3:$AT$202,2,FALSE)),"",VLOOKUP(B56,data!$A$3:$AT$202,27,FALSE))</f>
        <v/>
      </c>
      <c r="M56" s="513"/>
      <c r="N56" s="514" t="str">
        <f>IF(ISERROR(VLOOKUP(B56,data!$A$3:$AT$202,2,FALSE)),"",VLOOKUP(B56,data!$A$3:$AT$202,32,FALSE))</f>
        <v/>
      </c>
      <c r="O56" s="515"/>
      <c r="P56" s="514" t="str">
        <f>IF(ISERROR(VLOOKUP(B56,data!$A$3:$AT$202,2,FALSE)),"",VLOOKUP(B56,data!$A$3:$AT$202,37,FALSE))</f>
        <v/>
      </c>
      <c r="Q56" s="515"/>
      <c r="R56" s="510" t="str">
        <f>IF(ISERROR(VLOOKUP(B56,data!$A$3:$AT$202,2,FALSE)),"",VLOOKUP(B56,data!$A$3:$AT$202,42,FALSE))</f>
        <v/>
      </c>
      <c r="S56" s="511"/>
    </row>
    <row r="57" spans="2:19" ht="19.350000000000001" customHeight="1">
      <c r="B57" s="136">
        <v>41</v>
      </c>
      <c r="C57" s="129" t="str">
        <f>IF(ISERROR(VLOOKUP(B57,data!$A$3:$AT$202,2,FALSE)),"",VLOOKUP(B57,data!$A$3:$AT$202,2,FALSE))</f>
        <v/>
      </c>
      <c r="D57" s="531" t="str">
        <f>IF(ISERROR(VLOOKUP(B57,data!$A$3:$AT$202,2,FALSE)),"",VLOOKUP(B57,data!$A$3:$AT$202,46,FALSE))</f>
        <v/>
      </c>
      <c r="E57" s="532"/>
      <c r="F57" s="533"/>
      <c r="G57" s="128" t="str">
        <f>IF(ISERROR(VLOOKUP(B57,data!$A$3:$AT$202,2,FALSE)),"",VLOOKUP(B57,data!$A$3:$AT$202,11,FALSE))</f>
        <v/>
      </c>
      <c r="H57" s="49" t="str">
        <f>IF(ISERROR(VLOOKUP(B57,競技者データ入力シート!$A$7:$M$206,2,FALSE)),"",VLOOKUP(B57,競技者データ入力シート!$A$7:$M$206,7,FALSE))</f>
        <v/>
      </c>
      <c r="I57" s="129" t="str">
        <f>IF(ISERROR(VLOOKUP(B57,data!$A$3:$AT$202,2,FALSE)),"",VLOOKUP(B57,data!$A$3:$AT$202,12,FALSE))</f>
        <v/>
      </c>
      <c r="J57" s="529" t="str">
        <f>IF(ISERROR(VLOOKUP(B57,data!$A$3:$AT$202,2,FALSE)),"",VLOOKUP(B57,data!$A$3:$AT$202,22,FALSE))</f>
        <v/>
      </c>
      <c r="K57" s="530"/>
      <c r="L57" s="525" t="str">
        <f>IF(ISERROR(VLOOKUP(B57,data!$A$3:$AT$202,2,FALSE)),"",VLOOKUP(B57,data!$A$3:$AT$202,27,FALSE))</f>
        <v/>
      </c>
      <c r="M57" s="526"/>
      <c r="N57" s="527" t="str">
        <f>IF(ISERROR(VLOOKUP(B57,data!$A$3:$AT$202,2,FALSE)),"",VLOOKUP(B57,data!$A$3:$AT$202,32,FALSE))</f>
        <v/>
      </c>
      <c r="O57" s="528"/>
      <c r="P57" s="527" t="str">
        <f>IF(ISERROR(VLOOKUP(B57,data!$A$3:$AT$202,2,FALSE)),"",VLOOKUP(B57,data!$A$3:$AT$202,37,FALSE))</f>
        <v/>
      </c>
      <c r="Q57" s="528"/>
      <c r="R57" s="529" t="str">
        <f>IF(ISERROR(VLOOKUP(B57,data!$A$3:$AT$202,2,FALSE)),"",VLOOKUP(B57,data!$A$3:$AT$202,42,FALSE))</f>
        <v/>
      </c>
      <c r="S57" s="530"/>
    </row>
    <row r="58" spans="2:19" ht="19.350000000000001" customHeight="1">
      <c r="B58" s="134">
        <v>42</v>
      </c>
      <c r="C58" s="124" t="str">
        <f>IF(ISERROR(VLOOKUP(B58,data!$A$3:$AT$202,2,FALSE)),"",VLOOKUP(B58,data!$A$3:$AT$202,2,FALSE))</f>
        <v/>
      </c>
      <c r="D58" s="520" t="str">
        <f>IF(ISERROR(VLOOKUP(B58,data!$A$3:$AT$202,2,FALSE)),"",VLOOKUP(B58,data!$A$3:$AT$202,46,FALSE))</f>
        <v/>
      </c>
      <c r="E58" s="521"/>
      <c r="F58" s="522"/>
      <c r="G58" s="125" t="str">
        <f>IF(ISERROR(VLOOKUP(B58,data!$A$3:$AT$202,2,FALSE)),"",VLOOKUP(B58,data!$A$3:$AT$202,11,FALSE))</f>
        <v/>
      </c>
      <c r="H58" s="47" t="str">
        <f>IF(ISERROR(VLOOKUP(B58,競技者データ入力シート!$A$7:$M$206,2,FALSE)),"",VLOOKUP(B58,競技者データ入力シート!$A$7:$M$206,7,FALSE))</f>
        <v/>
      </c>
      <c r="I58" s="124" t="str">
        <f>IF(ISERROR(VLOOKUP(B58,data!$A$3:$AT$202,2,FALSE)),"",VLOOKUP(B58,data!$A$3:$AT$202,12,FALSE))</f>
        <v/>
      </c>
      <c r="J58" s="518" t="str">
        <f>IF(ISERROR(VLOOKUP(B58,data!$A$3:$AT$202,2,FALSE)),"",VLOOKUP(B58,data!$A$3:$AT$202,22,FALSE))</f>
        <v/>
      </c>
      <c r="K58" s="519"/>
      <c r="L58" s="523" t="str">
        <f>IF(ISERROR(VLOOKUP(B58,data!$A$3:$AT$202,2,FALSE)),"",VLOOKUP(B58,data!$A$3:$AT$202,27,FALSE))</f>
        <v/>
      </c>
      <c r="M58" s="524"/>
      <c r="N58" s="516" t="str">
        <f>IF(ISERROR(VLOOKUP(B58,data!$A$3:$AT$202,2,FALSE)),"",VLOOKUP(B58,data!$A$3:$AT$202,32,FALSE))</f>
        <v/>
      </c>
      <c r="O58" s="517"/>
      <c r="P58" s="516" t="str">
        <f>IF(ISERROR(VLOOKUP(B58,data!$A$3:$AT$202,2,FALSE)),"",VLOOKUP(B58,data!$A$3:$AT$202,37,FALSE))</f>
        <v/>
      </c>
      <c r="Q58" s="517"/>
      <c r="R58" s="518" t="str">
        <f>IF(ISERROR(VLOOKUP(B58,data!$A$3:$AT$202,2,FALSE)),"",VLOOKUP(B58,data!$A$3:$AT$202,42,FALSE))</f>
        <v/>
      </c>
      <c r="S58" s="519"/>
    </row>
    <row r="59" spans="2:19" ht="19.350000000000001" customHeight="1">
      <c r="B59" s="134">
        <v>43</v>
      </c>
      <c r="C59" s="124" t="str">
        <f>IF(ISERROR(VLOOKUP(B59,data!$A$3:$AT$202,2,FALSE)),"",VLOOKUP(B59,data!$A$3:$AT$202,2,FALSE))</f>
        <v/>
      </c>
      <c r="D59" s="520" t="str">
        <f>IF(ISERROR(VLOOKUP(B59,data!$A$3:$AT$202,2,FALSE)),"",VLOOKUP(B59,data!$A$3:$AT$202,46,FALSE))</f>
        <v/>
      </c>
      <c r="E59" s="521"/>
      <c r="F59" s="522"/>
      <c r="G59" s="123" t="str">
        <f>IF(ISERROR(VLOOKUP(B59,data!$A$3:$AT$202,2,FALSE)),"",VLOOKUP(B59,data!$A$3:$AT$202,11,FALSE))</f>
        <v/>
      </c>
      <c r="H59" s="47" t="str">
        <f>IF(ISERROR(VLOOKUP(B59,競技者データ入力シート!$A$7:$M$206,2,FALSE)),"",VLOOKUP(B59,競技者データ入力シート!$A$7:$M$206,7,FALSE))</f>
        <v/>
      </c>
      <c r="I59" s="124" t="str">
        <f>IF(ISERROR(VLOOKUP(B59,data!$A$3:$AT$202,2,FALSE)),"",VLOOKUP(B59,data!$A$3:$AT$202,12,FALSE))</f>
        <v/>
      </c>
      <c r="J59" s="518" t="str">
        <f>IF(ISERROR(VLOOKUP(B59,data!$A$3:$AT$202,2,FALSE)),"",VLOOKUP(B59,data!$A$3:$AT$202,22,FALSE))</f>
        <v/>
      </c>
      <c r="K59" s="519"/>
      <c r="L59" s="523" t="str">
        <f>IF(ISERROR(VLOOKUP(B59,data!$A$3:$AT$202,2,FALSE)),"",VLOOKUP(B59,data!$A$3:$AT$202,27,FALSE))</f>
        <v/>
      </c>
      <c r="M59" s="524"/>
      <c r="N59" s="516" t="str">
        <f>IF(ISERROR(VLOOKUP(B59,data!$A$3:$AT$202,2,FALSE)),"",VLOOKUP(B59,data!$A$3:$AT$202,32,FALSE))</f>
        <v/>
      </c>
      <c r="O59" s="517"/>
      <c r="P59" s="516" t="str">
        <f>IF(ISERROR(VLOOKUP(B59,data!$A$3:$AT$202,2,FALSE)),"",VLOOKUP(B59,data!$A$3:$AT$202,37,FALSE))</f>
        <v/>
      </c>
      <c r="Q59" s="517"/>
      <c r="R59" s="518" t="str">
        <f>IF(ISERROR(VLOOKUP(B59,data!$A$3:$AT$202,2,FALSE)),"",VLOOKUP(B59,data!$A$3:$AT$202,42,FALSE))</f>
        <v/>
      </c>
      <c r="S59" s="519"/>
    </row>
    <row r="60" spans="2:19" ht="19.350000000000001" customHeight="1">
      <c r="B60" s="134">
        <v>44</v>
      </c>
      <c r="C60" s="124" t="str">
        <f>IF(ISERROR(VLOOKUP(B60,data!$A$3:$AT$202,2,FALSE)),"",VLOOKUP(B60,data!$A$3:$AT$202,2,FALSE))</f>
        <v/>
      </c>
      <c r="D60" s="520" t="str">
        <f>IF(ISERROR(VLOOKUP(B60,data!$A$3:$AT$202,2,FALSE)),"",VLOOKUP(B60,data!$A$3:$AT$202,46,FALSE))</f>
        <v/>
      </c>
      <c r="E60" s="521"/>
      <c r="F60" s="522"/>
      <c r="G60" s="125" t="str">
        <f>IF(ISERROR(VLOOKUP(B60,data!$A$3:$AT$202,2,FALSE)),"",VLOOKUP(B60,data!$A$3:$AT$202,11,FALSE))</f>
        <v/>
      </c>
      <c r="H60" s="47" t="str">
        <f>IF(ISERROR(VLOOKUP(B60,競技者データ入力シート!$A$7:$M$206,2,FALSE)),"",VLOOKUP(B60,競技者データ入力シート!$A$7:$M$206,7,FALSE))</f>
        <v/>
      </c>
      <c r="I60" s="124" t="str">
        <f>IF(ISERROR(VLOOKUP(B60,data!$A$3:$AT$202,2,FALSE)),"",VLOOKUP(B60,data!$A$3:$AT$202,12,FALSE))</f>
        <v/>
      </c>
      <c r="J60" s="518" t="str">
        <f>IF(ISERROR(VLOOKUP(B60,data!$A$3:$AT$202,2,FALSE)),"",VLOOKUP(B60,data!$A$3:$AT$202,22,FALSE))</f>
        <v/>
      </c>
      <c r="K60" s="519"/>
      <c r="L60" s="523" t="str">
        <f>IF(ISERROR(VLOOKUP(B60,data!$A$3:$AT$202,2,FALSE)),"",VLOOKUP(B60,data!$A$3:$AT$202,27,FALSE))</f>
        <v/>
      </c>
      <c r="M60" s="524"/>
      <c r="N60" s="516" t="str">
        <f>IF(ISERROR(VLOOKUP(B60,data!$A$3:$AT$202,2,FALSE)),"",VLOOKUP(B60,data!$A$3:$AT$202,32,FALSE))</f>
        <v/>
      </c>
      <c r="O60" s="517"/>
      <c r="P60" s="516" t="str">
        <f>IF(ISERROR(VLOOKUP(B60,data!$A$3:$AT$202,2,FALSE)),"",VLOOKUP(B60,data!$A$3:$AT$202,37,FALSE))</f>
        <v/>
      </c>
      <c r="Q60" s="517"/>
      <c r="R60" s="518" t="str">
        <f>IF(ISERROR(VLOOKUP(B60,data!$A$3:$AT$202,2,FALSE)),"",VLOOKUP(B60,data!$A$3:$AT$202,42,FALSE))</f>
        <v/>
      </c>
      <c r="S60" s="519"/>
    </row>
    <row r="61" spans="2:19" ht="19.350000000000001" customHeight="1">
      <c r="B61" s="137">
        <v>45</v>
      </c>
      <c r="C61" s="131" t="str">
        <f>IF(ISERROR(VLOOKUP(B61,data!$A$3:$AT$202,2,FALSE)),"",VLOOKUP(B61,data!$A$3:$AT$202,2,FALSE))</f>
        <v/>
      </c>
      <c r="D61" s="507" t="str">
        <f>IF(ISERROR(VLOOKUP(B61,data!$A$3:$AT$202,2,FALSE)),"",VLOOKUP(B61,data!$A$3:$AT$202,46,FALSE))</f>
        <v/>
      </c>
      <c r="E61" s="508"/>
      <c r="F61" s="509"/>
      <c r="G61" s="130" t="str">
        <f>IF(ISERROR(VLOOKUP(B61,data!$A$3:$AT$202,2,FALSE)),"",VLOOKUP(B61,data!$A$3:$AT$202,11,FALSE))</f>
        <v/>
      </c>
      <c r="H61" s="50" t="str">
        <f>IF(ISERROR(VLOOKUP(B61,競技者データ入力シート!$A$7:$M$206,2,FALSE)),"",VLOOKUP(B61,競技者データ入力シート!$A$7:$M$206,7,FALSE))</f>
        <v/>
      </c>
      <c r="I61" s="131" t="str">
        <f>IF(ISERROR(VLOOKUP(B61,data!$A$3:$AT$202,2,FALSE)),"",VLOOKUP(B61,data!$A$3:$AT$202,12,FALSE))</f>
        <v/>
      </c>
      <c r="J61" s="510" t="str">
        <f>IF(ISERROR(VLOOKUP(B61,data!$A$3:$AT$202,2,FALSE)),"",VLOOKUP(B61,data!$A$3:$AT$202,22,FALSE))</f>
        <v/>
      </c>
      <c r="K61" s="511"/>
      <c r="L61" s="512" t="str">
        <f>IF(ISERROR(VLOOKUP(B61,data!$A$3:$AT$202,2,FALSE)),"",VLOOKUP(B61,data!$A$3:$AT$202,27,FALSE))</f>
        <v/>
      </c>
      <c r="M61" s="513"/>
      <c r="N61" s="514" t="str">
        <f>IF(ISERROR(VLOOKUP(B61,data!$A$3:$AT$202,2,FALSE)),"",VLOOKUP(B61,data!$A$3:$AT$202,32,FALSE))</f>
        <v/>
      </c>
      <c r="O61" s="515"/>
      <c r="P61" s="514" t="str">
        <f>IF(ISERROR(VLOOKUP(B61,data!$A$3:$AT$202,2,FALSE)),"",VLOOKUP(B61,data!$A$3:$AT$202,37,FALSE))</f>
        <v/>
      </c>
      <c r="Q61" s="515"/>
      <c r="R61" s="510" t="str">
        <f>IF(ISERROR(VLOOKUP(B61,data!$A$3:$AT$202,2,FALSE)),"",VLOOKUP(B61,data!$A$3:$AT$202,42,FALSE))</f>
        <v/>
      </c>
      <c r="S61" s="511"/>
    </row>
    <row r="62" spans="2:19" ht="19.350000000000001" customHeight="1">
      <c r="B62" s="136">
        <v>46</v>
      </c>
      <c r="C62" s="129" t="str">
        <f>IF(ISERROR(VLOOKUP(B62,data!$A$3:$AT$202,2,FALSE)),"",VLOOKUP(B62,data!$A$3:$AT$202,2,FALSE))</f>
        <v/>
      </c>
      <c r="D62" s="531" t="str">
        <f>IF(ISERROR(VLOOKUP(B62,data!$A$3:$AT$202,2,FALSE)),"",VLOOKUP(B62,data!$A$3:$AT$202,46,FALSE))</f>
        <v/>
      </c>
      <c r="E62" s="532"/>
      <c r="F62" s="533"/>
      <c r="G62" s="128" t="str">
        <f>IF(ISERROR(VLOOKUP(B62,data!$A$3:$AT$202,2,FALSE)),"",VLOOKUP(B62,data!$A$3:$AT$202,11,FALSE))</f>
        <v/>
      </c>
      <c r="H62" s="49" t="str">
        <f>IF(ISERROR(VLOOKUP(B62,競技者データ入力シート!$A$7:$M$206,2,FALSE)),"",VLOOKUP(B62,競技者データ入力シート!$A$7:$M$206,7,FALSE))</f>
        <v/>
      </c>
      <c r="I62" s="129" t="str">
        <f>IF(ISERROR(VLOOKUP(B62,data!$A$3:$AT$202,2,FALSE)),"",VLOOKUP(B62,data!$A$3:$AT$202,12,FALSE))</f>
        <v/>
      </c>
      <c r="J62" s="529" t="str">
        <f>IF(ISERROR(VLOOKUP(B62,data!$A$3:$AT$202,2,FALSE)),"",VLOOKUP(B62,data!$A$3:$AT$202,22,FALSE))</f>
        <v/>
      </c>
      <c r="K62" s="530"/>
      <c r="L62" s="525" t="str">
        <f>IF(ISERROR(VLOOKUP(B62,data!$A$3:$AT$202,2,FALSE)),"",VLOOKUP(B62,data!$A$3:$AT$202,27,FALSE))</f>
        <v/>
      </c>
      <c r="M62" s="526"/>
      <c r="N62" s="527" t="str">
        <f>IF(ISERROR(VLOOKUP(B62,data!$A$3:$AT$202,2,FALSE)),"",VLOOKUP(B62,data!$A$3:$AT$202,32,FALSE))</f>
        <v/>
      </c>
      <c r="O62" s="528"/>
      <c r="P62" s="527" t="str">
        <f>IF(ISERROR(VLOOKUP(B62,data!$A$3:$AT$202,2,FALSE)),"",VLOOKUP(B62,data!$A$3:$AT$202,37,FALSE))</f>
        <v/>
      </c>
      <c r="Q62" s="528"/>
      <c r="R62" s="529" t="str">
        <f>IF(ISERROR(VLOOKUP(B62,data!$A$3:$AT$202,2,FALSE)),"",VLOOKUP(B62,data!$A$3:$AT$202,42,FALSE))</f>
        <v/>
      </c>
      <c r="S62" s="530"/>
    </row>
    <row r="63" spans="2:19" ht="19.350000000000001" customHeight="1">
      <c r="B63" s="134">
        <v>47</v>
      </c>
      <c r="C63" s="124" t="str">
        <f>IF(ISERROR(VLOOKUP(B63,data!$A$3:$AT$202,2,FALSE)),"",VLOOKUP(B63,data!$A$3:$AT$202,2,FALSE))</f>
        <v/>
      </c>
      <c r="D63" s="520" t="str">
        <f>IF(ISERROR(VLOOKUP(B63,data!$A$3:$AT$202,2,FALSE)),"",VLOOKUP(B63,data!$A$3:$AT$202,46,FALSE))</f>
        <v/>
      </c>
      <c r="E63" s="521"/>
      <c r="F63" s="522"/>
      <c r="G63" s="125" t="str">
        <f>IF(ISERROR(VLOOKUP(B63,data!$A$3:$AT$202,2,FALSE)),"",VLOOKUP(B63,data!$A$3:$AT$202,11,FALSE))</f>
        <v/>
      </c>
      <c r="H63" s="47" t="str">
        <f>IF(ISERROR(VLOOKUP(B63,競技者データ入力シート!$A$7:$M$206,2,FALSE)),"",VLOOKUP(B63,競技者データ入力シート!$A$7:$M$206,7,FALSE))</f>
        <v/>
      </c>
      <c r="I63" s="124" t="str">
        <f>IF(ISERROR(VLOOKUP(B63,data!$A$3:$AT$202,2,FALSE)),"",VLOOKUP(B63,data!$A$3:$AT$202,12,FALSE))</f>
        <v/>
      </c>
      <c r="J63" s="518" t="str">
        <f>IF(ISERROR(VLOOKUP(B63,data!$A$3:$AT$202,2,FALSE)),"",VLOOKUP(B63,data!$A$3:$AT$202,22,FALSE))</f>
        <v/>
      </c>
      <c r="K63" s="519"/>
      <c r="L63" s="523" t="str">
        <f>IF(ISERROR(VLOOKUP(B63,data!$A$3:$AT$202,2,FALSE)),"",VLOOKUP(B63,data!$A$3:$AT$202,27,FALSE))</f>
        <v/>
      </c>
      <c r="M63" s="524"/>
      <c r="N63" s="516" t="str">
        <f>IF(ISERROR(VLOOKUP(B63,data!$A$3:$AT$202,2,FALSE)),"",VLOOKUP(B63,data!$A$3:$AT$202,32,FALSE))</f>
        <v/>
      </c>
      <c r="O63" s="517"/>
      <c r="P63" s="516" t="str">
        <f>IF(ISERROR(VLOOKUP(B63,data!$A$3:$AT$202,2,FALSE)),"",VLOOKUP(B63,data!$A$3:$AT$202,37,FALSE))</f>
        <v/>
      </c>
      <c r="Q63" s="517"/>
      <c r="R63" s="518" t="str">
        <f>IF(ISERROR(VLOOKUP(B63,data!$A$3:$AT$202,2,FALSE)),"",VLOOKUP(B63,data!$A$3:$AT$202,42,FALSE))</f>
        <v/>
      </c>
      <c r="S63" s="519"/>
    </row>
    <row r="64" spans="2:19" ht="19.350000000000001" customHeight="1">
      <c r="B64" s="134">
        <v>48</v>
      </c>
      <c r="C64" s="124" t="str">
        <f>IF(ISERROR(VLOOKUP(B64,data!$A$3:$AT$202,2,FALSE)),"",VLOOKUP(B64,data!$A$3:$AT$202,2,FALSE))</f>
        <v/>
      </c>
      <c r="D64" s="520" t="str">
        <f>IF(ISERROR(VLOOKUP(B64,data!$A$3:$AT$202,2,FALSE)),"",VLOOKUP(B64,data!$A$3:$AT$202,46,FALSE))</f>
        <v/>
      </c>
      <c r="E64" s="521"/>
      <c r="F64" s="522"/>
      <c r="G64" s="123" t="str">
        <f>IF(ISERROR(VLOOKUP(B64,data!$A$3:$AT$202,2,FALSE)),"",VLOOKUP(B64,data!$A$3:$AT$202,11,FALSE))</f>
        <v/>
      </c>
      <c r="H64" s="47" t="str">
        <f>IF(ISERROR(VLOOKUP(B64,競技者データ入力シート!$A$7:$M$206,2,FALSE)),"",VLOOKUP(B64,競技者データ入力シート!$A$7:$M$206,7,FALSE))</f>
        <v/>
      </c>
      <c r="I64" s="124" t="str">
        <f>IF(ISERROR(VLOOKUP(B64,data!$A$3:$AT$202,2,FALSE)),"",VLOOKUP(B64,data!$A$3:$AT$202,12,FALSE))</f>
        <v/>
      </c>
      <c r="J64" s="518" t="str">
        <f>IF(ISERROR(VLOOKUP(B64,data!$A$3:$AT$202,2,FALSE)),"",VLOOKUP(B64,data!$A$3:$AT$202,22,FALSE))</f>
        <v/>
      </c>
      <c r="K64" s="519"/>
      <c r="L64" s="523" t="str">
        <f>IF(ISERROR(VLOOKUP(B64,data!$A$3:$AT$202,2,FALSE)),"",VLOOKUP(B64,data!$A$3:$AT$202,27,FALSE))</f>
        <v/>
      </c>
      <c r="M64" s="524"/>
      <c r="N64" s="516" t="str">
        <f>IF(ISERROR(VLOOKUP(B64,data!$A$3:$AT$202,2,FALSE)),"",VLOOKUP(B64,data!$A$3:$AT$202,32,FALSE))</f>
        <v/>
      </c>
      <c r="O64" s="517"/>
      <c r="P64" s="516" t="str">
        <f>IF(ISERROR(VLOOKUP(B64,data!$A$3:$AT$202,2,FALSE)),"",VLOOKUP(B64,data!$A$3:$AT$202,37,FALSE))</f>
        <v/>
      </c>
      <c r="Q64" s="517"/>
      <c r="R64" s="518" t="str">
        <f>IF(ISERROR(VLOOKUP(B64,data!$A$3:$AT$202,2,FALSE)),"",VLOOKUP(B64,data!$A$3:$AT$202,42,FALSE))</f>
        <v/>
      </c>
      <c r="S64" s="519"/>
    </row>
    <row r="65" spans="2:19" ht="19.350000000000001" customHeight="1">
      <c r="B65" s="134">
        <v>49</v>
      </c>
      <c r="C65" s="124" t="str">
        <f>IF(ISERROR(VLOOKUP(B65,data!$A$3:$AT$202,2,FALSE)),"",VLOOKUP(B65,data!$A$3:$AT$202,2,FALSE))</f>
        <v/>
      </c>
      <c r="D65" s="520" t="str">
        <f>IF(ISERROR(VLOOKUP(B65,data!$A$3:$AT$202,2,FALSE)),"",VLOOKUP(B65,data!$A$3:$AT$202,46,FALSE))</f>
        <v/>
      </c>
      <c r="E65" s="521"/>
      <c r="F65" s="522"/>
      <c r="G65" s="125" t="str">
        <f>IF(ISERROR(VLOOKUP(B65,data!$A$3:$AT$202,2,FALSE)),"",VLOOKUP(B65,data!$A$3:$AT$202,11,FALSE))</f>
        <v/>
      </c>
      <c r="H65" s="47" t="str">
        <f>IF(ISERROR(VLOOKUP(B65,競技者データ入力シート!$A$7:$M$206,2,FALSE)),"",VLOOKUP(B65,競技者データ入力シート!$A$7:$M$206,7,FALSE))</f>
        <v/>
      </c>
      <c r="I65" s="124" t="str">
        <f>IF(ISERROR(VLOOKUP(B65,data!$A$3:$AT$202,2,FALSE)),"",VLOOKUP(B65,data!$A$3:$AT$202,12,FALSE))</f>
        <v/>
      </c>
      <c r="J65" s="518" t="str">
        <f>IF(ISERROR(VLOOKUP(B65,data!$A$3:$AT$202,2,FALSE)),"",VLOOKUP(B65,data!$A$3:$AT$202,22,FALSE))</f>
        <v/>
      </c>
      <c r="K65" s="519"/>
      <c r="L65" s="523" t="str">
        <f>IF(ISERROR(VLOOKUP(B65,data!$A$3:$AT$202,2,FALSE)),"",VLOOKUP(B65,data!$A$3:$AT$202,27,FALSE))</f>
        <v/>
      </c>
      <c r="M65" s="524"/>
      <c r="N65" s="516" t="str">
        <f>IF(ISERROR(VLOOKUP(B65,data!$A$3:$AT$202,2,FALSE)),"",VLOOKUP(B65,data!$A$3:$AT$202,32,FALSE))</f>
        <v/>
      </c>
      <c r="O65" s="517"/>
      <c r="P65" s="516" t="str">
        <f>IF(ISERROR(VLOOKUP(B65,data!$A$3:$AT$202,2,FALSE)),"",VLOOKUP(B65,data!$A$3:$AT$202,37,FALSE))</f>
        <v/>
      </c>
      <c r="Q65" s="517"/>
      <c r="R65" s="518" t="str">
        <f>IF(ISERROR(VLOOKUP(B65,data!$A$3:$AT$202,2,FALSE)),"",VLOOKUP(B65,data!$A$3:$AT$202,42,FALSE))</f>
        <v/>
      </c>
      <c r="S65" s="519"/>
    </row>
    <row r="66" spans="2:19" ht="19.350000000000001" customHeight="1">
      <c r="B66" s="137">
        <v>50</v>
      </c>
      <c r="C66" s="131" t="str">
        <f>IF(ISERROR(VLOOKUP(B66,data!$A$3:$AT$202,2,FALSE)),"",VLOOKUP(B66,data!$A$3:$AT$202,2,FALSE))</f>
        <v/>
      </c>
      <c r="D66" s="507" t="str">
        <f>IF(ISERROR(VLOOKUP(B66,data!$A$3:$AT$202,2,FALSE)),"",VLOOKUP(B66,data!$A$3:$AT$202,46,FALSE))</f>
        <v/>
      </c>
      <c r="E66" s="508"/>
      <c r="F66" s="509"/>
      <c r="G66" s="130" t="str">
        <f>IF(ISERROR(VLOOKUP(B66,data!$A$3:$AT$202,2,FALSE)),"",VLOOKUP(B66,data!$A$3:$AT$202,11,FALSE))</f>
        <v/>
      </c>
      <c r="H66" s="50" t="str">
        <f>IF(ISERROR(VLOOKUP(B66,競技者データ入力シート!$A$7:$M$206,2,FALSE)),"",VLOOKUP(B66,競技者データ入力シート!$A$7:$M$206,7,FALSE))</f>
        <v/>
      </c>
      <c r="I66" s="131" t="str">
        <f>IF(ISERROR(VLOOKUP(B66,data!$A$3:$AT$202,2,FALSE)),"",VLOOKUP(B66,data!$A$3:$AT$202,12,FALSE))</f>
        <v/>
      </c>
      <c r="J66" s="510" t="str">
        <f>IF(ISERROR(VLOOKUP(B66,data!$A$3:$AT$202,2,FALSE)),"",VLOOKUP(B66,data!$A$3:$AT$202,22,FALSE))</f>
        <v/>
      </c>
      <c r="K66" s="511"/>
      <c r="L66" s="512" t="str">
        <f>IF(ISERROR(VLOOKUP(B66,data!$A$3:$AT$202,2,FALSE)),"",VLOOKUP(B66,data!$A$3:$AT$202,27,FALSE))</f>
        <v/>
      </c>
      <c r="M66" s="513"/>
      <c r="N66" s="514" t="str">
        <f>IF(ISERROR(VLOOKUP(B66,data!$A$3:$AT$202,2,FALSE)),"",VLOOKUP(B66,data!$A$3:$AT$202,32,FALSE))</f>
        <v/>
      </c>
      <c r="O66" s="515"/>
      <c r="P66" s="514" t="str">
        <f>IF(ISERROR(VLOOKUP(B66,data!$A$3:$AT$202,2,FALSE)),"",VLOOKUP(B66,data!$A$3:$AT$202,37,FALSE))</f>
        <v/>
      </c>
      <c r="Q66" s="515"/>
      <c r="R66" s="510" t="str">
        <f>IF(ISERROR(VLOOKUP(B66,data!$A$3:$AT$202,2,FALSE)),"",VLOOKUP(B66,data!$A$3:$AT$202,42,FALSE))</f>
        <v/>
      </c>
      <c r="S66" s="511"/>
    </row>
    <row r="67" spans="2:19" ht="19.350000000000001" customHeight="1">
      <c r="B67" s="136">
        <v>51</v>
      </c>
      <c r="C67" s="129" t="str">
        <f>IF(ISERROR(VLOOKUP(B67,data!$A$3:$AT$202,2,FALSE)),"",VLOOKUP(B67,data!$A$3:$AT$202,2,FALSE))</f>
        <v/>
      </c>
      <c r="D67" s="531" t="str">
        <f>IF(ISERROR(VLOOKUP(B67,data!$A$3:$AT$202,2,FALSE)),"",VLOOKUP(B67,data!$A$3:$AT$202,46,FALSE))</f>
        <v/>
      </c>
      <c r="E67" s="532"/>
      <c r="F67" s="533"/>
      <c r="G67" s="132" t="str">
        <f>IF(ISERROR(VLOOKUP(B67,data!$A$3:$AT$202,2,FALSE)),"",VLOOKUP(B67,data!$A$3:$AT$202,11,FALSE))</f>
        <v/>
      </c>
      <c r="H67" s="49" t="str">
        <f>IF(ISERROR(VLOOKUP(B67,競技者データ入力シート!$A$7:$M$206,2,FALSE)),"",VLOOKUP(B67,競技者データ入力シート!$A$7:$M$206,7,FALSE))</f>
        <v/>
      </c>
      <c r="I67" s="129" t="str">
        <f>IF(ISERROR(VLOOKUP(B67,data!$A$3:$AT$202,2,FALSE)),"",VLOOKUP(B67,data!$A$3:$AT$202,12,FALSE))</f>
        <v/>
      </c>
      <c r="J67" s="529" t="str">
        <f>IF(ISERROR(VLOOKUP(B67,data!$A$3:$AT$202,2,FALSE)),"",VLOOKUP(B67,data!$A$3:$AT$202,22,FALSE))</f>
        <v/>
      </c>
      <c r="K67" s="530"/>
      <c r="L67" s="525" t="str">
        <f>IF(ISERROR(VLOOKUP(B67,data!$A$3:$AT$202,2,FALSE)),"",VLOOKUP(B67,data!$A$3:$AT$202,27,FALSE))</f>
        <v/>
      </c>
      <c r="M67" s="526"/>
      <c r="N67" s="527" t="str">
        <f>IF(ISERROR(VLOOKUP(B67,data!$A$3:$AT$202,2,FALSE)),"",VLOOKUP(B67,data!$A$3:$AT$202,32,FALSE))</f>
        <v/>
      </c>
      <c r="O67" s="528"/>
      <c r="P67" s="527" t="str">
        <f>IF(ISERROR(VLOOKUP(B67,data!$A$3:$AT$202,2,FALSE)),"",VLOOKUP(B67,data!$A$3:$AT$202,37,FALSE))</f>
        <v/>
      </c>
      <c r="Q67" s="528"/>
      <c r="R67" s="529" t="str">
        <f>IF(ISERROR(VLOOKUP(B67,data!$A$3:$AT$202,2,FALSE)),"",VLOOKUP(B67,data!$A$3:$AT$202,42,FALSE))</f>
        <v/>
      </c>
      <c r="S67" s="530"/>
    </row>
    <row r="68" spans="2:19" ht="19.350000000000001" customHeight="1">
      <c r="B68" s="134">
        <v>52</v>
      </c>
      <c r="C68" s="124" t="str">
        <f>IF(ISERROR(VLOOKUP(B68,data!$A$3:$AT$202,2,FALSE)),"",VLOOKUP(B68,data!$A$3:$AT$202,2,FALSE))</f>
        <v/>
      </c>
      <c r="D68" s="520" t="str">
        <f>IF(ISERROR(VLOOKUP(B68,data!$A$3:$AT$202,2,FALSE)),"",VLOOKUP(B68,data!$A$3:$AT$202,46,FALSE))</f>
        <v/>
      </c>
      <c r="E68" s="521"/>
      <c r="F68" s="522"/>
      <c r="G68" s="123" t="str">
        <f>IF(ISERROR(VLOOKUP(B68,data!$A$3:$AT$202,2,FALSE)),"",VLOOKUP(B68,data!$A$3:$AT$202,11,FALSE))</f>
        <v/>
      </c>
      <c r="H68" s="47" t="str">
        <f>IF(ISERROR(VLOOKUP(B68,競技者データ入力シート!$A$7:$M$206,2,FALSE)),"",VLOOKUP(B68,競技者データ入力シート!$A$7:$M$206,7,FALSE))</f>
        <v/>
      </c>
      <c r="I68" s="124" t="str">
        <f>IF(ISERROR(VLOOKUP(B68,data!$A$3:$AT$202,2,FALSE)),"",VLOOKUP(B68,data!$A$3:$AT$202,12,FALSE))</f>
        <v/>
      </c>
      <c r="J68" s="518" t="str">
        <f>IF(ISERROR(VLOOKUP(B68,data!$A$3:$AT$202,2,FALSE)),"",VLOOKUP(B68,data!$A$3:$AT$202,22,FALSE))</f>
        <v/>
      </c>
      <c r="K68" s="519"/>
      <c r="L68" s="523" t="str">
        <f>IF(ISERROR(VLOOKUP(B68,data!$A$3:$AT$202,2,FALSE)),"",VLOOKUP(B68,data!$A$3:$AT$202,27,FALSE))</f>
        <v/>
      </c>
      <c r="M68" s="524"/>
      <c r="N68" s="516" t="str">
        <f>IF(ISERROR(VLOOKUP(B68,data!$A$3:$AT$202,2,FALSE)),"",VLOOKUP(B68,data!$A$3:$AT$202,32,FALSE))</f>
        <v/>
      </c>
      <c r="O68" s="517"/>
      <c r="P68" s="516" t="str">
        <f>IF(ISERROR(VLOOKUP(B68,data!$A$3:$AT$202,2,FALSE)),"",VLOOKUP(B68,data!$A$3:$AT$202,37,FALSE))</f>
        <v/>
      </c>
      <c r="Q68" s="517"/>
      <c r="R68" s="518" t="str">
        <f>IF(ISERROR(VLOOKUP(B68,data!$A$3:$AT$202,2,FALSE)),"",VLOOKUP(B68,data!$A$3:$AT$202,42,FALSE))</f>
        <v/>
      </c>
      <c r="S68" s="519"/>
    </row>
    <row r="69" spans="2:19" ht="19.350000000000001" customHeight="1">
      <c r="B69" s="134">
        <v>53</v>
      </c>
      <c r="C69" s="124" t="str">
        <f>IF(ISERROR(VLOOKUP(B69,data!$A$3:$AT$202,2,FALSE)),"",VLOOKUP(B69,data!$A$3:$AT$202,2,FALSE))</f>
        <v/>
      </c>
      <c r="D69" s="520" t="str">
        <f>IF(ISERROR(VLOOKUP(B69,data!$A$3:$AT$202,2,FALSE)),"",VLOOKUP(B69,data!$A$3:$AT$202,46,FALSE))</f>
        <v/>
      </c>
      <c r="E69" s="521"/>
      <c r="F69" s="522"/>
      <c r="G69" s="125" t="str">
        <f>IF(ISERROR(VLOOKUP(B69,data!$A$3:$AT$202,2,FALSE)),"",VLOOKUP(B69,data!$A$3:$AT$202,11,FALSE))</f>
        <v/>
      </c>
      <c r="H69" s="47" t="str">
        <f>IF(ISERROR(VLOOKUP(B69,競技者データ入力シート!$A$7:$M$206,2,FALSE)),"",VLOOKUP(B69,競技者データ入力シート!$A$7:$M$206,7,FALSE))</f>
        <v/>
      </c>
      <c r="I69" s="124" t="str">
        <f>IF(ISERROR(VLOOKUP(B69,data!$A$3:$AT$202,2,FALSE)),"",VLOOKUP(B69,data!$A$3:$AT$202,12,FALSE))</f>
        <v/>
      </c>
      <c r="J69" s="518" t="str">
        <f>IF(ISERROR(VLOOKUP(B69,data!$A$3:$AT$202,2,FALSE)),"",VLOOKUP(B69,data!$A$3:$AT$202,22,FALSE))</f>
        <v/>
      </c>
      <c r="K69" s="519"/>
      <c r="L69" s="523" t="str">
        <f>IF(ISERROR(VLOOKUP(B69,data!$A$3:$AT$202,2,FALSE)),"",VLOOKUP(B69,data!$A$3:$AT$202,27,FALSE))</f>
        <v/>
      </c>
      <c r="M69" s="524"/>
      <c r="N69" s="516" t="str">
        <f>IF(ISERROR(VLOOKUP(B69,data!$A$3:$AT$202,2,FALSE)),"",VLOOKUP(B69,data!$A$3:$AT$202,32,FALSE))</f>
        <v/>
      </c>
      <c r="O69" s="517"/>
      <c r="P69" s="516" t="str">
        <f>IF(ISERROR(VLOOKUP(B69,data!$A$3:$AT$202,2,FALSE)),"",VLOOKUP(B69,data!$A$3:$AT$202,37,FALSE))</f>
        <v/>
      </c>
      <c r="Q69" s="517"/>
      <c r="R69" s="518" t="str">
        <f>IF(ISERROR(VLOOKUP(B69,data!$A$3:$AT$202,2,FALSE)),"",VLOOKUP(B69,data!$A$3:$AT$202,42,FALSE))</f>
        <v/>
      </c>
      <c r="S69" s="519"/>
    </row>
    <row r="70" spans="2:19" ht="19.350000000000001" customHeight="1">
      <c r="B70" s="134">
        <v>54</v>
      </c>
      <c r="C70" s="124" t="str">
        <f>IF(ISERROR(VLOOKUP(B70,data!$A$3:$AT$202,2,FALSE)),"",VLOOKUP(B70,data!$A$3:$AT$202,2,FALSE))</f>
        <v/>
      </c>
      <c r="D70" s="520" t="str">
        <f>IF(ISERROR(VLOOKUP(B70,data!$A$3:$AT$202,2,FALSE)),"",VLOOKUP(B70,data!$A$3:$AT$202,46,FALSE))</f>
        <v/>
      </c>
      <c r="E70" s="521"/>
      <c r="F70" s="522"/>
      <c r="G70" s="123" t="str">
        <f>IF(ISERROR(VLOOKUP(B70,data!$A$3:$AT$202,2,FALSE)),"",VLOOKUP(B70,data!$A$3:$AT$202,11,FALSE))</f>
        <v/>
      </c>
      <c r="H70" s="47" t="str">
        <f>IF(ISERROR(VLOOKUP(B70,競技者データ入力シート!$A$7:$M$206,2,FALSE)),"",VLOOKUP(B70,競技者データ入力シート!$A$7:$M$206,7,FALSE))</f>
        <v/>
      </c>
      <c r="I70" s="124" t="str">
        <f>IF(ISERROR(VLOOKUP(B70,data!$A$3:$AT$202,2,FALSE)),"",VLOOKUP(B70,data!$A$3:$AT$202,12,FALSE))</f>
        <v/>
      </c>
      <c r="J70" s="518" t="str">
        <f>IF(ISERROR(VLOOKUP(B70,data!$A$3:$AT$202,2,FALSE)),"",VLOOKUP(B70,data!$A$3:$AT$202,22,FALSE))</f>
        <v/>
      </c>
      <c r="K70" s="519"/>
      <c r="L70" s="523" t="str">
        <f>IF(ISERROR(VLOOKUP(B70,data!$A$3:$AT$202,2,FALSE)),"",VLOOKUP(B70,data!$A$3:$AT$202,27,FALSE))</f>
        <v/>
      </c>
      <c r="M70" s="524"/>
      <c r="N70" s="516" t="str">
        <f>IF(ISERROR(VLOOKUP(B70,data!$A$3:$AT$202,2,FALSE)),"",VLOOKUP(B70,data!$A$3:$AT$202,32,FALSE))</f>
        <v/>
      </c>
      <c r="O70" s="517"/>
      <c r="P70" s="516" t="str">
        <f>IF(ISERROR(VLOOKUP(B70,data!$A$3:$AT$202,2,FALSE)),"",VLOOKUP(B70,data!$A$3:$AT$202,37,FALSE))</f>
        <v/>
      </c>
      <c r="Q70" s="517"/>
      <c r="R70" s="518" t="str">
        <f>IF(ISERROR(VLOOKUP(B70,data!$A$3:$AT$202,2,FALSE)),"",VLOOKUP(B70,data!$A$3:$AT$202,42,FALSE))</f>
        <v/>
      </c>
      <c r="S70" s="519"/>
    </row>
    <row r="71" spans="2:19" ht="19.350000000000001" customHeight="1">
      <c r="B71" s="135">
        <v>55</v>
      </c>
      <c r="C71" s="126" t="str">
        <f>IF(ISERROR(VLOOKUP(B71,data!$A$3:$AT$202,2,FALSE)),"",VLOOKUP(B71,data!$A$3:$AT$202,2,FALSE))</f>
        <v/>
      </c>
      <c r="D71" s="507" t="str">
        <f>IF(ISERROR(VLOOKUP(B71,data!$A$3:$AT$202,2,FALSE)),"",VLOOKUP(B71,data!$A$3:$AT$202,46,FALSE))</f>
        <v/>
      </c>
      <c r="E71" s="508"/>
      <c r="F71" s="509"/>
      <c r="G71" s="127" t="str">
        <f>IF(ISERROR(VLOOKUP(B71,data!$A$3:$AT$202,2,FALSE)),"",VLOOKUP(B71,data!$A$3:$AT$202,11,FALSE))</f>
        <v/>
      </c>
      <c r="H71" s="48" t="str">
        <f>IF(ISERROR(VLOOKUP(B71,競技者データ入力シート!$A$7:$M$206,2,FALSE)),"",VLOOKUP(B71,競技者データ入力シート!$A$7:$M$206,7,FALSE))</f>
        <v/>
      </c>
      <c r="I71" s="126" t="str">
        <f>IF(ISERROR(VLOOKUP(B71,data!$A$3:$AT$202,2,FALSE)),"",VLOOKUP(B71,data!$A$3:$AT$202,12,FALSE))</f>
        <v/>
      </c>
      <c r="J71" s="510" t="str">
        <f>IF(ISERROR(VLOOKUP(B71,data!$A$3:$AT$202,2,FALSE)),"",VLOOKUP(B71,data!$A$3:$AT$202,22,FALSE))</f>
        <v/>
      </c>
      <c r="K71" s="511"/>
      <c r="L71" s="512" t="str">
        <f>IF(ISERROR(VLOOKUP(B71,data!$A$3:$AT$202,2,FALSE)),"",VLOOKUP(B71,data!$A$3:$AT$202,27,FALSE))</f>
        <v/>
      </c>
      <c r="M71" s="513"/>
      <c r="N71" s="514" t="str">
        <f>IF(ISERROR(VLOOKUP(B71,data!$A$3:$AT$202,2,FALSE)),"",VLOOKUP(B71,data!$A$3:$AT$202,32,FALSE))</f>
        <v/>
      </c>
      <c r="O71" s="515"/>
      <c r="P71" s="514" t="str">
        <f>IF(ISERROR(VLOOKUP(B71,data!$A$3:$AT$202,2,FALSE)),"",VLOOKUP(B71,data!$A$3:$AT$202,37,FALSE))</f>
        <v/>
      </c>
      <c r="Q71" s="515"/>
      <c r="R71" s="510" t="str">
        <f>IF(ISERROR(VLOOKUP(B71,data!$A$3:$AT$202,2,FALSE)),"",VLOOKUP(B71,data!$A$3:$AT$202,42,FALSE))</f>
        <v/>
      </c>
      <c r="S71" s="511"/>
    </row>
    <row r="72" spans="2:19" ht="19.350000000000001" customHeight="1">
      <c r="B72" s="136">
        <v>56</v>
      </c>
      <c r="C72" s="129" t="str">
        <f>IF(ISERROR(VLOOKUP(B72,data!$A$3:$AT$202,2,FALSE)),"",VLOOKUP(B72,data!$A$3:$AT$202,2,FALSE))</f>
        <v/>
      </c>
      <c r="D72" s="531" t="str">
        <f>IF(ISERROR(VLOOKUP(B72,data!$A$3:$AT$202,2,FALSE)),"",VLOOKUP(B72,data!$A$3:$AT$202,46,FALSE))</f>
        <v/>
      </c>
      <c r="E72" s="532"/>
      <c r="F72" s="533"/>
      <c r="G72" s="128" t="str">
        <f>IF(ISERROR(VLOOKUP(B72,data!$A$3:$AT$202,2,FALSE)),"",VLOOKUP(B72,data!$A$3:$AT$202,11,FALSE))</f>
        <v/>
      </c>
      <c r="H72" s="49" t="str">
        <f>IF(ISERROR(VLOOKUP(B72,競技者データ入力シート!$A$7:$M$206,2,FALSE)),"",VLOOKUP(B72,競技者データ入力シート!$A$7:$M$206,7,FALSE))</f>
        <v/>
      </c>
      <c r="I72" s="129" t="str">
        <f>IF(ISERROR(VLOOKUP(B72,data!$A$3:$AT$202,2,FALSE)),"",VLOOKUP(B72,data!$A$3:$AT$202,12,FALSE))</f>
        <v/>
      </c>
      <c r="J72" s="529" t="str">
        <f>IF(ISERROR(VLOOKUP(B72,data!$A$3:$AT$202,2,FALSE)),"",VLOOKUP(B72,data!$A$3:$AT$202,22,FALSE))</f>
        <v/>
      </c>
      <c r="K72" s="530"/>
      <c r="L72" s="525" t="str">
        <f>IF(ISERROR(VLOOKUP(B72,data!$A$3:$AT$202,2,FALSE)),"",VLOOKUP(B72,data!$A$3:$AT$202,27,FALSE))</f>
        <v/>
      </c>
      <c r="M72" s="526"/>
      <c r="N72" s="527" t="str">
        <f>IF(ISERROR(VLOOKUP(B72,data!$A$3:$AT$202,2,FALSE)),"",VLOOKUP(B72,data!$A$3:$AT$202,32,FALSE))</f>
        <v/>
      </c>
      <c r="O72" s="528"/>
      <c r="P72" s="527" t="str">
        <f>IF(ISERROR(VLOOKUP(B72,data!$A$3:$AT$202,2,FALSE)),"",VLOOKUP(B72,data!$A$3:$AT$202,37,FALSE))</f>
        <v/>
      </c>
      <c r="Q72" s="528"/>
      <c r="R72" s="529" t="str">
        <f>IF(ISERROR(VLOOKUP(B72,data!$A$3:$AT$202,2,FALSE)),"",VLOOKUP(B72,data!$A$3:$AT$202,42,FALSE))</f>
        <v/>
      </c>
      <c r="S72" s="530"/>
    </row>
    <row r="73" spans="2:19" ht="19.350000000000001" customHeight="1">
      <c r="B73" s="134">
        <v>57</v>
      </c>
      <c r="C73" s="124" t="str">
        <f>IF(ISERROR(VLOOKUP(B73,data!$A$3:$AT$202,2,FALSE)),"",VLOOKUP(B73,data!$A$3:$AT$202,2,FALSE))</f>
        <v/>
      </c>
      <c r="D73" s="520" t="str">
        <f>IF(ISERROR(VLOOKUP(B73,data!$A$3:$AT$202,2,FALSE)),"",VLOOKUP(B73,data!$A$3:$AT$202,46,FALSE))</f>
        <v/>
      </c>
      <c r="E73" s="521"/>
      <c r="F73" s="522"/>
      <c r="G73" s="125" t="str">
        <f>IF(ISERROR(VLOOKUP(B73,data!$A$3:$AT$202,2,FALSE)),"",VLOOKUP(B73,data!$A$3:$AT$202,11,FALSE))</f>
        <v/>
      </c>
      <c r="H73" s="47" t="str">
        <f>IF(ISERROR(VLOOKUP(B73,競技者データ入力シート!$A$7:$M$206,2,FALSE)),"",VLOOKUP(B73,競技者データ入力シート!$A$7:$M$206,7,FALSE))</f>
        <v/>
      </c>
      <c r="I73" s="124" t="str">
        <f>IF(ISERROR(VLOOKUP(B73,data!$A$3:$AT$202,2,FALSE)),"",VLOOKUP(B73,data!$A$3:$AT$202,12,FALSE))</f>
        <v/>
      </c>
      <c r="J73" s="518" t="str">
        <f>IF(ISERROR(VLOOKUP(B73,data!$A$3:$AT$202,2,FALSE)),"",VLOOKUP(B73,data!$A$3:$AT$202,22,FALSE))</f>
        <v/>
      </c>
      <c r="K73" s="519"/>
      <c r="L73" s="523" t="str">
        <f>IF(ISERROR(VLOOKUP(B73,data!$A$3:$AT$202,2,FALSE)),"",VLOOKUP(B73,data!$A$3:$AT$202,27,FALSE))</f>
        <v/>
      </c>
      <c r="M73" s="524"/>
      <c r="N73" s="516" t="str">
        <f>IF(ISERROR(VLOOKUP(B73,data!$A$3:$AT$202,2,FALSE)),"",VLOOKUP(B73,data!$A$3:$AT$202,32,FALSE))</f>
        <v/>
      </c>
      <c r="O73" s="517"/>
      <c r="P73" s="516" t="str">
        <f>IF(ISERROR(VLOOKUP(B73,data!$A$3:$AT$202,2,FALSE)),"",VLOOKUP(B73,data!$A$3:$AT$202,37,FALSE))</f>
        <v/>
      </c>
      <c r="Q73" s="517"/>
      <c r="R73" s="518" t="str">
        <f>IF(ISERROR(VLOOKUP(B73,data!$A$3:$AT$202,2,FALSE)),"",VLOOKUP(B73,data!$A$3:$AT$202,42,FALSE))</f>
        <v/>
      </c>
      <c r="S73" s="519"/>
    </row>
    <row r="74" spans="2:19" ht="19.350000000000001" customHeight="1">
      <c r="B74" s="134">
        <v>58</v>
      </c>
      <c r="C74" s="124" t="str">
        <f>IF(ISERROR(VLOOKUP(B74,data!$A$3:$AT$202,2,FALSE)),"",VLOOKUP(B74,data!$A$3:$AT$202,2,FALSE))</f>
        <v/>
      </c>
      <c r="D74" s="520" t="str">
        <f>IF(ISERROR(VLOOKUP(B74,data!$A$3:$AT$202,2,FALSE)),"",VLOOKUP(B74,data!$A$3:$AT$202,46,FALSE))</f>
        <v/>
      </c>
      <c r="E74" s="521"/>
      <c r="F74" s="522"/>
      <c r="G74" s="123" t="str">
        <f>IF(ISERROR(VLOOKUP(B74,data!$A$3:$AT$202,2,FALSE)),"",VLOOKUP(B74,data!$A$3:$AT$202,11,FALSE))</f>
        <v/>
      </c>
      <c r="H74" s="47" t="str">
        <f>IF(ISERROR(VLOOKUP(B74,競技者データ入力シート!$A$7:$M$206,2,FALSE)),"",VLOOKUP(B74,競技者データ入力シート!$A$7:$M$206,7,FALSE))</f>
        <v/>
      </c>
      <c r="I74" s="124" t="str">
        <f>IF(ISERROR(VLOOKUP(B74,data!$A$3:$AT$202,2,FALSE)),"",VLOOKUP(B74,data!$A$3:$AT$202,12,FALSE))</f>
        <v/>
      </c>
      <c r="J74" s="518" t="str">
        <f>IF(ISERROR(VLOOKUP(B74,data!$A$3:$AT$202,2,FALSE)),"",VLOOKUP(B74,data!$A$3:$AT$202,22,FALSE))</f>
        <v/>
      </c>
      <c r="K74" s="519"/>
      <c r="L74" s="523" t="str">
        <f>IF(ISERROR(VLOOKUP(B74,data!$A$3:$AT$202,2,FALSE)),"",VLOOKUP(B74,data!$A$3:$AT$202,27,FALSE))</f>
        <v/>
      </c>
      <c r="M74" s="524"/>
      <c r="N74" s="516" t="str">
        <f>IF(ISERROR(VLOOKUP(B74,data!$A$3:$AT$202,2,FALSE)),"",VLOOKUP(B74,data!$A$3:$AT$202,32,FALSE))</f>
        <v/>
      </c>
      <c r="O74" s="517"/>
      <c r="P74" s="516" t="str">
        <f>IF(ISERROR(VLOOKUP(B74,data!$A$3:$AT$202,2,FALSE)),"",VLOOKUP(B74,data!$A$3:$AT$202,37,FALSE))</f>
        <v/>
      </c>
      <c r="Q74" s="517"/>
      <c r="R74" s="518" t="str">
        <f>IF(ISERROR(VLOOKUP(B74,data!$A$3:$AT$202,2,FALSE)),"",VLOOKUP(B74,data!$A$3:$AT$202,42,FALSE))</f>
        <v/>
      </c>
      <c r="S74" s="519"/>
    </row>
    <row r="75" spans="2:19" ht="19.350000000000001" customHeight="1">
      <c r="B75" s="134">
        <v>59</v>
      </c>
      <c r="C75" s="124" t="str">
        <f>IF(ISERROR(VLOOKUP(B75,data!$A$3:$AT$202,2,FALSE)),"",VLOOKUP(B75,data!$A$3:$AT$202,2,FALSE))</f>
        <v/>
      </c>
      <c r="D75" s="520" t="str">
        <f>IF(ISERROR(VLOOKUP(B75,data!$A$3:$AT$202,2,FALSE)),"",VLOOKUP(B75,data!$A$3:$AT$202,46,FALSE))</f>
        <v/>
      </c>
      <c r="E75" s="521"/>
      <c r="F75" s="522"/>
      <c r="G75" s="125" t="str">
        <f>IF(ISERROR(VLOOKUP(B75,data!$A$3:$AT$202,2,FALSE)),"",VLOOKUP(B75,data!$A$3:$AT$202,11,FALSE))</f>
        <v/>
      </c>
      <c r="H75" s="47" t="str">
        <f>IF(ISERROR(VLOOKUP(B75,競技者データ入力シート!$A$7:$M$206,2,FALSE)),"",VLOOKUP(B75,競技者データ入力シート!$A$7:$M$206,7,FALSE))</f>
        <v/>
      </c>
      <c r="I75" s="124" t="str">
        <f>IF(ISERROR(VLOOKUP(B75,data!$A$3:$AT$202,2,FALSE)),"",VLOOKUP(B75,data!$A$3:$AT$202,12,FALSE))</f>
        <v/>
      </c>
      <c r="J75" s="518" t="str">
        <f>IF(ISERROR(VLOOKUP(B75,data!$A$3:$AT$202,2,FALSE)),"",VLOOKUP(B75,data!$A$3:$AT$202,22,FALSE))</f>
        <v/>
      </c>
      <c r="K75" s="519"/>
      <c r="L75" s="523" t="str">
        <f>IF(ISERROR(VLOOKUP(B75,data!$A$3:$AT$202,2,FALSE)),"",VLOOKUP(B75,data!$A$3:$AT$202,27,FALSE))</f>
        <v/>
      </c>
      <c r="M75" s="524"/>
      <c r="N75" s="516" t="str">
        <f>IF(ISERROR(VLOOKUP(B75,data!$A$3:$AT$202,2,FALSE)),"",VLOOKUP(B75,data!$A$3:$AT$202,32,FALSE))</f>
        <v/>
      </c>
      <c r="O75" s="517"/>
      <c r="P75" s="516" t="str">
        <f>IF(ISERROR(VLOOKUP(B75,data!$A$3:$AT$202,2,FALSE)),"",VLOOKUP(B75,data!$A$3:$AT$202,37,FALSE))</f>
        <v/>
      </c>
      <c r="Q75" s="517"/>
      <c r="R75" s="518" t="str">
        <f>IF(ISERROR(VLOOKUP(B75,data!$A$3:$AT$202,2,FALSE)),"",VLOOKUP(B75,data!$A$3:$AT$202,42,FALSE))</f>
        <v/>
      </c>
      <c r="S75" s="519"/>
    </row>
    <row r="76" spans="2:19" ht="19.350000000000001" customHeight="1">
      <c r="B76" s="137">
        <v>60</v>
      </c>
      <c r="C76" s="131" t="str">
        <f>IF(ISERROR(VLOOKUP(B76,data!$A$3:$AT$202,2,FALSE)),"",VLOOKUP(B76,data!$A$3:$AT$202,2,FALSE))</f>
        <v/>
      </c>
      <c r="D76" s="507" t="str">
        <f>IF(ISERROR(VLOOKUP(B76,data!$A$3:$AT$202,2,FALSE)),"",VLOOKUP(B76,data!$A$3:$AT$202,46,FALSE))</f>
        <v/>
      </c>
      <c r="E76" s="508"/>
      <c r="F76" s="509"/>
      <c r="G76" s="130" t="str">
        <f>IF(ISERROR(VLOOKUP(B76,data!$A$3:$AT$202,2,FALSE)),"",VLOOKUP(B76,data!$A$3:$AT$202,11,FALSE))</f>
        <v/>
      </c>
      <c r="H76" s="50" t="str">
        <f>IF(ISERROR(VLOOKUP(B76,競技者データ入力シート!$A$7:$M$206,2,FALSE)),"",VLOOKUP(B76,競技者データ入力シート!$A$7:$M$206,7,FALSE))</f>
        <v/>
      </c>
      <c r="I76" s="131" t="str">
        <f>IF(ISERROR(VLOOKUP(B76,data!$A$3:$AT$202,2,FALSE)),"",VLOOKUP(B76,data!$A$3:$AT$202,12,FALSE))</f>
        <v/>
      </c>
      <c r="J76" s="510" t="str">
        <f>IF(ISERROR(VLOOKUP(B76,data!$A$3:$AT$202,2,FALSE)),"",VLOOKUP(B76,data!$A$3:$AT$202,22,FALSE))</f>
        <v/>
      </c>
      <c r="K76" s="511"/>
      <c r="L76" s="512" t="str">
        <f>IF(ISERROR(VLOOKUP(B76,data!$A$3:$AT$202,2,FALSE)),"",VLOOKUP(B76,data!$A$3:$AT$202,27,FALSE))</f>
        <v/>
      </c>
      <c r="M76" s="513"/>
      <c r="N76" s="514" t="str">
        <f>IF(ISERROR(VLOOKUP(B76,data!$A$3:$AT$202,2,FALSE)),"",VLOOKUP(B76,data!$A$3:$AT$202,32,FALSE))</f>
        <v/>
      </c>
      <c r="O76" s="515"/>
      <c r="P76" s="514" t="str">
        <f>IF(ISERROR(VLOOKUP(B76,data!$A$3:$AT$202,2,FALSE)),"",VLOOKUP(B76,data!$A$3:$AT$202,37,FALSE))</f>
        <v/>
      </c>
      <c r="Q76" s="515"/>
      <c r="R76" s="510" t="str">
        <f>IF(ISERROR(VLOOKUP(B76,data!$A$3:$AT$202,2,FALSE)),"",VLOOKUP(B76,data!$A$3:$AT$202,42,FALSE))</f>
        <v/>
      </c>
      <c r="S76" s="511"/>
    </row>
    <row r="77" spans="2:19" ht="19.350000000000001" customHeight="1">
      <c r="B77" s="136">
        <v>61</v>
      </c>
      <c r="C77" s="129" t="str">
        <f>IF(ISERROR(VLOOKUP(B77,data!$A$3:$AT$202,2,FALSE)),"",VLOOKUP(B77,data!$A$3:$AT$202,2,FALSE))</f>
        <v/>
      </c>
      <c r="D77" s="531" t="str">
        <f>IF(ISERROR(VLOOKUP(B77,data!$A$3:$AT$202,2,FALSE)),"",VLOOKUP(B77,data!$A$3:$AT$202,46,FALSE))</f>
        <v/>
      </c>
      <c r="E77" s="532"/>
      <c r="F77" s="533"/>
      <c r="G77" s="128" t="str">
        <f>IF(ISERROR(VLOOKUP(B77,data!$A$3:$AT$202,2,FALSE)),"",VLOOKUP(B77,data!$A$3:$AT$202,11,FALSE))</f>
        <v/>
      </c>
      <c r="H77" s="49" t="str">
        <f>IF(ISERROR(VLOOKUP(B77,競技者データ入力シート!$A$7:$M$206,2,FALSE)),"",VLOOKUP(B77,競技者データ入力シート!$A$7:$M$206,7,FALSE))</f>
        <v/>
      </c>
      <c r="I77" s="129" t="str">
        <f>IF(ISERROR(VLOOKUP(B77,data!$A$3:$AT$202,2,FALSE)),"",VLOOKUP(B77,data!$A$3:$AT$202,12,FALSE))</f>
        <v/>
      </c>
      <c r="J77" s="529" t="str">
        <f>IF(ISERROR(VLOOKUP(B77,data!$A$3:$AT$202,2,FALSE)),"",VLOOKUP(B77,data!$A$3:$AT$202,22,FALSE))</f>
        <v/>
      </c>
      <c r="K77" s="530"/>
      <c r="L77" s="525" t="str">
        <f>IF(ISERROR(VLOOKUP(B77,data!$A$3:$AT$202,2,FALSE)),"",VLOOKUP(B77,data!$A$3:$AT$202,27,FALSE))</f>
        <v/>
      </c>
      <c r="M77" s="526"/>
      <c r="N77" s="527" t="str">
        <f>IF(ISERROR(VLOOKUP(B77,data!$A$3:$AT$202,2,FALSE)),"",VLOOKUP(B77,data!$A$3:$AT$202,32,FALSE))</f>
        <v/>
      </c>
      <c r="O77" s="528"/>
      <c r="P77" s="527" t="str">
        <f>IF(ISERROR(VLOOKUP(B77,data!$A$3:$AT$202,2,FALSE)),"",VLOOKUP(B77,data!$A$3:$AT$202,37,FALSE))</f>
        <v/>
      </c>
      <c r="Q77" s="528"/>
      <c r="R77" s="529" t="str">
        <f>IF(ISERROR(VLOOKUP(B77,data!$A$3:$AT$202,2,FALSE)),"",VLOOKUP(B77,data!$A$3:$AT$202,42,FALSE))</f>
        <v/>
      </c>
      <c r="S77" s="530"/>
    </row>
    <row r="78" spans="2:19" ht="19.350000000000001" customHeight="1">
      <c r="B78" s="134">
        <v>62</v>
      </c>
      <c r="C78" s="124" t="str">
        <f>IF(ISERROR(VLOOKUP(B78,data!$A$3:$AT$202,2,FALSE)),"",VLOOKUP(B78,data!$A$3:$AT$202,2,FALSE))</f>
        <v/>
      </c>
      <c r="D78" s="520" t="str">
        <f>IF(ISERROR(VLOOKUP(B78,data!$A$3:$AT$202,2,FALSE)),"",VLOOKUP(B78,data!$A$3:$AT$202,46,FALSE))</f>
        <v/>
      </c>
      <c r="E78" s="521"/>
      <c r="F78" s="522"/>
      <c r="G78" s="125" t="str">
        <f>IF(ISERROR(VLOOKUP(B78,data!$A$3:$AT$202,2,FALSE)),"",VLOOKUP(B78,data!$A$3:$AT$202,11,FALSE))</f>
        <v/>
      </c>
      <c r="H78" s="47" t="str">
        <f>IF(ISERROR(VLOOKUP(B78,競技者データ入力シート!$A$7:$M$206,2,FALSE)),"",VLOOKUP(B78,競技者データ入力シート!$A$7:$M$206,7,FALSE))</f>
        <v/>
      </c>
      <c r="I78" s="124" t="str">
        <f>IF(ISERROR(VLOOKUP(B78,data!$A$3:$AT$202,2,FALSE)),"",VLOOKUP(B78,data!$A$3:$AT$202,12,FALSE))</f>
        <v/>
      </c>
      <c r="J78" s="518" t="str">
        <f>IF(ISERROR(VLOOKUP(B78,data!$A$3:$AT$202,2,FALSE)),"",VLOOKUP(B78,data!$A$3:$AT$202,22,FALSE))</f>
        <v/>
      </c>
      <c r="K78" s="519"/>
      <c r="L78" s="523" t="str">
        <f>IF(ISERROR(VLOOKUP(B78,data!$A$3:$AT$202,2,FALSE)),"",VLOOKUP(B78,data!$A$3:$AT$202,27,FALSE))</f>
        <v/>
      </c>
      <c r="M78" s="524"/>
      <c r="N78" s="516" t="str">
        <f>IF(ISERROR(VLOOKUP(B78,data!$A$3:$AT$202,2,FALSE)),"",VLOOKUP(B78,data!$A$3:$AT$202,32,FALSE))</f>
        <v/>
      </c>
      <c r="O78" s="517"/>
      <c r="P78" s="516" t="str">
        <f>IF(ISERROR(VLOOKUP(B78,data!$A$3:$AT$202,2,FALSE)),"",VLOOKUP(B78,data!$A$3:$AT$202,37,FALSE))</f>
        <v/>
      </c>
      <c r="Q78" s="517"/>
      <c r="R78" s="518" t="str">
        <f>IF(ISERROR(VLOOKUP(B78,data!$A$3:$AT$202,2,FALSE)),"",VLOOKUP(B78,data!$A$3:$AT$202,42,FALSE))</f>
        <v/>
      </c>
      <c r="S78" s="519"/>
    </row>
    <row r="79" spans="2:19" ht="19.350000000000001" customHeight="1">
      <c r="B79" s="134">
        <v>63</v>
      </c>
      <c r="C79" s="124" t="str">
        <f>IF(ISERROR(VLOOKUP(B79,data!$A$3:$AT$202,2,FALSE)),"",VLOOKUP(B79,data!$A$3:$AT$202,2,FALSE))</f>
        <v/>
      </c>
      <c r="D79" s="520" t="str">
        <f>IF(ISERROR(VLOOKUP(B79,data!$A$3:$AT$202,2,FALSE)),"",VLOOKUP(B79,data!$A$3:$AT$202,46,FALSE))</f>
        <v/>
      </c>
      <c r="E79" s="521"/>
      <c r="F79" s="522"/>
      <c r="G79" s="123" t="str">
        <f>IF(ISERROR(VLOOKUP(B79,data!$A$3:$AT$202,2,FALSE)),"",VLOOKUP(B79,data!$A$3:$AT$202,11,FALSE))</f>
        <v/>
      </c>
      <c r="H79" s="47" t="str">
        <f>IF(ISERROR(VLOOKUP(B79,競技者データ入力シート!$A$7:$M$206,2,FALSE)),"",VLOOKUP(B79,競技者データ入力シート!$A$7:$M$206,7,FALSE))</f>
        <v/>
      </c>
      <c r="I79" s="124" t="str">
        <f>IF(ISERROR(VLOOKUP(B79,data!$A$3:$AT$202,2,FALSE)),"",VLOOKUP(B79,data!$A$3:$AT$202,12,FALSE))</f>
        <v/>
      </c>
      <c r="J79" s="518" t="str">
        <f>IF(ISERROR(VLOOKUP(B79,data!$A$3:$AT$202,2,FALSE)),"",VLOOKUP(B79,data!$A$3:$AT$202,22,FALSE))</f>
        <v/>
      </c>
      <c r="K79" s="519"/>
      <c r="L79" s="523" t="str">
        <f>IF(ISERROR(VLOOKUP(B79,data!$A$3:$AT$202,2,FALSE)),"",VLOOKUP(B79,data!$A$3:$AT$202,27,FALSE))</f>
        <v/>
      </c>
      <c r="M79" s="524"/>
      <c r="N79" s="516" t="str">
        <f>IF(ISERROR(VLOOKUP(B79,data!$A$3:$AT$202,2,FALSE)),"",VLOOKUP(B79,data!$A$3:$AT$202,32,FALSE))</f>
        <v/>
      </c>
      <c r="O79" s="517"/>
      <c r="P79" s="516" t="str">
        <f>IF(ISERROR(VLOOKUP(B79,data!$A$3:$AT$202,2,FALSE)),"",VLOOKUP(B79,data!$A$3:$AT$202,37,FALSE))</f>
        <v/>
      </c>
      <c r="Q79" s="517"/>
      <c r="R79" s="518" t="str">
        <f>IF(ISERROR(VLOOKUP(B79,data!$A$3:$AT$202,2,FALSE)),"",VLOOKUP(B79,data!$A$3:$AT$202,42,FALSE))</f>
        <v/>
      </c>
      <c r="S79" s="519"/>
    </row>
    <row r="80" spans="2:19" ht="19.350000000000001" customHeight="1">
      <c r="B80" s="134">
        <v>64</v>
      </c>
      <c r="C80" s="124" t="str">
        <f>IF(ISERROR(VLOOKUP(B80,data!$A$3:$AT$202,2,FALSE)),"",VLOOKUP(B80,data!$A$3:$AT$202,2,FALSE))</f>
        <v/>
      </c>
      <c r="D80" s="520" t="str">
        <f>IF(ISERROR(VLOOKUP(B80,data!$A$3:$AT$202,2,FALSE)),"",VLOOKUP(B80,data!$A$3:$AT$202,46,FALSE))</f>
        <v/>
      </c>
      <c r="E80" s="521"/>
      <c r="F80" s="522"/>
      <c r="G80" s="125" t="str">
        <f>IF(ISERROR(VLOOKUP(B80,data!$A$3:$AT$202,2,FALSE)),"",VLOOKUP(B80,data!$A$3:$AT$202,11,FALSE))</f>
        <v/>
      </c>
      <c r="H80" s="47" t="str">
        <f>IF(ISERROR(VLOOKUP(B80,競技者データ入力シート!$A$7:$M$206,2,FALSE)),"",VLOOKUP(B80,競技者データ入力シート!$A$7:$M$206,7,FALSE))</f>
        <v/>
      </c>
      <c r="I80" s="124" t="str">
        <f>IF(ISERROR(VLOOKUP(B80,data!$A$3:$AT$202,2,FALSE)),"",VLOOKUP(B80,data!$A$3:$AT$202,12,FALSE))</f>
        <v/>
      </c>
      <c r="J80" s="518" t="str">
        <f>IF(ISERROR(VLOOKUP(B80,data!$A$3:$AT$202,2,FALSE)),"",VLOOKUP(B80,data!$A$3:$AT$202,22,FALSE))</f>
        <v/>
      </c>
      <c r="K80" s="519"/>
      <c r="L80" s="523" t="str">
        <f>IF(ISERROR(VLOOKUP(B80,data!$A$3:$AT$202,2,FALSE)),"",VLOOKUP(B80,data!$A$3:$AT$202,27,FALSE))</f>
        <v/>
      </c>
      <c r="M80" s="524"/>
      <c r="N80" s="516" t="str">
        <f>IF(ISERROR(VLOOKUP(B80,data!$A$3:$AT$202,2,FALSE)),"",VLOOKUP(B80,data!$A$3:$AT$202,32,FALSE))</f>
        <v/>
      </c>
      <c r="O80" s="517"/>
      <c r="P80" s="516" t="str">
        <f>IF(ISERROR(VLOOKUP(B80,data!$A$3:$AT$202,2,FALSE)),"",VLOOKUP(B80,data!$A$3:$AT$202,37,FALSE))</f>
        <v/>
      </c>
      <c r="Q80" s="517"/>
      <c r="R80" s="518" t="str">
        <f>IF(ISERROR(VLOOKUP(B80,data!$A$3:$AT$202,2,FALSE)),"",VLOOKUP(B80,data!$A$3:$AT$202,42,FALSE))</f>
        <v/>
      </c>
      <c r="S80" s="519"/>
    </row>
    <row r="81" spans="2:19" ht="19.350000000000001" customHeight="1">
      <c r="B81" s="137">
        <v>65</v>
      </c>
      <c r="C81" s="131" t="str">
        <f>IF(ISERROR(VLOOKUP(B81,data!$A$3:$AT$202,2,FALSE)),"",VLOOKUP(B81,data!$A$3:$AT$202,2,FALSE))</f>
        <v/>
      </c>
      <c r="D81" s="507" t="str">
        <f>IF(ISERROR(VLOOKUP(B81,data!$A$3:$AT$202,2,FALSE)),"",VLOOKUP(B81,data!$A$3:$AT$202,46,FALSE))</f>
        <v/>
      </c>
      <c r="E81" s="508"/>
      <c r="F81" s="509"/>
      <c r="G81" s="130" t="str">
        <f>IF(ISERROR(VLOOKUP(B81,data!$A$3:$AT$202,2,FALSE)),"",VLOOKUP(B81,data!$A$3:$AT$202,11,FALSE))</f>
        <v/>
      </c>
      <c r="H81" s="50" t="str">
        <f>IF(ISERROR(VLOOKUP(B81,競技者データ入力シート!$A$7:$M$206,2,FALSE)),"",VLOOKUP(B81,競技者データ入力シート!$A$7:$M$206,7,FALSE))</f>
        <v/>
      </c>
      <c r="I81" s="131" t="str">
        <f>IF(ISERROR(VLOOKUP(B81,data!$A$3:$AT$202,2,FALSE)),"",VLOOKUP(B81,data!$A$3:$AT$202,12,FALSE))</f>
        <v/>
      </c>
      <c r="J81" s="510" t="str">
        <f>IF(ISERROR(VLOOKUP(B81,data!$A$3:$AT$202,2,FALSE)),"",VLOOKUP(B81,data!$A$3:$AT$202,22,FALSE))</f>
        <v/>
      </c>
      <c r="K81" s="511"/>
      <c r="L81" s="512" t="str">
        <f>IF(ISERROR(VLOOKUP(B81,data!$A$3:$AT$202,2,FALSE)),"",VLOOKUP(B81,data!$A$3:$AT$202,27,FALSE))</f>
        <v/>
      </c>
      <c r="M81" s="513"/>
      <c r="N81" s="514" t="str">
        <f>IF(ISERROR(VLOOKUP(B81,data!$A$3:$AT$202,2,FALSE)),"",VLOOKUP(B81,data!$A$3:$AT$202,32,FALSE))</f>
        <v/>
      </c>
      <c r="O81" s="515"/>
      <c r="P81" s="514" t="str">
        <f>IF(ISERROR(VLOOKUP(B81,data!$A$3:$AT$202,2,FALSE)),"",VLOOKUP(B81,data!$A$3:$AT$202,37,FALSE))</f>
        <v/>
      </c>
      <c r="Q81" s="515"/>
      <c r="R81" s="510" t="str">
        <f>IF(ISERROR(VLOOKUP(B81,data!$A$3:$AT$202,2,FALSE)),"",VLOOKUP(B81,data!$A$3:$AT$202,42,FALSE))</f>
        <v/>
      </c>
      <c r="S81" s="511"/>
    </row>
    <row r="82" spans="2:19" ht="19.350000000000001" customHeight="1">
      <c r="B82" s="136">
        <v>66</v>
      </c>
      <c r="C82" s="129" t="str">
        <f>IF(ISERROR(VLOOKUP(B82,data!$A$3:$AT$202,2,FALSE)),"",VLOOKUP(B82,data!$A$3:$AT$202,2,FALSE))</f>
        <v/>
      </c>
      <c r="D82" s="531" t="str">
        <f>IF(ISERROR(VLOOKUP(B82,data!$A$3:$AT$202,2,FALSE)),"",VLOOKUP(B82,data!$A$3:$AT$202,46,FALSE))</f>
        <v/>
      </c>
      <c r="E82" s="532"/>
      <c r="F82" s="533"/>
      <c r="G82" s="128" t="str">
        <f>IF(ISERROR(VLOOKUP(B82,data!$A$3:$AT$202,2,FALSE)),"",VLOOKUP(B82,data!$A$3:$AT$202,11,FALSE))</f>
        <v/>
      </c>
      <c r="H82" s="49" t="str">
        <f>IF(ISERROR(VLOOKUP(B82,競技者データ入力シート!$A$7:$M$206,2,FALSE)),"",VLOOKUP(B82,競技者データ入力シート!$A$7:$M$206,7,FALSE))</f>
        <v/>
      </c>
      <c r="I82" s="129" t="str">
        <f>IF(ISERROR(VLOOKUP(B82,data!$A$3:$AT$202,2,FALSE)),"",VLOOKUP(B82,data!$A$3:$AT$202,12,FALSE))</f>
        <v/>
      </c>
      <c r="J82" s="529" t="str">
        <f>IF(ISERROR(VLOOKUP(B82,data!$A$3:$AT$202,2,FALSE)),"",VLOOKUP(B82,data!$A$3:$AT$202,22,FALSE))</f>
        <v/>
      </c>
      <c r="K82" s="530"/>
      <c r="L82" s="525" t="str">
        <f>IF(ISERROR(VLOOKUP(B82,data!$A$3:$AT$202,2,FALSE)),"",VLOOKUP(B82,data!$A$3:$AT$202,27,FALSE))</f>
        <v/>
      </c>
      <c r="M82" s="526"/>
      <c r="N82" s="527" t="str">
        <f>IF(ISERROR(VLOOKUP(B82,data!$A$3:$AT$202,2,FALSE)),"",VLOOKUP(B82,data!$A$3:$AT$202,32,FALSE))</f>
        <v/>
      </c>
      <c r="O82" s="528"/>
      <c r="P82" s="527" t="str">
        <f>IF(ISERROR(VLOOKUP(B82,data!$A$3:$AT$202,2,FALSE)),"",VLOOKUP(B82,data!$A$3:$AT$202,37,FALSE))</f>
        <v/>
      </c>
      <c r="Q82" s="528"/>
      <c r="R82" s="529" t="str">
        <f>IF(ISERROR(VLOOKUP(B82,data!$A$3:$AT$202,2,FALSE)),"",VLOOKUP(B82,data!$A$3:$AT$202,42,FALSE))</f>
        <v/>
      </c>
      <c r="S82" s="530"/>
    </row>
    <row r="83" spans="2:19" ht="19.350000000000001" customHeight="1">
      <c r="B83" s="134">
        <v>67</v>
      </c>
      <c r="C83" s="124" t="str">
        <f>IF(ISERROR(VLOOKUP(B83,data!$A$3:$AT$202,2,FALSE)),"",VLOOKUP(B83,data!$A$3:$AT$202,2,FALSE))</f>
        <v/>
      </c>
      <c r="D83" s="520" t="str">
        <f>IF(ISERROR(VLOOKUP(B83,data!$A$3:$AT$202,2,FALSE)),"",VLOOKUP(B83,data!$A$3:$AT$202,46,FALSE))</f>
        <v/>
      </c>
      <c r="E83" s="521"/>
      <c r="F83" s="522"/>
      <c r="G83" s="125" t="str">
        <f>IF(ISERROR(VLOOKUP(B83,data!$A$3:$AT$202,2,FALSE)),"",VLOOKUP(B83,data!$A$3:$AT$202,11,FALSE))</f>
        <v/>
      </c>
      <c r="H83" s="47" t="str">
        <f>IF(ISERROR(VLOOKUP(B83,競技者データ入力シート!$A$7:$M$206,2,FALSE)),"",VLOOKUP(B83,競技者データ入力シート!$A$7:$M$206,7,FALSE))</f>
        <v/>
      </c>
      <c r="I83" s="124" t="str">
        <f>IF(ISERROR(VLOOKUP(B83,data!$A$3:$AT$202,2,FALSE)),"",VLOOKUP(B83,data!$A$3:$AT$202,12,FALSE))</f>
        <v/>
      </c>
      <c r="J83" s="518" t="str">
        <f>IF(ISERROR(VLOOKUP(B83,data!$A$3:$AT$202,2,FALSE)),"",VLOOKUP(B83,data!$A$3:$AT$202,22,FALSE))</f>
        <v/>
      </c>
      <c r="K83" s="519"/>
      <c r="L83" s="523" t="str">
        <f>IF(ISERROR(VLOOKUP(B83,data!$A$3:$AT$202,2,FALSE)),"",VLOOKUP(B83,data!$A$3:$AT$202,27,FALSE))</f>
        <v/>
      </c>
      <c r="M83" s="524"/>
      <c r="N83" s="516" t="str">
        <f>IF(ISERROR(VLOOKUP(B83,data!$A$3:$AT$202,2,FALSE)),"",VLOOKUP(B83,data!$A$3:$AT$202,32,FALSE))</f>
        <v/>
      </c>
      <c r="O83" s="517"/>
      <c r="P83" s="516" t="str">
        <f>IF(ISERROR(VLOOKUP(B83,data!$A$3:$AT$202,2,FALSE)),"",VLOOKUP(B83,data!$A$3:$AT$202,37,FALSE))</f>
        <v/>
      </c>
      <c r="Q83" s="517"/>
      <c r="R83" s="518" t="str">
        <f>IF(ISERROR(VLOOKUP(B83,data!$A$3:$AT$202,2,FALSE)),"",VLOOKUP(B83,data!$A$3:$AT$202,42,FALSE))</f>
        <v/>
      </c>
      <c r="S83" s="519"/>
    </row>
    <row r="84" spans="2:19" ht="19.350000000000001" customHeight="1">
      <c r="B84" s="134">
        <v>68</v>
      </c>
      <c r="C84" s="124" t="str">
        <f>IF(ISERROR(VLOOKUP(B84,data!$A$3:$AT$202,2,FALSE)),"",VLOOKUP(B84,data!$A$3:$AT$202,2,FALSE))</f>
        <v/>
      </c>
      <c r="D84" s="520" t="str">
        <f>IF(ISERROR(VLOOKUP(B84,data!$A$3:$AT$202,2,FALSE)),"",VLOOKUP(B84,data!$A$3:$AT$202,46,FALSE))</f>
        <v/>
      </c>
      <c r="E84" s="521"/>
      <c r="F84" s="522"/>
      <c r="G84" s="123" t="str">
        <f>IF(ISERROR(VLOOKUP(B84,data!$A$3:$AT$202,2,FALSE)),"",VLOOKUP(B84,data!$A$3:$AT$202,11,FALSE))</f>
        <v/>
      </c>
      <c r="H84" s="47" t="str">
        <f>IF(ISERROR(VLOOKUP(B84,競技者データ入力シート!$A$7:$M$206,2,FALSE)),"",VLOOKUP(B84,競技者データ入力シート!$A$7:$M$206,7,FALSE))</f>
        <v/>
      </c>
      <c r="I84" s="124" t="str">
        <f>IF(ISERROR(VLOOKUP(B84,data!$A$3:$AT$202,2,FALSE)),"",VLOOKUP(B84,data!$A$3:$AT$202,12,FALSE))</f>
        <v/>
      </c>
      <c r="J84" s="518" t="str">
        <f>IF(ISERROR(VLOOKUP(B84,data!$A$3:$AT$202,2,FALSE)),"",VLOOKUP(B84,data!$A$3:$AT$202,22,FALSE))</f>
        <v/>
      </c>
      <c r="K84" s="519"/>
      <c r="L84" s="523" t="str">
        <f>IF(ISERROR(VLOOKUP(B84,data!$A$3:$AT$202,2,FALSE)),"",VLOOKUP(B84,data!$A$3:$AT$202,27,FALSE))</f>
        <v/>
      </c>
      <c r="M84" s="524"/>
      <c r="N84" s="516" t="str">
        <f>IF(ISERROR(VLOOKUP(B84,data!$A$3:$AT$202,2,FALSE)),"",VLOOKUP(B84,data!$A$3:$AT$202,32,FALSE))</f>
        <v/>
      </c>
      <c r="O84" s="517"/>
      <c r="P84" s="516" t="str">
        <f>IF(ISERROR(VLOOKUP(B84,data!$A$3:$AT$202,2,FALSE)),"",VLOOKUP(B84,data!$A$3:$AT$202,37,FALSE))</f>
        <v/>
      </c>
      <c r="Q84" s="517"/>
      <c r="R84" s="518" t="str">
        <f>IF(ISERROR(VLOOKUP(B84,data!$A$3:$AT$202,2,FALSE)),"",VLOOKUP(B84,data!$A$3:$AT$202,42,FALSE))</f>
        <v/>
      </c>
      <c r="S84" s="519"/>
    </row>
    <row r="85" spans="2:19" ht="19.350000000000001" customHeight="1">
      <c r="B85" s="134">
        <v>69</v>
      </c>
      <c r="C85" s="124" t="str">
        <f>IF(ISERROR(VLOOKUP(B85,data!$A$3:$AT$202,2,FALSE)),"",VLOOKUP(B85,data!$A$3:$AT$202,2,FALSE))</f>
        <v/>
      </c>
      <c r="D85" s="520" t="str">
        <f>IF(ISERROR(VLOOKUP(B85,data!$A$3:$AT$202,2,FALSE)),"",VLOOKUP(B85,data!$A$3:$AT$202,46,FALSE))</f>
        <v/>
      </c>
      <c r="E85" s="521"/>
      <c r="F85" s="522"/>
      <c r="G85" s="125" t="str">
        <f>IF(ISERROR(VLOOKUP(B85,data!$A$3:$AT$202,2,FALSE)),"",VLOOKUP(B85,data!$A$3:$AT$202,11,FALSE))</f>
        <v/>
      </c>
      <c r="H85" s="47" t="str">
        <f>IF(ISERROR(VLOOKUP(B85,競技者データ入力シート!$A$7:$M$206,2,FALSE)),"",VLOOKUP(B85,競技者データ入力シート!$A$7:$M$206,7,FALSE))</f>
        <v/>
      </c>
      <c r="I85" s="124" t="str">
        <f>IF(ISERROR(VLOOKUP(B85,data!$A$3:$AT$202,2,FALSE)),"",VLOOKUP(B85,data!$A$3:$AT$202,12,FALSE))</f>
        <v/>
      </c>
      <c r="J85" s="518" t="str">
        <f>IF(ISERROR(VLOOKUP(B85,data!$A$3:$AT$202,2,FALSE)),"",VLOOKUP(B85,data!$A$3:$AT$202,22,FALSE))</f>
        <v/>
      </c>
      <c r="K85" s="519"/>
      <c r="L85" s="523" t="str">
        <f>IF(ISERROR(VLOOKUP(B85,data!$A$3:$AT$202,2,FALSE)),"",VLOOKUP(B85,data!$A$3:$AT$202,27,FALSE))</f>
        <v/>
      </c>
      <c r="M85" s="524"/>
      <c r="N85" s="516" t="str">
        <f>IF(ISERROR(VLOOKUP(B85,data!$A$3:$AT$202,2,FALSE)),"",VLOOKUP(B85,data!$A$3:$AT$202,32,FALSE))</f>
        <v/>
      </c>
      <c r="O85" s="517"/>
      <c r="P85" s="516" t="str">
        <f>IF(ISERROR(VLOOKUP(B85,data!$A$3:$AT$202,2,FALSE)),"",VLOOKUP(B85,data!$A$3:$AT$202,37,FALSE))</f>
        <v/>
      </c>
      <c r="Q85" s="517"/>
      <c r="R85" s="518" t="str">
        <f>IF(ISERROR(VLOOKUP(B85,data!$A$3:$AT$202,2,FALSE)),"",VLOOKUP(B85,data!$A$3:$AT$202,42,FALSE))</f>
        <v/>
      </c>
      <c r="S85" s="519"/>
    </row>
    <row r="86" spans="2:19" ht="19.350000000000001" customHeight="1">
      <c r="B86" s="137">
        <v>70</v>
      </c>
      <c r="C86" s="131" t="str">
        <f>IF(ISERROR(VLOOKUP(B86,data!$A$3:$AT$202,2,FALSE)),"",VLOOKUP(B86,data!$A$3:$AT$202,2,FALSE))</f>
        <v/>
      </c>
      <c r="D86" s="507" t="str">
        <f>IF(ISERROR(VLOOKUP(B86,data!$A$3:$AT$202,2,FALSE)),"",VLOOKUP(B86,data!$A$3:$AT$202,46,FALSE))</f>
        <v/>
      </c>
      <c r="E86" s="508"/>
      <c r="F86" s="509"/>
      <c r="G86" s="130" t="str">
        <f>IF(ISERROR(VLOOKUP(B86,data!$A$3:$AT$202,2,FALSE)),"",VLOOKUP(B86,data!$A$3:$AT$202,11,FALSE))</f>
        <v/>
      </c>
      <c r="H86" s="50" t="str">
        <f>IF(ISERROR(VLOOKUP(B86,競技者データ入力シート!$A$7:$M$206,2,FALSE)),"",VLOOKUP(B86,競技者データ入力シート!$A$7:$M$206,7,FALSE))</f>
        <v/>
      </c>
      <c r="I86" s="131" t="str">
        <f>IF(ISERROR(VLOOKUP(B86,data!$A$3:$AT$202,2,FALSE)),"",VLOOKUP(B86,data!$A$3:$AT$202,12,FALSE))</f>
        <v/>
      </c>
      <c r="J86" s="510" t="str">
        <f>IF(ISERROR(VLOOKUP(B86,data!$A$3:$AT$202,2,FALSE)),"",VLOOKUP(B86,data!$A$3:$AT$202,22,FALSE))</f>
        <v/>
      </c>
      <c r="K86" s="511"/>
      <c r="L86" s="512" t="str">
        <f>IF(ISERROR(VLOOKUP(B86,data!$A$3:$AT$202,2,FALSE)),"",VLOOKUP(B86,data!$A$3:$AT$202,27,FALSE))</f>
        <v/>
      </c>
      <c r="M86" s="513"/>
      <c r="N86" s="514" t="str">
        <f>IF(ISERROR(VLOOKUP(B86,data!$A$3:$AT$202,2,FALSE)),"",VLOOKUP(B86,data!$A$3:$AT$202,32,FALSE))</f>
        <v/>
      </c>
      <c r="O86" s="515"/>
      <c r="P86" s="514" t="str">
        <f>IF(ISERROR(VLOOKUP(B86,data!$A$3:$AT$202,2,FALSE)),"",VLOOKUP(B86,data!$A$3:$AT$202,37,FALSE))</f>
        <v/>
      </c>
      <c r="Q86" s="515"/>
      <c r="R86" s="510" t="str">
        <f>IF(ISERROR(VLOOKUP(B86,data!$A$3:$AT$202,2,FALSE)),"",VLOOKUP(B86,data!$A$3:$AT$202,42,FALSE))</f>
        <v/>
      </c>
      <c r="S86" s="511"/>
    </row>
    <row r="87" spans="2:19" ht="19.350000000000001" customHeight="1">
      <c r="B87" s="136">
        <v>71</v>
      </c>
      <c r="C87" s="129" t="str">
        <f>IF(ISERROR(VLOOKUP(B87,data!$A$3:$AT$202,2,FALSE)),"",VLOOKUP(B87,data!$A$3:$AT$202,2,FALSE))</f>
        <v/>
      </c>
      <c r="D87" s="531" t="str">
        <f>IF(ISERROR(VLOOKUP(B87,data!$A$3:$AT$202,2,FALSE)),"",VLOOKUP(B87,data!$A$3:$AT$202,46,FALSE))</f>
        <v/>
      </c>
      <c r="E87" s="532"/>
      <c r="F87" s="533"/>
      <c r="G87" s="128" t="str">
        <f>IF(ISERROR(VLOOKUP(B87,data!$A$3:$AT$202,2,FALSE)),"",VLOOKUP(B87,data!$A$3:$AT$202,11,FALSE))</f>
        <v/>
      </c>
      <c r="H87" s="49" t="str">
        <f>IF(ISERROR(VLOOKUP(B87,競技者データ入力シート!$A$7:$M$206,2,FALSE)),"",VLOOKUP(B87,競技者データ入力シート!$A$7:$M$206,7,FALSE))</f>
        <v/>
      </c>
      <c r="I87" s="129" t="str">
        <f>IF(ISERROR(VLOOKUP(B87,data!$A$3:$AT$202,2,FALSE)),"",VLOOKUP(B87,data!$A$3:$AT$202,12,FALSE))</f>
        <v/>
      </c>
      <c r="J87" s="529" t="str">
        <f>IF(ISERROR(VLOOKUP(B87,data!$A$3:$AT$202,2,FALSE)),"",VLOOKUP(B87,data!$A$3:$AT$202,22,FALSE))</f>
        <v/>
      </c>
      <c r="K87" s="530"/>
      <c r="L87" s="525" t="str">
        <f>IF(ISERROR(VLOOKUP(B87,data!$A$3:$AT$202,2,FALSE)),"",VLOOKUP(B87,data!$A$3:$AT$202,27,FALSE))</f>
        <v/>
      </c>
      <c r="M87" s="526"/>
      <c r="N87" s="527" t="str">
        <f>IF(ISERROR(VLOOKUP(B87,data!$A$3:$AT$202,2,FALSE)),"",VLOOKUP(B87,data!$A$3:$AT$202,32,FALSE))</f>
        <v/>
      </c>
      <c r="O87" s="528"/>
      <c r="P87" s="527" t="str">
        <f>IF(ISERROR(VLOOKUP(B87,data!$A$3:$AT$202,2,FALSE)),"",VLOOKUP(B87,data!$A$3:$AT$202,37,FALSE))</f>
        <v/>
      </c>
      <c r="Q87" s="528"/>
      <c r="R87" s="529" t="str">
        <f>IF(ISERROR(VLOOKUP(B87,data!$A$3:$AT$202,2,FALSE)),"",VLOOKUP(B87,data!$A$3:$AT$202,42,FALSE))</f>
        <v/>
      </c>
      <c r="S87" s="530"/>
    </row>
    <row r="88" spans="2:19" ht="19.350000000000001" customHeight="1">
      <c r="B88" s="134">
        <v>72</v>
      </c>
      <c r="C88" s="124" t="str">
        <f>IF(ISERROR(VLOOKUP(B88,data!$A$3:$AT$202,2,FALSE)),"",VLOOKUP(B88,data!$A$3:$AT$202,2,FALSE))</f>
        <v/>
      </c>
      <c r="D88" s="520" t="str">
        <f>IF(ISERROR(VLOOKUP(B88,data!$A$3:$AT$202,2,FALSE)),"",VLOOKUP(B88,data!$A$3:$AT$202,46,FALSE))</f>
        <v/>
      </c>
      <c r="E88" s="521"/>
      <c r="F88" s="522"/>
      <c r="G88" s="125" t="str">
        <f>IF(ISERROR(VLOOKUP(B88,data!$A$3:$AT$202,2,FALSE)),"",VLOOKUP(B88,data!$A$3:$AT$202,11,FALSE))</f>
        <v/>
      </c>
      <c r="H88" s="47" t="str">
        <f>IF(ISERROR(VLOOKUP(B88,競技者データ入力シート!$A$7:$M$206,2,FALSE)),"",VLOOKUP(B88,競技者データ入力シート!$A$7:$M$206,7,FALSE))</f>
        <v/>
      </c>
      <c r="I88" s="124" t="str">
        <f>IF(ISERROR(VLOOKUP(B88,data!$A$3:$AT$202,2,FALSE)),"",VLOOKUP(B88,data!$A$3:$AT$202,12,FALSE))</f>
        <v/>
      </c>
      <c r="J88" s="518" t="str">
        <f>IF(ISERROR(VLOOKUP(B88,data!$A$3:$AT$202,2,FALSE)),"",VLOOKUP(B88,data!$A$3:$AT$202,22,FALSE))</f>
        <v/>
      </c>
      <c r="K88" s="519"/>
      <c r="L88" s="523" t="str">
        <f>IF(ISERROR(VLOOKUP(B88,data!$A$3:$AT$202,2,FALSE)),"",VLOOKUP(B88,data!$A$3:$AT$202,27,FALSE))</f>
        <v/>
      </c>
      <c r="M88" s="524"/>
      <c r="N88" s="516" t="str">
        <f>IF(ISERROR(VLOOKUP(B88,data!$A$3:$AT$202,2,FALSE)),"",VLOOKUP(B88,data!$A$3:$AT$202,32,FALSE))</f>
        <v/>
      </c>
      <c r="O88" s="517"/>
      <c r="P88" s="516" t="str">
        <f>IF(ISERROR(VLOOKUP(B88,data!$A$3:$AT$202,2,FALSE)),"",VLOOKUP(B88,data!$A$3:$AT$202,37,FALSE))</f>
        <v/>
      </c>
      <c r="Q88" s="517"/>
      <c r="R88" s="518" t="str">
        <f>IF(ISERROR(VLOOKUP(B88,data!$A$3:$AT$202,2,FALSE)),"",VLOOKUP(B88,data!$A$3:$AT$202,42,FALSE))</f>
        <v/>
      </c>
      <c r="S88" s="519"/>
    </row>
    <row r="89" spans="2:19" ht="19.350000000000001" customHeight="1">
      <c r="B89" s="134">
        <v>73</v>
      </c>
      <c r="C89" s="124" t="str">
        <f>IF(ISERROR(VLOOKUP(B89,data!$A$3:$AT$202,2,FALSE)),"",VLOOKUP(B89,data!$A$3:$AT$202,2,FALSE))</f>
        <v/>
      </c>
      <c r="D89" s="520" t="str">
        <f>IF(ISERROR(VLOOKUP(B89,data!$A$3:$AT$202,2,FALSE)),"",VLOOKUP(B89,data!$A$3:$AT$202,46,FALSE))</f>
        <v/>
      </c>
      <c r="E89" s="521"/>
      <c r="F89" s="522"/>
      <c r="G89" s="123" t="str">
        <f>IF(ISERROR(VLOOKUP(B89,data!$A$3:$AT$202,2,FALSE)),"",VLOOKUP(B89,data!$A$3:$AT$202,11,FALSE))</f>
        <v/>
      </c>
      <c r="H89" s="47" t="str">
        <f>IF(ISERROR(VLOOKUP(B89,競技者データ入力シート!$A$7:$M$206,2,FALSE)),"",VLOOKUP(B89,競技者データ入力シート!$A$7:$M$206,7,FALSE))</f>
        <v/>
      </c>
      <c r="I89" s="124" t="str">
        <f>IF(ISERROR(VLOOKUP(B89,data!$A$3:$AT$202,2,FALSE)),"",VLOOKUP(B89,data!$A$3:$AT$202,12,FALSE))</f>
        <v/>
      </c>
      <c r="J89" s="518" t="str">
        <f>IF(ISERROR(VLOOKUP(B89,data!$A$3:$AT$202,2,FALSE)),"",VLOOKUP(B89,data!$A$3:$AT$202,22,FALSE))</f>
        <v/>
      </c>
      <c r="K89" s="519"/>
      <c r="L89" s="523" t="str">
        <f>IF(ISERROR(VLOOKUP(B89,data!$A$3:$AT$202,2,FALSE)),"",VLOOKUP(B89,data!$A$3:$AT$202,27,FALSE))</f>
        <v/>
      </c>
      <c r="M89" s="524"/>
      <c r="N89" s="516" t="str">
        <f>IF(ISERROR(VLOOKUP(B89,data!$A$3:$AT$202,2,FALSE)),"",VLOOKUP(B89,data!$A$3:$AT$202,32,FALSE))</f>
        <v/>
      </c>
      <c r="O89" s="517"/>
      <c r="P89" s="516" t="str">
        <f>IF(ISERROR(VLOOKUP(B89,data!$A$3:$AT$202,2,FALSE)),"",VLOOKUP(B89,data!$A$3:$AT$202,37,FALSE))</f>
        <v/>
      </c>
      <c r="Q89" s="517"/>
      <c r="R89" s="518" t="str">
        <f>IF(ISERROR(VLOOKUP(B89,data!$A$3:$AT$202,2,FALSE)),"",VLOOKUP(B89,data!$A$3:$AT$202,42,FALSE))</f>
        <v/>
      </c>
      <c r="S89" s="519"/>
    </row>
    <row r="90" spans="2:19" ht="19.350000000000001" customHeight="1">
      <c r="B90" s="134">
        <v>74</v>
      </c>
      <c r="C90" s="124" t="str">
        <f>IF(ISERROR(VLOOKUP(B90,data!$A$3:$AT$202,2,FALSE)),"",VLOOKUP(B90,data!$A$3:$AT$202,2,FALSE))</f>
        <v/>
      </c>
      <c r="D90" s="520" t="str">
        <f>IF(ISERROR(VLOOKUP(B90,data!$A$3:$AT$202,2,FALSE)),"",VLOOKUP(B90,data!$A$3:$AT$202,46,FALSE))</f>
        <v/>
      </c>
      <c r="E90" s="521"/>
      <c r="F90" s="522"/>
      <c r="G90" s="125" t="str">
        <f>IF(ISERROR(VLOOKUP(B90,data!$A$3:$AT$202,2,FALSE)),"",VLOOKUP(B90,data!$A$3:$AT$202,11,FALSE))</f>
        <v/>
      </c>
      <c r="H90" s="47" t="str">
        <f>IF(ISERROR(VLOOKUP(B90,競技者データ入力シート!$A$7:$M$206,2,FALSE)),"",VLOOKUP(B90,競技者データ入力シート!$A$7:$M$206,7,FALSE))</f>
        <v/>
      </c>
      <c r="I90" s="124" t="str">
        <f>IF(ISERROR(VLOOKUP(B90,data!$A$3:$AT$202,2,FALSE)),"",VLOOKUP(B90,data!$A$3:$AT$202,12,FALSE))</f>
        <v/>
      </c>
      <c r="J90" s="518" t="str">
        <f>IF(ISERROR(VLOOKUP(B90,data!$A$3:$AT$202,2,FALSE)),"",VLOOKUP(B90,data!$A$3:$AT$202,22,FALSE))</f>
        <v/>
      </c>
      <c r="K90" s="519"/>
      <c r="L90" s="523" t="str">
        <f>IF(ISERROR(VLOOKUP(B90,data!$A$3:$AT$202,2,FALSE)),"",VLOOKUP(B90,data!$A$3:$AT$202,27,FALSE))</f>
        <v/>
      </c>
      <c r="M90" s="524"/>
      <c r="N90" s="516" t="str">
        <f>IF(ISERROR(VLOOKUP(B90,data!$A$3:$AT$202,2,FALSE)),"",VLOOKUP(B90,data!$A$3:$AT$202,32,FALSE))</f>
        <v/>
      </c>
      <c r="O90" s="517"/>
      <c r="P90" s="516" t="str">
        <f>IF(ISERROR(VLOOKUP(B90,data!$A$3:$AT$202,2,FALSE)),"",VLOOKUP(B90,data!$A$3:$AT$202,37,FALSE))</f>
        <v/>
      </c>
      <c r="Q90" s="517"/>
      <c r="R90" s="518" t="str">
        <f>IF(ISERROR(VLOOKUP(B90,data!$A$3:$AT$202,2,FALSE)),"",VLOOKUP(B90,data!$A$3:$AT$202,42,FALSE))</f>
        <v/>
      </c>
      <c r="S90" s="519"/>
    </row>
    <row r="91" spans="2:19" ht="19.350000000000001" customHeight="1">
      <c r="B91" s="137">
        <v>75</v>
      </c>
      <c r="C91" s="131" t="str">
        <f>IF(ISERROR(VLOOKUP(B91,data!$A$3:$AT$202,2,FALSE)),"",VLOOKUP(B91,data!$A$3:$AT$202,2,FALSE))</f>
        <v/>
      </c>
      <c r="D91" s="507" t="str">
        <f>IF(ISERROR(VLOOKUP(B91,data!$A$3:$AT$202,2,FALSE)),"",VLOOKUP(B91,data!$A$3:$AT$202,46,FALSE))</f>
        <v/>
      </c>
      <c r="E91" s="508"/>
      <c r="F91" s="509"/>
      <c r="G91" s="130" t="str">
        <f>IF(ISERROR(VLOOKUP(B91,data!$A$3:$AT$202,2,FALSE)),"",VLOOKUP(B91,data!$A$3:$AT$202,11,FALSE))</f>
        <v/>
      </c>
      <c r="H91" s="50" t="str">
        <f>IF(ISERROR(VLOOKUP(B91,競技者データ入力シート!$A$7:$M$206,2,FALSE)),"",VLOOKUP(B91,競技者データ入力シート!$A$7:$M$206,7,FALSE))</f>
        <v/>
      </c>
      <c r="I91" s="131" t="str">
        <f>IF(ISERROR(VLOOKUP(B91,data!$A$3:$AT$202,2,FALSE)),"",VLOOKUP(B91,data!$A$3:$AT$202,12,FALSE))</f>
        <v/>
      </c>
      <c r="J91" s="510" t="str">
        <f>IF(ISERROR(VLOOKUP(B91,data!$A$3:$AT$202,2,FALSE)),"",VLOOKUP(B91,data!$A$3:$AT$202,22,FALSE))</f>
        <v/>
      </c>
      <c r="K91" s="511"/>
      <c r="L91" s="512" t="str">
        <f>IF(ISERROR(VLOOKUP(B91,data!$A$3:$AT$202,2,FALSE)),"",VLOOKUP(B91,data!$A$3:$AT$202,27,FALSE))</f>
        <v/>
      </c>
      <c r="M91" s="513"/>
      <c r="N91" s="514" t="str">
        <f>IF(ISERROR(VLOOKUP(B91,data!$A$3:$AT$202,2,FALSE)),"",VLOOKUP(B91,data!$A$3:$AT$202,32,FALSE))</f>
        <v/>
      </c>
      <c r="O91" s="515"/>
      <c r="P91" s="514" t="str">
        <f>IF(ISERROR(VLOOKUP(B91,data!$A$3:$AT$202,2,FALSE)),"",VLOOKUP(B91,data!$A$3:$AT$202,37,FALSE))</f>
        <v/>
      </c>
      <c r="Q91" s="515"/>
      <c r="R91" s="510" t="str">
        <f>IF(ISERROR(VLOOKUP(B91,data!$A$3:$AT$202,2,FALSE)),"",VLOOKUP(B91,data!$A$3:$AT$202,42,FALSE))</f>
        <v/>
      </c>
      <c r="S91" s="511"/>
    </row>
    <row r="92" spans="2:19" ht="19.350000000000001" customHeight="1">
      <c r="B92" s="136">
        <v>76</v>
      </c>
      <c r="C92" s="129" t="str">
        <f>IF(ISERROR(VLOOKUP(B92,data!$A$3:$AT$202,2,FALSE)),"",VLOOKUP(B92,data!$A$3:$AT$202,2,FALSE))</f>
        <v/>
      </c>
      <c r="D92" s="531" t="str">
        <f>IF(ISERROR(VLOOKUP(B92,data!$A$3:$AT$202,2,FALSE)),"",VLOOKUP(B92,data!$A$3:$AT$202,46,FALSE))</f>
        <v/>
      </c>
      <c r="E92" s="532"/>
      <c r="F92" s="533"/>
      <c r="G92" s="128" t="str">
        <f>IF(ISERROR(VLOOKUP(B92,data!$A$3:$AT$202,2,FALSE)),"",VLOOKUP(B92,data!$A$3:$AT$202,11,FALSE))</f>
        <v/>
      </c>
      <c r="H92" s="49" t="str">
        <f>IF(ISERROR(VLOOKUP(B92,競技者データ入力シート!$A$7:$M$206,2,FALSE)),"",VLOOKUP(B92,競技者データ入力シート!$A$7:$M$206,7,FALSE))</f>
        <v/>
      </c>
      <c r="I92" s="129" t="str">
        <f>IF(ISERROR(VLOOKUP(B92,data!$A$3:$AT$202,2,FALSE)),"",VLOOKUP(B92,data!$A$3:$AT$202,12,FALSE))</f>
        <v/>
      </c>
      <c r="J92" s="529" t="str">
        <f>IF(ISERROR(VLOOKUP(B92,data!$A$3:$AT$202,2,FALSE)),"",VLOOKUP(B92,data!$A$3:$AT$202,22,FALSE))</f>
        <v/>
      </c>
      <c r="K92" s="530"/>
      <c r="L92" s="525" t="str">
        <f>IF(ISERROR(VLOOKUP(B92,data!$A$3:$AT$202,2,FALSE)),"",VLOOKUP(B92,data!$A$3:$AT$202,27,FALSE))</f>
        <v/>
      </c>
      <c r="M92" s="526"/>
      <c r="N92" s="527" t="str">
        <f>IF(ISERROR(VLOOKUP(B92,data!$A$3:$AT$202,2,FALSE)),"",VLOOKUP(B92,data!$A$3:$AT$202,32,FALSE))</f>
        <v/>
      </c>
      <c r="O92" s="528"/>
      <c r="P92" s="527" t="str">
        <f>IF(ISERROR(VLOOKUP(B92,data!$A$3:$AT$202,2,FALSE)),"",VLOOKUP(B92,data!$A$3:$AT$202,37,FALSE))</f>
        <v/>
      </c>
      <c r="Q92" s="528"/>
      <c r="R92" s="529" t="str">
        <f>IF(ISERROR(VLOOKUP(B92,data!$A$3:$AT$202,2,FALSE)),"",VLOOKUP(B92,data!$A$3:$AT$202,42,FALSE))</f>
        <v/>
      </c>
      <c r="S92" s="530"/>
    </row>
    <row r="93" spans="2:19" ht="19.350000000000001" customHeight="1">
      <c r="B93" s="134">
        <v>77</v>
      </c>
      <c r="C93" s="124" t="str">
        <f>IF(ISERROR(VLOOKUP(B93,data!$A$3:$AT$202,2,FALSE)),"",VLOOKUP(B93,data!$A$3:$AT$202,2,FALSE))</f>
        <v/>
      </c>
      <c r="D93" s="520" t="str">
        <f>IF(ISERROR(VLOOKUP(B93,data!$A$3:$AT$202,2,FALSE)),"",VLOOKUP(B93,data!$A$3:$AT$202,46,FALSE))</f>
        <v/>
      </c>
      <c r="E93" s="521"/>
      <c r="F93" s="522"/>
      <c r="G93" s="125" t="str">
        <f>IF(ISERROR(VLOOKUP(B93,data!$A$3:$AT$202,2,FALSE)),"",VLOOKUP(B93,data!$A$3:$AT$202,11,FALSE))</f>
        <v/>
      </c>
      <c r="H93" s="47" t="str">
        <f>IF(ISERROR(VLOOKUP(B93,競技者データ入力シート!$A$7:$M$206,2,FALSE)),"",VLOOKUP(B93,競技者データ入力シート!$A$7:$M$206,7,FALSE))</f>
        <v/>
      </c>
      <c r="I93" s="124" t="str">
        <f>IF(ISERROR(VLOOKUP(B93,data!$A$3:$AT$202,2,FALSE)),"",VLOOKUP(B93,data!$A$3:$AT$202,12,FALSE))</f>
        <v/>
      </c>
      <c r="J93" s="518" t="str">
        <f>IF(ISERROR(VLOOKUP(B93,data!$A$3:$AT$202,2,FALSE)),"",VLOOKUP(B93,data!$A$3:$AT$202,22,FALSE))</f>
        <v/>
      </c>
      <c r="K93" s="519"/>
      <c r="L93" s="523" t="str">
        <f>IF(ISERROR(VLOOKUP(B93,data!$A$3:$AT$202,2,FALSE)),"",VLOOKUP(B93,data!$A$3:$AT$202,27,FALSE))</f>
        <v/>
      </c>
      <c r="M93" s="524"/>
      <c r="N93" s="516" t="str">
        <f>IF(ISERROR(VLOOKUP(B93,data!$A$3:$AT$202,2,FALSE)),"",VLOOKUP(B93,data!$A$3:$AT$202,32,FALSE))</f>
        <v/>
      </c>
      <c r="O93" s="517"/>
      <c r="P93" s="516" t="str">
        <f>IF(ISERROR(VLOOKUP(B93,data!$A$3:$AT$202,2,FALSE)),"",VLOOKUP(B93,data!$A$3:$AT$202,37,FALSE))</f>
        <v/>
      </c>
      <c r="Q93" s="517"/>
      <c r="R93" s="518" t="str">
        <f>IF(ISERROR(VLOOKUP(B93,data!$A$3:$AT$202,2,FALSE)),"",VLOOKUP(B93,data!$A$3:$AT$202,42,FALSE))</f>
        <v/>
      </c>
      <c r="S93" s="519"/>
    </row>
    <row r="94" spans="2:19" ht="19.350000000000001" customHeight="1">
      <c r="B94" s="134">
        <v>78</v>
      </c>
      <c r="C94" s="124" t="str">
        <f>IF(ISERROR(VLOOKUP(B94,data!$A$3:$AT$202,2,FALSE)),"",VLOOKUP(B94,data!$A$3:$AT$202,2,FALSE))</f>
        <v/>
      </c>
      <c r="D94" s="520" t="str">
        <f>IF(ISERROR(VLOOKUP(B94,data!$A$3:$AT$202,2,FALSE)),"",VLOOKUP(B94,data!$A$3:$AT$202,46,FALSE))</f>
        <v/>
      </c>
      <c r="E94" s="521"/>
      <c r="F94" s="522"/>
      <c r="G94" s="123" t="str">
        <f>IF(ISERROR(VLOOKUP(B94,data!$A$3:$AT$202,2,FALSE)),"",VLOOKUP(B94,data!$A$3:$AT$202,11,FALSE))</f>
        <v/>
      </c>
      <c r="H94" s="47" t="str">
        <f>IF(ISERROR(VLOOKUP(B94,競技者データ入力シート!$A$7:$M$206,2,FALSE)),"",VLOOKUP(B94,競技者データ入力シート!$A$7:$M$206,7,FALSE))</f>
        <v/>
      </c>
      <c r="I94" s="124" t="str">
        <f>IF(ISERROR(VLOOKUP(B94,data!$A$3:$AT$202,2,FALSE)),"",VLOOKUP(B94,data!$A$3:$AT$202,12,FALSE))</f>
        <v/>
      </c>
      <c r="J94" s="518" t="str">
        <f>IF(ISERROR(VLOOKUP(B94,data!$A$3:$AT$202,2,FALSE)),"",VLOOKUP(B94,data!$A$3:$AT$202,22,FALSE))</f>
        <v/>
      </c>
      <c r="K94" s="519"/>
      <c r="L94" s="523" t="str">
        <f>IF(ISERROR(VLOOKUP(B94,data!$A$3:$AT$202,2,FALSE)),"",VLOOKUP(B94,data!$A$3:$AT$202,27,FALSE))</f>
        <v/>
      </c>
      <c r="M94" s="524"/>
      <c r="N94" s="516" t="str">
        <f>IF(ISERROR(VLOOKUP(B94,data!$A$3:$AT$202,2,FALSE)),"",VLOOKUP(B94,data!$A$3:$AT$202,32,FALSE))</f>
        <v/>
      </c>
      <c r="O94" s="517"/>
      <c r="P94" s="516" t="str">
        <f>IF(ISERROR(VLOOKUP(B94,data!$A$3:$AT$202,2,FALSE)),"",VLOOKUP(B94,data!$A$3:$AT$202,37,FALSE))</f>
        <v/>
      </c>
      <c r="Q94" s="517"/>
      <c r="R94" s="518" t="str">
        <f>IF(ISERROR(VLOOKUP(B94,data!$A$3:$AT$202,2,FALSE)),"",VLOOKUP(B94,data!$A$3:$AT$202,42,FALSE))</f>
        <v/>
      </c>
      <c r="S94" s="519"/>
    </row>
    <row r="95" spans="2:19" ht="19.350000000000001" customHeight="1">
      <c r="B95" s="134">
        <v>79</v>
      </c>
      <c r="C95" s="124" t="str">
        <f>IF(ISERROR(VLOOKUP(B95,data!$A$3:$AT$202,2,FALSE)),"",VLOOKUP(B95,data!$A$3:$AT$202,2,FALSE))</f>
        <v/>
      </c>
      <c r="D95" s="520" t="str">
        <f>IF(ISERROR(VLOOKUP(B95,data!$A$3:$AT$202,2,FALSE)),"",VLOOKUP(B95,data!$A$3:$AT$202,46,FALSE))</f>
        <v/>
      </c>
      <c r="E95" s="521"/>
      <c r="F95" s="522"/>
      <c r="G95" s="125" t="str">
        <f>IF(ISERROR(VLOOKUP(B95,data!$A$3:$AT$202,2,FALSE)),"",VLOOKUP(B95,data!$A$3:$AT$202,11,FALSE))</f>
        <v/>
      </c>
      <c r="H95" s="47" t="str">
        <f>IF(ISERROR(VLOOKUP(B95,競技者データ入力シート!$A$7:$M$206,2,FALSE)),"",VLOOKUP(B95,競技者データ入力シート!$A$7:$M$206,7,FALSE))</f>
        <v/>
      </c>
      <c r="I95" s="124" t="str">
        <f>IF(ISERROR(VLOOKUP(B95,data!$A$3:$AT$202,2,FALSE)),"",VLOOKUP(B95,data!$A$3:$AT$202,12,FALSE))</f>
        <v/>
      </c>
      <c r="J95" s="518" t="str">
        <f>IF(ISERROR(VLOOKUP(B95,data!$A$3:$AT$202,2,FALSE)),"",VLOOKUP(B95,data!$A$3:$AT$202,22,FALSE))</f>
        <v/>
      </c>
      <c r="K95" s="519"/>
      <c r="L95" s="523" t="str">
        <f>IF(ISERROR(VLOOKUP(B95,data!$A$3:$AT$202,2,FALSE)),"",VLOOKUP(B95,data!$A$3:$AT$202,27,FALSE))</f>
        <v/>
      </c>
      <c r="M95" s="524"/>
      <c r="N95" s="516" t="str">
        <f>IF(ISERROR(VLOOKUP(B95,data!$A$3:$AT$202,2,FALSE)),"",VLOOKUP(B95,data!$A$3:$AT$202,32,FALSE))</f>
        <v/>
      </c>
      <c r="O95" s="517"/>
      <c r="P95" s="516" t="str">
        <f>IF(ISERROR(VLOOKUP(B95,data!$A$3:$AT$202,2,FALSE)),"",VLOOKUP(B95,data!$A$3:$AT$202,37,FALSE))</f>
        <v/>
      </c>
      <c r="Q95" s="517"/>
      <c r="R95" s="518" t="str">
        <f>IF(ISERROR(VLOOKUP(B95,data!$A$3:$AT$202,2,FALSE)),"",VLOOKUP(B95,data!$A$3:$AT$202,42,FALSE))</f>
        <v/>
      </c>
      <c r="S95" s="519"/>
    </row>
    <row r="96" spans="2:19" ht="19.350000000000001" customHeight="1">
      <c r="B96" s="137">
        <v>80</v>
      </c>
      <c r="C96" s="131" t="str">
        <f>IF(ISERROR(VLOOKUP(B96,data!$A$3:$AT$202,2,FALSE)),"",VLOOKUP(B96,data!$A$3:$AT$202,2,FALSE))</f>
        <v/>
      </c>
      <c r="D96" s="507" t="str">
        <f>IF(ISERROR(VLOOKUP(B96,data!$A$3:$AT$202,2,FALSE)),"",VLOOKUP(B96,data!$A$3:$AT$202,46,FALSE))</f>
        <v/>
      </c>
      <c r="E96" s="508"/>
      <c r="F96" s="509"/>
      <c r="G96" s="130" t="str">
        <f>IF(ISERROR(VLOOKUP(B96,data!$A$3:$AT$202,2,FALSE)),"",VLOOKUP(B96,data!$A$3:$AT$202,11,FALSE))</f>
        <v/>
      </c>
      <c r="H96" s="50" t="str">
        <f>IF(ISERROR(VLOOKUP(B96,競技者データ入力シート!$A$7:$M$206,2,FALSE)),"",VLOOKUP(B96,競技者データ入力シート!$A$7:$M$206,7,FALSE))</f>
        <v/>
      </c>
      <c r="I96" s="131" t="str">
        <f>IF(ISERROR(VLOOKUP(B96,data!$A$3:$AT$202,2,FALSE)),"",VLOOKUP(B96,data!$A$3:$AT$202,12,FALSE))</f>
        <v/>
      </c>
      <c r="J96" s="510" t="str">
        <f>IF(ISERROR(VLOOKUP(B96,data!$A$3:$AT$202,2,FALSE)),"",VLOOKUP(B96,data!$A$3:$AT$202,22,FALSE))</f>
        <v/>
      </c>
      <c r="K96" s="511"/>
      <c r="L96" s="512" t="str">
        <f>IF(ISERROR(VLOOKUP(B96,data!$A$3:$AT$202,2,FALSE)),"",VLOOKUP(B96,data!$A$3:$AT$202,27,FALSE))</f>
        <v/>
      </c>
      <c r="M96" s="513"/>
      <c r="N96" s="514" t="str">
        <f>IF(ISERROR(VLOOKUP(B96,data!$A$3:$AT$202,2,FALSE)),"",VLOOKUP(B96,data!$A$3:$AT$202,32,FALSE))</f>
        <v/>
      </c>
      <c r="O96" s="515"/>
      <c r="P96" s="514" t="str">
        <f>IF(ISERROR(VLOOKUP(B96,data!$A$3:$AT$202,2,FALSE)),"",VLOOKUP(B96,data!$A$3:$AT$202,37,FALSE))</f>
        <v/>
      </c>
      <c r="Q96" s="515"/>
      <c r="R96" s="510" t="str">
        <f>IF(ISERROR(VLOOKUP(B96,data!$A$3:$AT$202,2,FALSE)),"",VLOOKUP(B96,data!$A$3:$AT$202,42,FALSE))</f>
        <v/>
      </c>
      <c r="S96" s="511"/>
    </row>
    <row r="97" spans="2:19" ht="19.350000000000001" customHeight="1">
      <c r="B97" s="136">
        <v>81</v>
      </c>
      <c r="C97" s="129" t="str">
        <f>IF(ISERROR(VLOOKUP(B97,data!$A$3:$AT$202,2,FALSE)),"",VLOOKUP(B97,data!$A$3:$AT$202,2,FALSE))</f>
        <v/>
      </c>
      <c r="D97" s="531" t="str">
        <f>IF(ISERROR(VLOOKUP(B97,data!$A$3:$AT$202,2,FALSE)),"",VLOOKUP(B97,data!$A$3:$AT$202,46,FALSE))</f>
        <v/>
      </c>
      <c r="E97" s="532"/>
      <c r="F97" s="533"/>
      <c r="G97" s="128" t="str">
        <f>IF(ISERROR(VLOOKUP(B97,data!$A$3:$AT$202,2,FALSE)),"",VLOOKUP(B97,data!$A$3:$AT$202,11,FALSE))</f>
        <v/>
      </c>
      <c r="H97" s="49" t="str">
        <f>IF(ISERROR(VLOOKUP(B97,競技者データ入力シート!$A$7:$M$206,2,FALSE)),"",VLOOKUP(B97,競技者データ入力シート!$A$7:$M$206,7,FALSE))</f>
        <v/>
      </c>
      <c r="I97" s="129" t="str">
        <f>IF(ISERROR(VLOOKUP(B97,data!$A$3:$AT$202,2,FALSE)),"",VLOOKUP(B97,data!$A$3:$AT$202,12,FALSE))</f>
        <v/>
      </c>
      <c r="J97" s="529" t="str">
        <f>IF(ISERROR(VLOOKUP(B97,data!$A$3:$AT$202,2,FALSE)),"",VLOOKUP(B97,data!$A$3:$AT$202,22,FALSE))</f>
        <v/>
      </c>
      <c r="K97" s="530"/>
      <c r="L97" s="525" t="str">
        <f>IF(ISERROR(VLOOKUP(B97,data!$A$3:$AT$202,2,FALSE)),"",VLOOKUP(B97,data!$A$3:$AT$202,27,FALSE))</f>
        <v/>
      </c>
      <c r="M97" s="526"/>
      <c r="N97" s="527" t="str">
        <f>IF(ISERROR(VLOOKUP(B97,data!$A$3:$AT$202,2,FALSE)),"",VLOOKUP(B97,data!$A$3:$AT$202,32,FALSE))</f>
        <v/>
      </c>
      <c r="O97" s="528"/>
      <c r="P97" s="527" t="str">
        <f>IF(ISERROR(VLOOKUP(B97,data!$A$3:$AT$202,2,FALSE)),"",VLOOKUP(B97,data!$A$3:$AT$202,37,FALSE))</f>
        <v/>
      </c>
      <c r="Q97" s="528"/>
      <c r="R97" s="529" t="str">
        <f>IF(ISERROR(VLOOKUP(B97,data!$A$3:$AT$202,2,FALSE)),"",VLOOKUP(B97,data!$A$3:$AT$202,42,FALSE))</f>
        <v/>
      </c>
      <c r="S97" s="530"/>
    </row>
    <row r="98" spans="2:19" ht="19.350000000000001" customHeight="1">
      <c r="B98" s="134">
        <v>82</v>
      </c>
      <c r="C98" s="124" t="str">
        <f>IF(ISERROR(VLOOKUP(B98,data!$A$3:$AT$202,2,FALSE)),"",VLOOKUP(B98,data!$A$3:$AT$202,2,FALSE))</f>
        <v/>
      </c>
      <c r="D98" s="520" t="str">
        <f>IF(ISERROR(VLOOKUP(B98,data!$A$3:$AT$202,2,FALSE)),"",VLOOKUP(B98,data!$A$3:$AT$202,46,FALSE))</f>
        <v/>
      </c>
      <c r="E98" s="521"/>
      <c r="F98" s="522"/>
      <c r="G98" s="125" t="str">
        <f>IF(ISERROR(VLOOKUP(B98,data!$A$3:$AT$202,2,FALSE)),"",VLOOKUP(B98,data!$A$3:$AT$202,11,FALSE))</f>
        <v/>
      </c>
      <c r="H98" s="47" t="str">
        <f>IF(ISERROR(VLOOKUP(B98,競技者データ入力シート!$A$7:$M$206,2,FALSE)),"",VLOOKUP(B98,競技者データ入力シート!$A$7:$M$206,7,FALSE))</f>
        <v/>
      </c>
      <c r="I98" s="124" t="str">
        <f>IF(ISERROR(VLOOKUP(B98,data!$A$3:$AT$202,2,FALSE)),"",VLOOKUP(B98,data!$A$3:$AT$202,12,FALSE))</f>
        <v/>
      </c>
      <c r="J98" s="518" t="str">
        <f>IF(ISERROR(VLOOKUP(B98,data!$A$3:$AT$202,2,FALSE)),"",VLOOKUP(B98,data!$A$3:$AT$202,22,FALSE))</f>
        <v/>
      </c>
      <c r="K98" s="519"/>
      <c r="L98" s="523" t="str">
        <f>IF(ISERROR(VLOOKUP(B98,data!$A$3:$AT$202,2,FALSE)),"",VLOOKUP(B98,data!$A$3:$AT$202,27,FALSE))</f>
        <v/>
      </c>
      <c r="M98" s="524"/>
      <c r="N98" s="516" t="str">
        <f>IF(ISERROR(VLOOKUP(B98,data!$A$3:$AT$202,2,FALSE)),"",VLOOKUP(B98,data!$A$3:$AT$202,32,FALSE))</f>
        <v/>
      </c>
      <c r="O98" s="517"/>
      <c r="P98" s="516" t="str">
        <f>IF(ISERROR(VLOOKUP(B98,data!$A$3:$AT$202,2,FALSE)),"",VLOOKUP(B98,data!$A$3:$AT$202,37,FALSE))</f>
        <v/>
      </c>
      <c r="Q98" s="517"/>
      <c r="R98" s="518" t="str">
        <f>IF(ISERROR(VLOOKUP(B98,data!$A$3:$AT$202,2,FALSE)),"",VLOOKUP(B98,data!$A$3:$AT$202,42,FALSE))</f>
        <v/>
      </c>
      <c r="S98" s="519"/>
    </row>
    <row r="99" spans="2:19" ht="19.350000000000001" customHeight="1">
      <c r="B99" s="134">
        <v>83</v>
      </c>
      <c r="C99" s="124" t="str">
        <f>IF(ISERROR(VLOOKUP(B99,data!$A$3:$AT$202,2,FALSE)),"",VLOOKUP(B99,data!$A$3:$AT$202,2,FALSE))</f>
        <v/>
      </c>
      <c r="D99" s="520" t="str">
        <f>IF(ISERROR(VLOOKUP(B99,data!$A$3:$AT$202,2,FALSE)),"",VLOOKUP(B99,data!$A$3:$AT$202,46,FALSE))</f>
        <v/>
      </c>
      <c r="E99" s="521"/>
      <c r="F99" s="522"/>
      <c r="G99" s="123" t="str">
        <f>IF(ISERROR(VLOOKUP(B99,data!$A$3:$AT$202,2,FALSE)),"",VLOOKUP(B99,data!$A$3:$AT$202,11,FALSE))</f>
        <v/>
      </c>
      <c r="H99" s="47" t="str">
        <f>IF(ISERROR(VLOOKUP(B99,競技者データ入力シート!$A$7:$M$206,2,FALSE)),"",VLOOKUP(B99,競技者データ入力シート!$A$7:$M$206,7,FALSE))</f>
        <v/>
      </c>
      <c r="I99" s="124" t="str">
        <f>IF(ISERROR(VLOOKUP(B99,data!$A$3:$AT$202,2,FALSE)),"",VLOOKUP(B99,data!$A$3:$AT$202,12,FALSE))</f>
        <v/>
      </c>
      <c r="J99" s="518" t="str">
        <f>IF(ISERROR(VLOOKUP(B99,data!$A$3:$AT$202,2,FALSE)),"",VLOOKUP(B99,data!$A$3:$AT$202,22,FALSE))</f>
        <v/>
      </c>
      <c r="K99" s="519"/>
      <c r="L99" s="523" t="str">
        <f>IF(ISERROR(VLOOKUP(B99,data!$A$3:$AT$202,2,FALSE)),"",VLOOKUP(B99,data!$A$3:$AT$202,27,FALSE))</f>
        <v/>
      </c>
      <c r="M99" s="524"/>
      <c r="N99" s="516" t="str">
        <f>IF(ISERROR(VLOOKUP(B99,data!$A$3:$AT$202,2,FALSE)),"",VLOOKUP(B99,data!$A$3:$AT$202,32,FALSE))</f>
        <v/>
      </c>
      <c r="O99" s="517"/>
      <c r="P99" s="516" t="str">
        <f>IF(ISERROR(VLOOKUP(B99,data!$A$3:$AT$202,2,FALSE)),"",VLOOKUP(B99,data!$A$3:$AT$202,37,FALSE))</f>
        <v/>
      </c>
      <c r="Q99" s="517"/>
      <c r="R99" s="518" t="str">
        <f>IF(ISERROR(VLOOKUP(B99,data!$A$3:$AT$202,2,FALSE)),"",VLOOKUP(B99,data!$A$3:$AT$202,42,FALSE))</f>
        <v/>
      </c>
      <c r="S99" s="519"/>
    </row>
    <row r="100" spans="2:19" ht="19.350000000000001" customHeight="1">
      <c r="B100" s="134">
        <v>84</v>
      </c>
      <c r="C100" s="124" t="str">
        <f>IF(ISERROR(VLOOKUP(B100,data!$A$3:$AT$202,2,FALSE)),"",VLOOKUP(B100,data!$A$3:$AT$202,2,FALSE))</f>
        <v/>
      </c>
      <c r="D100" s="520" t="str">
        <f>IF(ISERROR(VLOOKUP(B100,data!$A$3:$AT$202,2,FALSE)),"",VLOOKUP(B100,data!$A$3:$AT$202,46,FALSE))</f>
        <v/>
      </c>
      <c r="E100" s="521"/>
      <c r="F100" s="522"/>
      <c r="G100" s="125" t="str">
        <f>IF(ISERROR(VLOOKUP(B100,data!$A$3:$AT$202,2,FALSE)),"",VLOOKUP(B100,data!$A$3:$AT$202,11,FALSE))</f>
        <v/>
      </c>
      <c r="H100" s="47" t="str">
        <f>IF(ISERROR(VLOOKUP(B100,競技者データ入力シート!$A$7:$M$206,2,FALSE)),"",VLOOKUP(B100,競技者データ入力シート!$A$7:$M$206,7,FALSE))</f>
        <v/>
      </c>
      <c r="I100" s="124" t="str">
        <f>IF(ISERROR(VLOOKUP(B100,data!$A$3:$AT$202,2,FALSE)),"",VLOOKUP(B100,data!$A$3:$AT$202,12,FALSE))</f>
        <v/>
      </c>
      <c r="J100" s="518" t="str">
        <f>IF(ISERROR(VLOOKUP(B100,data!$A$3:$AT$202,2,FALSE)),"",VLOOKUP(B100,data!$A$3:$AT$202,22,FALSE))</f>
        <v/>
      </c>
      <c r="K100" s="519"/>
      <c r="L100" s="523" t="str">
        <f>IF(ISERROR(VLOOKUP(B100,data!$A$3:$AT$202,2,FALSE)),"",VLOOKUP(B100,data!$A$3:$AT$202,27,FALSE))</f>
        <v/>
      </c>
      <c r="M100" s="524"/>
      <c r="N100" s="516" t="str">
        <f>IF(ISERROR(VLOOKUP(B100,data!$A$3:$AT$202,2,FALSE)),"",VLOOKUP(B100,data!$A$3:$AT$202,32,FALSE))</f>
        <v/>
      </c>
      <c r="O100" s="517"/>
      <c r="P100" s="516" t="str">
        <f>IF(ISERROR(VLOOKUP(B100,data!$A$3:$AT$202,2,FALSE)),"",VLOOKUP(B100,data!$A$3:$AT$202,37,FALSE))</f>
        <v/>
      </c>
      <c r="Q100" s="517"/>
      <c r="R100" s="518" t="str">
        <f>IF(ISERROR(VLOOKUP(B100,data!$A$3:$AT$202,2,FALSE)),"",VLOOKUP(B100,data!$A$3:$AT$202,42,FALSE))</f>
        <v/>
      </c>
      <c r="S100" s="519"/>
    </row>
    <row r="101" spans="2:19" ht="19.350000000000001" customHeight="1">
      <c r="B101" s="137">
        <v>85</v>
      </c>
      <c r="C101" s="131" t="str">
        <f>IF(ISERROR(VLOOKUP(B101,data!$A$3:$AT$202,2,FALSE)),"",VLOOKUP(B101,data!$A$3:$AT$202,2,FALSE))</f>
        <v/>
      </c>
      <c r="D101" s="507" t="str">
        <f>IF(ISERROR(VLOOKUP(B101,data!$A$3:$AT$202,2,FALSE)),"",VLOOKUP(B101,data!$A$3:$AT$202,46,FALSE))</f>
        <v/>
      </c>
      <c r="E101" s="508"/>
      <c r="F101" s="509"/>
      <c r="G101" s="130" t="str">
        <f>IF(ISERROR(VLOOKUP(B101,data!$A$3:$AT$202,2,FALSE)),"",VLOOKUP(B101,data!$A$3:$AT$202,11,FALSE))</f>
        <v/>
      </c>
      <c r="H101" s="50" t="str">
        <f>IF(ISERROR(VLOOKUP(B101,競技者データ入力シート!$A$7:$M$206,2,FALSE)),"",VLOOKUP(B101,競技者データ入力シート!$A$7:$M$206,7,FALSE))</f>
        <v/>
      </c>
      <c r="I101" s="131" t="str">
        <f>IF(ISERROR(VLOOKUP(B101,data!$A$3:$AT$202,2,FALSE)),"",VLOOKUP(B101,data!$A$3:$AT$202,12,FALSE))</f>
        <v/>
      </c>
      <c r="J101" s="510" t="str">
        <f>IF(ISERROR(VLOOKUP(B101,data!$A$3:$AT$202,2,FALSE)),"",VLOOKUP(B101,data!$A$3:$AT$202,22,FALSE))</f>
        <v/>
      </c>
      <c r="K101" s="511"/>
      <c r="L101" s="512" t="str">
        <f>IF(ISERROR(VLOOKUP(B101,data!$A$3:$AT$202,2,FALSE)),"",VLOOKUP(B101,data!$A$3:$AT$202,27,FALSE))</f>
        <v/>
      </c>
      <c r="M101" s="513"/>
      <c r="N101" s="514" t="str">
        <f>IF(ISERROR(VLOOKUP(B101,data!$A$3:$AT$202,2,FALSE)),"",VLOOKUP(B101,data!$A$3:$AT$202,32,FALSE))</f>
        <v/>
      </c>
      <c r="O101" s="515"/>
      <c r="P101" s="514" t="str">
        <f>IF(ISERROR(VLOOKUP(B101,data!$A$3:$AT$202,2,FALSE)),"",VLOOKUP(B101,data!$A$3:$AT$202,37,FALSE))</f>
        <v/>
      </c>
      <c r="Q101" s="515"/>
      <c r="R101" s="510" t="str">
        <f>IF(ISERROR(VLOOKUP(B101,data!$A$3:$AT$202,2,FALSE)),"",VLOOKUP(B101,data!$A$3:$AT$202,42,FALSE))</f>
        <v/>
      </c>
      <c r="S101" s="511"/>
    </row>
    <row r="102" spans="2:19" ht="19.350000000000001" customHeight="1">
      <c r="B102" s="136">
        <v>86</v>
      </c>
      <c r="C102" s="129" t="str">
        <f>IF(ISERROR(VLOOKUP(B102,data!$A$3:$AT$202,2,FALSE)),"",VLOOKUP(B102,data!$A$3:$AT$202,2,FALSE))</f>
        <v/>
      </c>
      <c r="D102" s="531" t="str">
        <f>IF(ISERROR(VLOOKUP(B102,data!$A$3:$AT$202,2,FALSE)),"",VLOOKUP(B102,data!$A$3:$AT$202,46,FALSE))</f>
        <v/>
      </c>
      <c r="E102" s="532"/>
      <c r="F102" s="533"/>
      <c r="G102" s="128" t="str">
        <f>IF(ISERROR(VLOOKUP(B102,data!$A$3:$AT$202,2,FALSE)),"",VLOOKUP(B102,data!$A$3:$AT$202,11,FALSE))</f>
        <v/>
      </c>
      <c r="H102" s="49" t="str">
        <f>IF(ISERROR(VLOOKUP(B102,競技者データ入力シート!$A$7:$M$206,2,FALSE)),"",VLOOKUP(B102,競技者データ入力シート!$A$7:$M$206,7,FALSE))</f>
        <v/>
      </c>
      <c r="I102" s="129" t="str">
        <f>IF(ISERROR(VLOOKUP(B102,data!$A$3:$AT$202,2,FALSE)),"",VLOOKUP(B102,data!$A$3:$AT$202,12,FALSE))</f>
        <v/>
      </c>
      <c r="J102" s="529" t="str">
        <f>IF(ISERROR(VLOOKUP(B102,data!$A$3:$AT$202,2,FALSE)),"",VLOOKUP(B102,data!$A$3:$AT$202,22,FALSE))</f>
        <v/>
      </c>
      <c r="K102" s="530"/>
      <c r="L102" s="525" t="str">
        <f>IF(ISERROR(VLOOKUP(B102,data!$A$3:$AT$202,2,FALSE)),"",VLOOKUP(B102,data!$A$3:$AT$202,27,FALSE))</f>
        <v/>
      </c>
      <c r="M102" s="526"/>
      <c r="N102" s="527" t="str">
        <f>IF(ISERROR(VLOOKUP(B102,data!$A$3:$AT$202,2,FALSE)),"",VLOOKUP(B102,data!$A$3:$AT$202,32,FALSE))</f>
        <v/>
      </c>
      <c r="O102" s="528"/>
      <c r="P102" s="527" t="str">
        <f>IF(ISERROR(VLOOKUP(B102,data!$A$3:$AT$202,2,FALSE)),"",VLOOKUP(B102,data!$A$3:$AT$202,37,FALSE))</f>
        <v/>
      </c>
      <c r="Q102" s="528"/>
      <c r="R102" s="529" t="str">
        <f>IF(ISERROR(VLOOKUP(B102,data!$A$3:$AT$202,2,FALSE)),"",VLOOKUP(B102,data!$A$3:$AT$202,42,FALSE))</f>
        <v/>
      </c>
      <c r="S102" s="530"/>
    </row>
    <row r="103" spans="2:19" ht="19.350000000000001" customHeight="1">
      <c r="B103" s="134">
        <v>87</v>
      </c>
      <c r="C103" s="124" t="str">
        <f>IF(ISERROR(VLOOKUP(B103,data!$A$3:$AT$202,2,FALSE)),"",VLOOKUP(B103,data!$A$3:$AT$202,2,FALSE))</f>
        <v/>
      </c>
      <c r="D103" s="520" t="str">
        <f>IF(ISERROR(VLOOKUP(B103,data!$A$3:$AT$202,2,FALSE)),"",VLOOKUP(B103,data!$A$3:$AT$202,46,FALSE))</f>
        <v/>
      </c>
      <c r="E103" s="521"/>
      <c r="F103" s="522"/>
      <c r="G103" s="125" t="str">
        <f>IF(ISERROR(VLOOKUP(B103,data!$A$3:$AT$202,2,FALSE)),"",VLOOKUP(B103,data!$A$3:$AT$202,11,FALSE))</f>
        <v/>
      </c>
      <c r="H103" s="47" t="str">
        <f>IF(ISERROR(VLOOKUP(B103,競技者データ入力シート!$A$7:$M$206,2,FALSE)),"",VLOOKUP(B103,競技者データ入力シート!$A$7:$M$206,7,FALSE))</f>
        <v/>
      </c>
      <c r="I103" s="124" t="str">
        <f>IF(ISERROR(VLOOKUP(B103,data!$A$3:$AT$202,2,FALSE)),"",VLOOKUP(B103,data!$A$3:$AT$202,12,FALSE))</f>
        <v/>
      </c>
      <c r="J103" s="518" t="str">
        <f>IF(ISERROR(VLOOKUP(B103,data!$A$3:$AT$202,2,FALSE)),"",VLOOKUP(B103,data!$A$3:$AT$202,22,FALSE))</f>
        <v/>
      </c>
      <c r="K103" s="519"/>
      <c r="L103" s="523" t="str">
        <f>IF(ISERROR(VLOOKUP(B103,data!$A$3:$AT$202,2,FALSE)),"",VLOOKUP(B103,data!$A$3:$AT$202,27,FALSE))</f>
        <v/>
      </c>
      <c r="M103" s="524"/>
      <c r="N103" s="516" t="str">
        <f>IF(ISERROR(VLOOKUP(B103,data!$A$3:$AT$202,2,FALSE)),"",VLOOKUP(B103,data!$A$3:$AT$202,32,FALSE))</f>
        <v/>
      </c>
      <c r="O103" s="517"/>
      <c r="P103" s="516" t="str">
        <f>IF(ISERROR(VLOOKUP(B103,data!$A$3:$AT$202,2,FALSE)),"",VLOOKUP(B103,data!$A$3:$AT$202,37,FALSE))</f>
        <v/>
      </c>
      <c r="Q103" s="517"/>
      <c r="R103" s="518" t="str">
        <f>IF(ISERROR(VLOOKUP(B103,data!$A$3:$AT$202,2,FALSE)),"",VLOOKUP(B103,data!$A$3:$AT$202,42,FALSE))</f>
        <v/>
      </c>
      <c r="S103" s="519"/>
    </row>
    <row r="104" spans="2:19" ht="19.350000000000001" customHeight="1">
      <c r="B104" s="134">
        <v>88</v>
      </c>
      <c r="C104" s="124" t="str">
        <f>IF(ISERROR(VLOOKUP(B104,data!$A$3:$AT$202,2,FALSE)),"",VLOOKUP(B104,data!$A$3:$AT$202,2,FALSE))</f>
        <v/>
      </c>
      <c r="D104" s="520" t="str">
        <f>IF(ISERROR(VLOOKUP(B104,data!$A$3:$AT$202,2,FALSE)),"",VLOOKUP(B104,data!$A$3:$AT$202,46,FALSE))</f>
        <v/>
      </c>
      <c r="E104" s="521"/>
      <c r="F104" s="522"/>
      <c r="G104" s="123" t="str">
        <f>IF(ISERROR(VLOOKUP(B104,data!$A$3:$AT$202,2,FALSE)),"",VLOOKUP(B104,data!$A$3:$AT$202,11,FALSE))</f>
        <v/>
      </c>
      <c r="H104" s="47" t="str">
        <f>IF(ISERROR(VLOOKUP(B104,競技者データ入力シート!$A$7:$M$206,2,FALSE)),"",VLOOKUP(B104,競技者データ入力シート!$A$7:$M$206,7,FALSE))</f>
        <v/>
      </c>
      <c r="I104" s="124" t="str">
        <f>IF(ISERROR(VLOOKUP(B104,data!$A$3:$AT$202,2,FALSE)),"",VLOOKUP(B104,data!$A$3:$AT$202,12,FALSE))</f>
        <v/>
      </c>
      <c r="J104" s="518" t="str">
        <f>IF(ISERROR(VLOOKUP(B104,data!$A$3:$AT$202,2,FALSE)),"",VLOOKUP(B104,data!$A$3:$AT$202,22,FALSE))</f>
        <v/>
      </c>
      <c r="K104" s="519"/>
      <c r="L104" s="523" t="str">
        <f>IF(ISERROR(VLOOKUP(B104,data!$A$3:$AT$202,2,FALSE)),"",VLOOKUP(B104,data!$A$3:$AT$202,27,FALSE))</f>
        <v/>
      </c>
      <c r="M104" s="524"/>
      <c r="N104" s="516" t="str">
        <f>IF(ISERROR(VLOOKUP(B104,data!$A$3:$AT$202,2,FALSE)),"",VLOOKUP(B104,data!$A$3:$AT$202,32,FALSE))</f>
        <v/>
      </c>
      <c r="O104" s="517"/>
      <c r="P104" s="516" t="str">
        <f>IF(ISERROR(VLOOKUP(B104,data!$A$3:$AT$202,2,FALSE)),"",VLOOKUP(B104,data!$A$3:$AT$202,37,FALSE))</f>
        <v/>
      </c>
      <c r="Q104" s="517"/>
      <c r="R104" s="518" t="str">
        <f>IF(ISERROR(VLOOKUP(B104,data!$A$3:$AT$202,2,FALSE)),"",VLOOKUP(B104,data!$A$3:$AT$202,42,FALSE))</f>
        <v/>
      </c>
      <c r="S104" s="519"/>
    </row>
    <row r="105" spans="2:19" ht="19.350000000000001" customHeight="1">
      <c r="B105" s="134">
        <v>89</v>
      </c>
      <c r="C105" s="124" t="str">
        <f>IF(ISERROR(VLOOKUP(B105,data!$A$3:$AT$202,2,FALSE)),"",VLOOKUP(B105,data!$A$3:$AT$202,2,FALSE))</f>
        <v/>
      </c>
      <c r="D105" s="520" t="str">
        <f>IF(ISERROR(VLOOKUP(B105,data!$A$3:$AT$202,2,FALSE)),"",VLOOKUP(B105,data!$A$3:$AT$202,46,FALSE))</f>
        <v/>
      </c>
      <c r="E105" s="521"/>
      <c r="F105" s="522"/>
      <c r="G105" s="125" t="str">
        <f>IF(ISERROR(VLOOKUP(B105,data!$A$3:$AT$202,2,FALSE)),"",VLOOKUP(B105,data!$A$3:$AT$202,11,FALSE))</f>
        <v/>
      </c>
      <c r="H105" s="47" t="str">
        <f>IF(ISERROR(VLOOKUP(B105,競技者データ入力シート!$A$7:$M$206,2,FALSE)),"",VLOOKUP(B105,競技者データ入力シート!$A$7:$M$206,7,FALSE))</f>
        <v/>
      </c>
      <c r="I105" s="124" t="str">
        <f>IF(ISERROR(VLOOKUP(B105,data!$A$3:$AT$202,2,FALSE)),"",VLOOKUP(B105,data!$A$3:$AT$202,12,FALSE))</f>
        <v/>
      </c>
      <c r="J105" s="518" t="str">
        <f>IF(ISERROR(VLOOKUP(B105,data!$A$3:$AT$202,2,FALSE)),"",VLOOKUP(B105,data!$A$3:$AT$202,22,FALSE))</f>
        <v/>
      </c>
      <c r="K105" s="519"/>
      <c r="L105" s="523" t="str">
        <f>IF(ISERROR(VLOOKUP(B105,data!$A$3:$AT$202,2,FALSE)),"",VLOOKUP(B105,data!$A$3:$AT$202,27,FALSE))</f>
        <v/>
      </c>
      <c r="M105" s="524"/>
      <c r="N105" s="516" t="str">
        <f>IF(ISERROR(VLOOKUP(B105,data!$A$3:$AT$202,2,FALSE)),"",VLOOKUP(B105,data!$A$3:$AT$202,32,FALSE))</f>
        <v/>
      </c>
      <c r="O105" s="517"/>
      <c r="P105" s="516" t="str">
        <f>IF(ISERROR(VLOOKUP(B105,data!$A$3:$AT$202,2,FALSE)),"",VLOOKUP(B105,data!$A$3:$AT$202,37,FALSE))</f>
        <v/>
      </c>
      <c r="Q105" s="517"/>
      <c r="R105" s="518" t="str">
        <f>IF(ISERROR(VLOOKUP(B105,data!$A$3:$AT$202,2,FALSE)),"",VLOOKUP(B105,data!$A$3:$AT$202,42,FALSE))</f>
        <v/>
      </c>
      <c r="S105" s="519"/>
    </row>
    <row r="106" spans="2:19" ht="19.350000000000001" customHeight="1">
      <c r="B106" s="137">
        <v>90</v>
      </c>
      <c r="C106" s="131" t="str">
        <f>IF(ISERROR(VLOOKUP(B106,data!$A$3:$AT$202,2,FALSE)),"",VLOOKUP(B106,data!$A$3:$AT$202,2,FALSE))</f>
        <v/>
      </c>
      <c r="D106" s="507" t="str">
        <f>IF(ISERROR(VLOOKUP(B106,data!$A$3:$AT$202,2,FALSE)),"",VLOOKUP(B106,data!$A$3:$AT$202,46,FALSE))</f>
        <v/>
      </c>
      <c r="E106" s="508"/>
      <c r="F106" s="509"/>
      <c r="G106" s="130" t="str">
        <f>IF(ISERROR(VLOOKUP(B106,data!$A$3:$AT$202,2,FALSE)),"",VLOOKUP(B106,data!$A$3:$AT$202,11,FALSE))</f>
        <v/>
      </c>
      <c r="H106" s="50" t="str">
        <f>IF(ISERROR(VLOOKUP(B106,競技者データ入力シート!$A$7:$M$206,2,FALSE)),"",VLOOKUP(B106,競技者データ入力シート!$A$7:$M$206,7,FALSE))</f>
        <v/>
      </c>
      <c r="I106" s="131" t="str">
        <f>IF(ISERROR(VLOOKUP(B106,data!$A$3:$AT$202,2,FALSE)),"",VLOOKUP(B106,data!$A$3:$AT$202,12,FALSE))</f>
        <v/>
      </c>
      <c r="J106" s="510" t="str">
        <f>IF(ISERROR(VLOOKUP(B106,data!$A$3:$AT$202,2,FALSE)),"",VLOOKUP(B106,data!$A$3:$AT$202,22,FALSE))</f>
        <v/>
      </c>
      <c r="K106" s="511"/>
      <c r="L106" s="512" t="str">
        <f>IF(ISERROR(VLOOKUP(B106,data!$A$3:$AT$202,2,FALSE)),"",VLOOKUP(B106,data!$A$3:$AT$202,27,FALSE))</f>
        <v/>
      </c>
      <c r="M106" s="513"/>
      <c r="N106" s="514" t="str">
        <f>IF(ISERROR(VLOOKUP(B106,data!$A$3:$AT$202,2,FALSE)),"",VLOOKUP(B106,data!$A$3:$AT$202,32,FALSE))</f>
        <v/>
      </c>
      <c r="O106" s="515"/>
      <c r="P106" s="514" t="str">
        <f>IF(ISERROR(VLOOKUP(B106,data!$A$3:$AT$202,2,FALSE)),"",VLOOKUP(B106,data!$A$3:$AT$202,37,FALSE))</f>
        <v/>
      </c>
      <c r="Q106" s="515"/>
      <c r="R106" s="510" t="str">
        <f>IF(ISERROR(VLOOKUP(B106,data!$A$3:$AT$202,2,FALSE)),"",VLOOKUP(B106,data!$A$3:$AT$202,42,FALSE))</f>
        <v/>
      </c>
      <c r="S106" s="511"/>
    </row>
    <row r="107" spans="2:19" ht="19.350000000000001" customHeight="1">
      <c r="B107" s="136">
        <v>91</v>
      </c>
      <c r="C107" s="129" t="str">
        <f>IF(ISERROR(VLOOKUP(B107,data!$A$3:$AT$202,2,FALSE)),"",VLOOKUP(B107,data!$A$3:$AT$202,2,FALSE))</f>
        <v/>
      </c>
      <c r="D107" s="531" t="str">
        <f>IF(ISERROR(VLOOKUP(B107,data!$A$3:$AT$202,2,FALSE)),"",VLOOKUP(B107,data!$A$3:$AT$202,46,FALSE))</f>
        <v/>
      </c>
      <c r="E107" s="532"/>
      <c r="F107" s="533"/>
      <c r="G107" s="128" t="str">
        <f>IF(ISERROR(VLOOKUP(B107,data!$A$3:$AT$202,2,FALSE)),"",VLOOKUP(B107,data!$A$3:$AT$202,11,FALSE))</f>
        <v/>
      </c>
      <c r="H107" s="49" t="str">
        <f>IF(ISERROR(VLOOKUP(B107,競技者データ入力シート!$A$7:$M$206,2,FALSE)),"",VLOOKUP(B107,競技者データ入力シート!$A$7:$M$206,7,FALSE))</f>
        <v/>
      </c>
      <c r="I107" s="129" t="str">
        <f>IF(ISERROR(VLOOKUP(B107,data!$A$3:$AT$202,2,FALSE)),"",VLOOKUP(B107,data!$A$3:$AT$202,12,FALSE))</f>
        <v/>
      </c>
      <c r="J107" s="529" t="str">
        <f>IF(ISERROR(VLOOKUP(B107,data!$A$3:$AT$202,2,FALSE)),"",VLOOKUP(B107,data!$A$3:$AT$202,22,FALSE))</f>
        <v/>
      </c>
      <c r="K107" s="530"/>
      <c r="L107" s="525" t="str">
        <f>IF(ISERROR(VLOOKUP(B107,data!$A$3:$AT$202,2,FALSE)),"",VLOOKUP(B107,data!$A$3:$AT$202,27,FALSE))</f>
        <v/>
      </c>
      <c r="M107" s="526"/>
      <c r="N107" s="527" t="str">
        <f>IF(ISERROR(VLOOKUP(B107,data!$A$3:$AT$202,2,FALSE)),"",VLOOKUP(B107,data!$A$3:$AT$202,32,FALSE))</f>
        <v/>
      </c>
      <c r="O107" s="528"/>
      <c r="P107" s="527" t="str">
        <f>IF(ISERROR(VLOOKUP(B107,data!$A$3:$AT$202,2,FALSE)),"",VLOOKUP(B107,data!$A$3:$AT$202,37,FALSE))</f>
        <v/>
      </c>
      <c r="Q107" s="528"/>
      <c r="R107" s="529" t="str">
        <f>IF(ISERROR(VLOOKUP(B107,data!$A$3:$AT$202,2,FALSE)),"",VLOOKUP(B107,data!$A$3:$AT$202,42,FALSE))</f>
        <v/>
      </c>
      <c r="S107" s="530"/>
    </row>
    <row r="108" spans="2:19" ht="19.350000000000001" customHeight="1">
      <c r="B108" s="134">
        <v>92</v>
      </c>
      <c r="C108" s="124" t="str">
        <f>IF(ISERROR(VLOOKUP(B108,data!$A$3:$AT$202,2,FALSE)),"",VLOOKUP(B108,data!$A$3:$AT$202,2,FALSE))</f>
        <v/>
      </c>
      <c r="D108" s="520" t="str">
        <f>IF(ISERROR(VLOOKUP(B108,data!$A$3:$AT$202,2,FALSE)),"",VLOOKUP(B108,data!$A$3:$AT$202,46,FALSE))</f>
        <v/>
      </c>
      <c r="E108" s="521"/>
      <c r="F108" s="522"/>
      <c r="G108" s="125" t="str">
        <f>IF(ISERROR(VLOOKUP(B108,data!$A$3:$AT$202,2,FALSE)),"",VLOOKUP(B108,data!$A$3:$AT$202,11,FALSE))</f>
        <v/>
      </c>
      <c r="H108" s="47" t="str">
        <f>IF(ISERROR(VLOOKUP(B108,競技者データ入力シート!$A$7:$M$206,2,FALSE)),"",VLOOKUP(B108,競技者データ入力シート!$A$7:$M$206,7,FALSE))</f>
        <v/>
      </c>
      <c r="I108" s="124" t="str">
        <f>IF(ISERROR(VLOOKUP(B108,data!$A$3:$AT$202,2,FALSE)),"",VLOOKUP(B108,data!$A$3:$AT$202,12,FALSE))</f>
        <v/>
      </c>
      <c r="J108" s="518" t="str">
        <f>IF(ISERROR(VLOOKUP(B108,data!$A$3:$AT$202,2,FALSE)),"",VLOOKUP(B108,data!$A$3:$AT$202,22,FALSE))</f>
        <v/>
      </c>
      <c r="K108" s="519"/>
      <c r="L108" s="523" t="str">
        <f>IF(ISERROR(VLOOKUP(B108,data!$A$3:$AT$202,2,FALSE)),"",VLOOKUP(B108,data!$A$3:$AT$202,27,FALSE))</f>
        <v/>
      </c>
      <c r="M108" s="524"/>
      <c r="N108" s="516" t="str">
        <f>IF(ISERROR(VLOOKUP(B108,data!$A$3:$AT$202,2,FALSE)),"",VLOOKUP(B108,data!$A$3:$AT$202,32,FALSE))</f>
        <v/>
      </c>
      <c r="O108" s="517"/>
      <c r="P108" s="516" t="str">
        <f>IF(ISERROR(VLOOKUP(B108,data!$A$3:$AT$202,2,FALSE)),"",VLOOKUP(B108,data!$A$3:$AT$202,37,FALSE))</f>
        <v/>
      </c>
      <c r="Q108" s="517"/>
      <c r="R108" s="518" t="str">
        <f>IF(ISERROR(VLOOKUP(B108,data!$A$3:$AT$202,2,FALSE)),"",VLOOKUP(B108,data!$A$3:$AT$202,42,FALSE))</f>
        <v/>
      </c>
      <c r="S108" s="519"/>
    </row>
    <row r="109" spans="2:19" ht="19.350000000000001" customHeight="1">
      <c r="B109" s="134">
        <v>93</v>
      </c>
      <c r="C109" s="124" t="str">
        <f>IF(ISERROR(VLOOKUP(B109,data!$A$3:$AT$202,2,FALSE)),"",VLOOKUP(B109,data!$A$3:$AT$202,2,FALSE))</f>
        <v/>
      </c>
      <c r="D109" s="520" t="str">
        <f>IF(ISERROR(VLOOKUP(B109,data!$A$3:$AT$202,2,FALSE)),"",VLOOKUP(B109,data!$A$3:$AT$202,46,FALSE))</f>
        <v/>
      </c>
      <c r="E109" s="521"/>
      <c r="F109" s="522"/>
      <c r="G109" s="123" t="str">
        <f>IF(ISERROR(VLOOKUP(B109,data!$A$3:$AT$202,2,FALSE)),"",VLOOKUP(B109,data!$A$3:$AT$202,11,FALSE))</f>
        <v/>
      </c>
      <c r="H109" s="47" t="str">
        <f>IF(ISERROR(VLOOKUP(B109,競技者データ入力シート!$A$7:$M$206,2,FALSE)),"",VLOOKUP(B109,競技者データ入力シート!$A$7:$M$206,7,FALSE))</f>
        <v/>
      </c>
      <c r="I109" s="124" t="str">
        <f>IF(ISERROR(VLOOKUP(B109,data!$A$3:$AT$202,2,FALSE)),"",VLOOKUP(B109,data!$A$3:$AT$202,12,FALSE))</f>
        <v/>
      </c>
      <c r="J109" s="518" t="str">
        <f>IF(ISERROR(VLOOKUP(B109,data!$A$3:$AT$202,2,FALSE)),"",VLOOKUP(B109,data!$A$3:$AT$202,22,FALSE))</f>
        <v/>
      </c>
      <c r="K109" s="519"/>
      <c r="L109" s="523" t="str">
        <f>IF(ISERROR(VLOOKUP(B109,data!$A$3:$AT$202,2,FALSE)),"",VLOOKUP(B109,data!$A$3:$AT$202,27,FALSE))</f>
        <v/>
      </c>
      <c r="M109" s="524"/>
      <c r="N109" s="516" t="str">
        <f>IF(ISERROR(VLOOKUP(B109,data!$A$3:$AT$202,2,FALSE)),"",VLOOKUP(B109,data!$A$3:$AT$202,32,FALSE))</f>
        <v/>
      </c>
      <c r="O109" s="517"/>
      <c r="P109" s="516" t="str">
        <f>IF(ISERROR(VLOOKUP(B109,data!$A$3:$AT$202,2,FALSE)),"",VLOOKUP(B109,data!$A$3:$AT$202,37,FALSE))</f>
        <v/>
      </c>
      <c r="Q109" s="517"/>
      <c r="R109" s="518" t="str">
        <f>IF(ISERROR(VLOOKUP(B109,data!$A$3:$AT$202,2,FALSE)),"",VLOOKUP(B109,data!$A$3:$AT$202,42,FALSE))</f>
        <v/>
      </c>
      <c r="S109" s="519"/>
    </row>
    <row r="110" spans="2:19" ht="19.350000000000001" customHeight="1">
      <c r="B110" s="134">
        <v>94</v>
      </c>
      <c r="C110" s="124" t="str">
        <f>IF(ISERROR(VLOOKUP(B110,data!$A$3:$AT$202,2,FALSE)),"",VLOOKUP(B110,data!$A$3:$AT$202,2,FALSE))</f>
        <v/>
      </c>
      <c r="D110" s="520" t="str">
        <f>IF(ISERROR(VLOOKUP(B110,data!$A$3:$AT$202,2,FALSE)),"",VLOOKUP(B110,data!$A$3:$AT$202,46,FALSE))</f>
        <v/>
      </c>
      <c r="E110" s="521"/>
      <c r="F110" s="522"/>
      <c r="G110" s="125" t="str">
        <f>IF(ISERROR(VLOOKUP(B110,data!$A$3:$AT$202,2,FALSE)),"",VLOOKUP(B110,data!$A$3:$AT$202,11,FALSE))</f>
        <v/>
      </c>
      <c r="H110" s="47" t="str">
        <f>IF(ISERROR(VLOOKUP(B110,競技者データ入力シート!$A$7:$M$206,2,FALSE)),"",VLOOKUP(B110,競技者データ入力シート!$A$7:$M$206,7,FALSE))</f>
        <v/>
      </c>
      <c r="I110" s="124" t="str">
        <f>IF(ISERROR(VLOOKUP(B110,data!$A$3:$AT$202,2,FALSE)),"",VLOOKUP(B110,data!$A$3:$AT$202,12,FALSE))</f>
        <v/>
      </c>
      <c r="J110" s="518" t="str">
        <f>IF(ISERROR(VLOOKUP(B110,data!$A$3:$AT$202,2,FALSE)),"",VLOOKUP(B110,data!$A$3:$AT$202,22,FALSE))</f>
        <v/>
      </c>
      <c r="K110" s="519"/>
      <c r="L110" s="523" t="str">
        <f>IF(ISERROR(VLOOKUP(B110,data!$A$3:$AT$202,2,FALSE)),"",VLOOKUP(B110,data!$A$3:$AT$202,27,FALSE))</f>
        <v/>
      </c>
      <c r="M110" s="524"/>
      <c r="N110" s="516" t="str">
        <f>IF(ISERROR(VLOOKUP(B110,data!$A$3:$AT$202,2,FALSE)),"",VLOOKUP(B110,data!$A$3:$AT$202,32,FALSE))</f>
        <v/>
      </c>
      <c r="O110" s="517"/>
      <c r="P110" s="516" t="str">
        <f>IF(ISERROR(VLOOKUP(B110,data!$A$3:$AT$202,2,FALSE)),"",VLOOKUP(B110,data!$A$3:$AT$202,37,FALSE))</f>
        <v/>
      </c>
      <c r="Q110" s="517"/>
      <c r="R110" s="518" t="str">
        <f>IF(ISERROR(VLOOKUP(B110,data!$A$3:$AT$202,2,FALSE)),"",VLOOKUP(B110,data!$A$3:$AT$202,42,FALSE))</f>
        <v/>
      </c>
      <c r="S110" s="519"/>
    </row>
    <row r="111" spans="2:19" ht="19.350000000000001" customHeight="1">
      <c r="B111" s="137">
        <v>95</v>
      </c>
      <c r="C111" s="131" t="str">
        <f>IF(ISERROR(VLOOKUP(B111,data!$A$3:$AT$202,2,FALSE)),"",VLOOKUP(B111,data!$A$3:$AT$202,2,FALSE))</f>
        <v/>
      </c>
      <c r="D111" s="507" t="str">
        <f>IF(ISERROR(VLOOKUP(B111,data!$A$3:$AT$202,2,FALSE)),"",VLOOKUP(B111,data!$A$3:$AT$202,46,FALSE))</f>
        <v/>
      </c>
      <c r="E111" s="508"/>
      <c r="F111" s="509"/>
      <c r="G111" s="130" t="str">
        <f>IF(ISERROR(VLOOKUP(B111,data!$A$3:$AT$202,2,FALSE)),"",VLOOKUP(B111,data!$A$3:$AT$202,11,FALSE))</f>
        <v/>
      </c>
      <c r="H111" s="50" t="str">
        <f>IF(ISERROR(VLOOKUP(B111,競技者データ入力シート!$A$7:$M$206,2,FALSE)),"",VLOOKUP(B111,競技者データ入力シート!$A$7:$M$206,7,FALSE))</f>
        <v/>
      </c>
      <c r="I111" s="131" t="str">
        <f>IF(ISERROR(VLOOKUP(B111,data!$A$3:$AT$202,2,FALSE)),"",VLOOKUP(B111,data!$A$3:$AT$202,12,FALSE))</f>
        <v/>
      </c>
      <c r="J111" s="510" t="str">
        <f>IF(ISERROR(VLOOKUP(B111,data!$A$3:$AT$202,2,FALSE)),"",VLOOKUP(B111,data!$A$3:$AT$202,22,FALSE))</f>
        <v/>
      </c>
      <c r="K111" s="511"/>
      <c r="L111" s="512" t="str">
        <f>IF(ISERROR(VLOOKUP(B111,data!$A$3:$AT$202,2,FALSE)),"",VLOOKUP(B111,data!$A$3:$AT$202,27,FALSE))</f>
        <v/>
      </c>
      <c r="M111" s="513"/>
      <c r="N111" s="514" t="str">
        <f>IF(ISERROR(VLOOKUP(B111,data!$A$3:$AT$202,2,FALSE)),"",VLOOKUP(B111,data!$A$3:$AT$202,32,FALSE))</f>
        <v/>
      </c>
      <c r="O111" s="515"/>
      <c r="P111" s="514" t="str">
        <f>IF(ISERROR(VLOOKUP(B111,data!$A$3:$AT$202,2,FALSE)),"",VLOOKUP(B111,data!$A$3:$AT$202,37,FALSE))</f>
        <v/>
      </c>
      <c r="Q111" s="515"/>
      <c r="R111" s="510" t="str">
        <f>IF(ISERROR(VLOOKUP(B111,data!$A$3:$AT$202,2,FALSE)),"",VLOOKUP(B111,data!$A$3:$AT$202,42,FALSE))</f>
        <v/>
      </c>
      <c r="S111" s="511"/>
    </row>
    <row r="112" spans="2:19" ht="19.350000000000001" customHeight="1">
      <c r="B112" s="136">
        <v>96</v>
      </c>
      <c r="C112" s="129" t="str">
        <f>IF(ISERROR(VLOOKUP(B112,data!$A$3:$AT$202,2,FALSE)),"",VLOOKUP(B112,data!$A$3:$AT$202,2,FALSE))</f>
        <v/>
      </c>
      <c r="D112" s="531" t="str">
        <f>IF(ISERROR(VLOOKUP(B112,data!$A$3:$AT$202,2,FALSE)),"",VLOOKUP(B112,data!$A$3:$AT$202,46,FALSE))</f>
        <v/>
      </c>
      <c r="E112" s="532"/>
      <c r="F112" s="533"/>
      <c r="G112" s="128" t="str">
        <f>IF(ISERROR(VLOOKUP(B112,data!$A$3:$AT$202,2,FALSE)),"",VLOOKUP(B112,data!$A$3:$AT$202,11,FALSE))</f>
        <v/>
      </c>
      <c r="H112" s="49" t="str">
        <f>IF(ISERROR(VLOOKUP(B112,競技者データ入力シート!$A$7:$M$206,2,FALSE)),"",VLOOKUP(B112,競技者データ入力シート!$A$7:$M$206,7,FALSE))</f>
        <v/>
      </c>
      <c r="I112" s="129" t="str">
        <f>IF(ISERROR(VLOOKUP(B112,data!$A$3:$AT$202,2,FALSE)),"",VLOOKUP(B112,data!$A$3:$AT$202,12,FALSE))</f>
        <v/>
      </c>
      <c r="J112" s="529" t="str">
        <f>IF(ISERROR(VLOOKUP(B112,data!$A$3:$AT$202,2,FALSE)),"",VLOOKUP(B112,data!$A$3:$AT$202,22,FALSE))</f>
        <v/>
      </c>
      <c r="K112" s="530"/>
      <c r="L112" s="525" t="str">
        <f>IF(ISERROR(VLOOKUP(B112,data!$A$3:$AT$202,2,FALSE)),"",VLOOKUP(B112,data!$A$3:$AT$202,27,FALSE))</f>
        <v/>
      </c>
      <c r="M112" s="526"/>
      <c r="N112" s="527" t="str">
        <f>IF(ISERROR(VLOOKUP(B112,data!$A$3:$AT$202,2,FALSE)),"",VLOOKUP(B112,data!$A$3:$AT$202,32,FALSE))</f>
        <v/>
      </c>
      <c r="O112" s="528"/>
      <c r="P112" s="527" t="str">
        <f>IF(ISERROR(VLOOKUP(B112,data!$A$3:$AT$202,2,FALSE)),"",VLOOKUP(B112,data!$A$3:$AT$202,37,FALSE))</f>
        <v/>
      </c>
      <c r="Q112" s="528"/>
      <c r="R112" s="529" t="str">
        <f>IF(ISERROR(VLOOKUP(B112,data!$A$3:$AT$202,2,FALSE)),"",VLOOKUP(B112,data!$A$3:$AT$202,42,FALSE))</f>
        <v/>
      </c>
      <c r="S112" s="530"/>
    </row>
    <row r="113" spans="2:19" ht="19.350000000000001" customHeight="1">
      <c r="B113" s="134">
        <v>97</v>
      </c>
      <c r="C113" s="124" t="str">
        <f>IF(ISERROR(VLOOKUP(B113,data!$A$3:$AT$202,2,FALSE)),"",VLOOKUP(B113,data!$A$3:$AT$202,2,FALSE))</f>
        <v/>
      </c>
      <c r="D113" s="520" t="str">
        <f>IF(ISERROR(VLOOKUP(B113,data!$A$3:$AT$202,2,FALSE)),"",VLOOKUP(B113,data!$A$3:$AT$202,46,FALSE))</f>
        <v/>
      </c>
      <c r="E113" s="521"/>
      <c r="F113" s="522"/>
      <c r="G113" s="125" t="str">
        <f>IF(ISERROR(VLOOKUP(B113,data!$A$3:$AT$202,2,FALSE)),"",VLOOKUP(B113,data!$A$3:$AT$202,11,FALSE))</f>
        <v/>
      </c>
      <c r="H113" s="47" t="str">
        <f>IF(ISERROR(VLOOKUP(B113,競技者データ入力シート!$A$7:$M$206,2,FALSE)),"",VLOOKUP(B113,競技者データ入力シート!$A$7:$M$206,7,FALSE))</f>
        <v/>
      </c>
      <c r="I113" s="124" t="str">
        <f>IF(ISERROR(VLOOKUP(B113,data!$A$3:$AT$202,2,FALSE)),"",VLOOKUP(B113,data!$A$3:$AT$202,12,FALSE))</f>
        <v/>
      </c>
      <c r="J113" s="518" t="str">
        <f>IF(ISERROR(VLOOKUP(B113,data!$A$3:$AT$202,2,FALSE)),"",VLOOKUP(B113,data!$A$3:$AT$202,22,FALSE))</f>
        <v/>
      </c>
      <c r="K113" s="519"/>
      <c r="L113" s="523" t="str">
        <f>IF(ISERROR(VLOOKUP(B113,data!$A$3:$AT$202,2,FALSE)),"",VLOOKUP(B113,data!$A$3:$AT$202,27,FALSE))</f>
        <v/>
      </c>
      <c r="M113" s="524"/>
      <c r="N113" s="516" t="str">
        <f>IF(ISERROR(VLOOKUP(B113,data!$A$3:$AT$202,2,FALSE)),"",VLOOKUP(B113,data!$A$3:$AT$202,32,FALSE))</f>
        <v/>
      </c>
      <c r="O113" s="517"/>
      <c r="P113" s="516" t="str">
        <f>IF(ISERROR(VLOOKUP(B113,data!$A$3:$AT$202,2,FALSE)),"",VLOOKUP(B113,data!$A$3:$AT$202,37,FALSE))</f>
        <v/>
      </c>
      <c r="Q113" s="517"/>
      <c r="R113" s="518" t="str">
        <f>IF(ISERROR(VLOOKUP(B113,data!$A$3:$AT$202,2,FALSE)),"",VLOOKUP(B113,data!$A$3:$AT$202,42,FALSE))</f>
        <v/>
      </c>
      <c r="S113" s="519"/>
    </row>
    <row r="114" spans="2:19" ht="19.350000000000001" customHeight="1">
      <c r="B114" s="134">
        <v>98</v>
      </c>
      <c r="C114" s="124" t="str">
        <f>IF(ISERROR(VLOOKUP(B114,data!$A$3:$AT$202,2,FALSE)),"",VLOOKUP(B114,data!$A$3:$AT$202,2,FALSE))</f>
        <v/>
      </c>
      <c r="D114" s="520" t="str">
        <f>IF(ISERROR(VLOOKUP(B114,data!$A$3:$AT$202,2,FALSE)),"",VLOOKUP(B114,data!$A$3:$AT$202,46,FALSE))</f>
        <v/>
      </c>
      <c r="E114" s="521"/>
      <c r="F114" s="522"/>
      <c r="G114" s="123" t="str">
        <f>IF(ISERROR(VLOOKUP(B114,data!$A$3:$AT$202,2,FALSE)),"",VLOOKUP(B114,data!$A$3:$AT$202,11,FALSE))</f>
        <v/>
      </c>
      <c r="H114" s="47" t="str">
        <f>IF(ISERROR(VLOOKUP(B114,競技者データ入力シート!$A$7:$M$206,2,FALSE)),"",VLOOKUP(B114,競技者データ入力シート!$A$7:$M$206,7,FALSE))</f>
        <v/>
      </c>
      <c r="I114" s="124" t="str">
        <f>IF(ISERROR(VLOOKUP(B114,data!$A$3:$AT$202,2,FALSE)),"",VLOOKUP(B114,data!$A$3:$AT$202,12,FALSE))</f>
        <v/>
      </c>
      <c r="J114" s="518" t="str">
        <f>IF(ISERROR(VLOOKUP(B114,data!$A$3:$AT$202,2,FALSE)),"",VLOOKUP(B114,data!$A$3:$AT$202,22,FALSE))</f>
        <v/>
      </c>
      <c r="K114" s="519"/>
      <c r="L114" s="523" t="str">
        <f>IF(ISERROR(VLOOKUP(B114,data!$A$3:$AT$202,2,FALSE)),"",VLOOKUP(B114,data!$A$3:$AT$202,27,FALSE))</f>
        <v/>
      </c>
      <c r="M114" s="524"/>
      <c r="N114" s="516" t="str">
        <f>IF(ISERROR(VLOOKUP(B114,data!$A$3:$AT$202,2,FALSE)),"",VLOOKUP(B114,data!$A$3:$AT$202,32,FALSE))</f>
        <v/>
      </c>
      <c r="O114" s="517"/>
      <c r="P114" s="516" t="str">
        <f>IF(ISERROR(VLOOKUP(B114,data!$A$3:$AT$202,2,FALSE)),"",VLOOKUP(B114,data!$A$3:$AT$202,37,FALSE))</f>
        <v/>
      </c>
      <c r="Q114" s="517"/>
      <c r="R114" s="518" t="str">
        <f>IF(ISERROR(VLOOKUP(B114,data!$A$3:$AT$202,2,FALSE)),"",VLOOKUP(B114,data!$A$3:$AT$202,42,FALSE))</f>
        <v/>
      </c>
      <c r="S114" s="519"/>
    </row>
    <row r="115" spans="2:19" ht="19.350000000000001" customHeight="1">
      <c r="B115" s="134">
        <v>99</v>
      </c>
      <c r="C115" s="124" t="str">
        <f>IF(ISERROR(VLOOKUP(B115,data!$A$3:$AT$202,2,FALSE)),"",VLOOKUP(B115,data!$A$3:$AT$202,2,FALSE))</f>
        <v/>
      </c>
      <c r="D115" s="520" t="str">
        <f>IF(ISERROR(VLOOKUP(B115,data!$A$3:$AT$202,2,FALSE)),"",VLOOKUP(B115,data!$A$3:$AT$202,46,FALSE))</f>
        <v/>
      </c>
      <c r="E115" s="521"/>
      <c r="F115" s="522"/>
      <c r="G115" s="125" t="str">
        <f>IF(ISERROR(VLOOKUP(B115,data!$A$3:$AT$202,2,FALSE)),"",VLOOKUP(B115,data!$A$3:$AT$202,11,FALSE))</f>
        <v/>
      </c>
      <c r="H115" s="47" t="str">
        <f>IF(ISERROR(VLOOKUP(B115,競技者データ入力シート!$A$7:$M$206,2,FALSE)),"",VLOOKUP(B115,競技者データ入力シート!$A$7:$M$206,7,FALSE))</f>
        <v/>
      </c>
      <c r="I115" s="124" t="str">
        <f>IF(ISERROR(VLOOKUP(B115,data!$A$3:$AT$202,2,FALSE)),"",VLOOKUP(B115,data!$A$3:$AT$202,12,FALSE))</f>
        <v/>
      </c>
      <c r="J115" s="518" t="str">
        <f>IF(ISERROR(VLOOKUP(B115,data!$A$3:$AT$202,2,FALSE)),"",VLOOKUP(B115,data!$A$3:$AT$202,22,FALSE))</f>
        <v/>
      </c>
      <c r="K115" s="519"/>
      <c r="L115" s="523" t="str">
        <f>IF(ISERROR(VLOOKUP(B115,data!$A$3:$AT$202,2,FALSE)),"",VLOOKUP(B115,data!$A$3:$AT$202,27,FALSE))</f>
        <v/>
      </c>
      <c r="M115" s="524"/>
      <c r="N115" s="516" t="str">
        <f>IF(ISERROR(VLOOKUP(B115,data!$A$3:$AT$202,2,FALSE)),"",VLOOKUP(B115,data!$A$3:$AT$202,32,FALSE))</f>
        <v/>
      </c>
      <c r="O115" s="517"/>
      <c r="P115" s="516" t="str">
        <f>IF(ISERROR(VLOOKUP(B115,data!$A$3:$AT$202,2,FALSE)),"",VLOOKUP(B115,data!$A$3:$AT$202,37,FALSE))</f>
        <v/>
      </c>
      <c r="Q115" s="517"/>
      <c r="R115" s="518" t="str">
        <f>IF(ISERROR(VLOOKUP(B115,data!$A$3:$AT$202,2,FALSE)),"",VLOOKUP(B115,data!$A$3:$AT$202,42,FALSE))</f>
        <v/>
      </c>
      <c r="S115" s="519"/>
    </row>
    <row r="116" spans="2:19" ht="19.350000000000001" customHeight="1">
      <c r="B116" s="137">
        <v>100</v>
      </c>
      <c r="C116" s="131" t="str">
        <f>IF(ISERROR(VLOOKUP(B116,data!$A$3:$AT$202,2,FALSE)),"",VLOOKUP(B116,data!$A$3:$AT$202,2,FALSE))</f>
        <v/>
      </c>
      <c r="D116" s="507" t="str">
        <f>IF(ISERROR(VLOOKUP(B116,data!$A$3:$AT$202,2,FALSE)),"",VLOOKUP(B116,data!$A$3:$AT$202,46,FALSE))</f>
        <v/>
      </c>
      <c r="E116" s="508"/>
      <c r="F116" s="509"/>
      <c r="G116" s="130" t="str">
        <f>IF(ISERROR(VLOOKUP(B116,data!$A$3:$AT$202,2,FALSE)),"",VLOOKUP(B116,data!$A$3:$AT$202,11,FALSE))</f>
        <v/>
      </c>
      <c r="H116" s="50" t="str">
        <f>IF(ISERROR(VLOOKUP(B116,競技者データ入力シート!$A$7:$M$206,2,FALSE)),"",VLOOKUP(B116,競技者データ入力シート!$A$7:$M$206,7,FALSE))</f>
        <v/>
      </c>
      <c r="I116" s="131" t="str">
        <f>IF(ISERROR(VLOOKUP(B116,data!$A$3:$AT$202,2,FALSE)),"",VLOOKUP(B116,data!$A$3:$AT$202,12,FALSE))</f>
        <v/>
      </c>
      <c r="J116" s="510" t="str">
        <f>IF(ISERROR(VLOOKUP(B116,data!$A$3:$AT$202,2,FALSE)),"",VLOOKUP(B116,data!$A$3:$AT$202,22,FALSE))</f>
        <v/>
      </c>
      <c r="K116" s="511"/>
      <c r="L116" s="512" t="str">
        <f>IF(ISERROR(VLOOKUP(B116,data!$A$3:$AT$202,2,FALSE)),"",VLOOKUP(B116,data!$A$3:$AT$202,27,FALSE))</f>
        <v/>
      </c>
      <c r="M116" s="513"/>
      <c r="N116" s="514" t="str">
        <f>IF(ISERROR(VLOOKUP(B116,data!$A$3:$AT$202,2,FALSE)),"",VLOOKUP(B116,data!$A$3:$AT$202,32,FALSE))</f>
        <v/>
      </c>
      <c r="O116" s="515"/>
      <c r="P116" s="514" t="str">
        <f>IF(ISERROR(VLOOKUP(B116,data!$A$3:$AT$202,2,FALSE)),"",VLOOKUP(B116,data!$A$3:$AT$202,37,FALSE))</f>
        <v/>
      </c>
      <c r="Q116" s="515"/>
      <c r="R116" s="510" t="str">
        <f>IF(ISERROR(VLOOKUP(B116,data!$A$3:$AT$202,2,FALSE)),"",VLOOKUP(B116,data!$A$3:$AT$202,42,FALSE))</f>
        <v/>
      </c>
      <c r="S116" s="511"/>
    </row>
    <row r="117" spans="2:19" ht="19.350000000000001" customHeight="1">
      <c r="B117" s="136">
        <v>101</v>
      </c>
      <c r="C117" s="129" t="str">
        <f>IF(ISERROR(VLOOKUP(B117,data!$A$3:$AT$202,2,FALSE)),"",VLOOKUP(B117,data!$A$3:$AT$202,2,FALSE))</f>
        <v/>
      </c>
      <c r="D117" s="531" t="str">
        <f>IF(ISERROR(VLOOKUP(B117,data!$A$3:$AT$202,2,FALSE)),"",VLOOKUP(B117,data!$A$3:$AT$202,46,FALSE))</f>
        <v/>
      </c>
      <c r="E117" s="532"/>
      <c r="F117" s="533"/>
      <c r="G117" s="132" t="str">
        <f>IF(ISERROR(VLOOKUP(B117,data!$A$3:$AT$202,2,FALSE)),"",VLOOKUP(B117,data!$A$3:$AT$202,11,FALSE))</f>
        <v/>
      </c>
      <c r="H117" s="49" t="str">
        <f>IF(ISERROR(VLOOKUP(B117,競技者データ入力シート!$A$7:$M$206,2,FALSE)),"",VLOOKUP(B117,競技者データ入力シート!$A$7:$M$206,7,FALSE))</f>
        <v/>
      </c>
      <c r="I117" s="129" t="str">
        <f>IF(ISERROR(VLOOKUP(B117,data!$A$3:$AT$202,2,FALSE)),"",VLOOKUP(B117,data!$A$3:$AT$202,12,FALSE))</f>
        <v/>
      </c>
      <c r="J117" s="529" t="str">
        <f>IF(ISERROR(VLOOKUP(B117,data!$A$3:$AT$202,2,FALSE)),"",VLOOKUP(B117,data!$A$3:$AT$202,22,FALSE))</f>
        <v/>
      </c>
      <c r="K117" s="530"/>
      <c r="L117" s="525" t="str">
        <f>IF(ISERROR(VLOOKUP(B117,data!$A$3:$AT$202,2,FALSE)),"",VLOOKUP(B117,data!$A$3:$AT$202,27,FALSE))</f>
        <v/>
      </c>
      <c r="M117" s="526"/>
      <c r="N117" s="527" t="str">
        <f>IF(ISERROR(VLOOKUP(B117,data!$A$3:$AT$202,2,FALSE)),"",VLOOKUP(B117,data!$A$3:$AT$202,32,FALSE))</f>
        <v/>
      </c>
      <c r="O117" s="528"/>
      <c r="P117" s="527" t="str">
        <f>IF(ISERROR(VLOOKUP(B117,data!$A$3:$AT$202,2,FALSE)),"",VLOOKUP(B117,data!$A$3:$AT$202,37,FALSE))</f>
        <v/>
      </c>
      <c r="Q117" s="528"/>
      <c r="R117" s="529" t="str">
        <f>IF(ISERROR(VLOOKUP(B117,data!$A$3:$AT$202,2,FALSE)),"",VLOOKUP(B117,data!$A$3:$AT$202,42,FALSE))</f>
        <v/>
      </c>
      <c r="S117" s="530"/>
    </row>
    <row r="118" spans="2:19" ht="19.350000000000001" customHeight="1">
      <c r="B118" s="134">
        <v>102</v>
      </c>
      <c r="C118" s="124" t="str">
        <f>IF(ISERROR(VLOOKUP(B118,data!$A$3:$AT$202,2,FALSE)),"",VLOOKUP(B118,data!$A$3:$AT$202,2,FALSE))</f>
        <v/>
      </c>
      <c r="D118" s="520" t="str">
        <f>IF(ISERROR(VLOOKUP(B118,data!$A$3:$AT$202,2,FALSE)),"",VLOOKUP(B118,data!$A$3:$AT$202,46,FALSE))</f>
        <v/>
      </c>
      <c r="E118" s="521"/>
      <c r="F118" s="522"/>
      <c r="G118" s="123" t="str">
        <f>IF(ISERROR(VLOOKUP(B118,data!$A$3:$AT$202,2,FALSE)),"",VLOOKUP(B118,data!$A$3:$AT$202,11,FALSE))</f>
        <v/>
      </c>
      <c r="H118" s="47" t="str">
        <f>IF(ISERROR(VLOOKUP(B118,競技者データ入力シート!$A$7:$M$206,2,FALSE)),"",VLOOKUP(B118,競技者データ入力シート!$A$7:$M$206,7,FALSE))</f>
        <v/>
      </c>
      <c r="I118" s="124" t="str">
        <f>IF(ISERROR(VLOOKUP(B118,data!$A$3:$AT$202,2,FALSE)),"",VLOOKUP(B118,data!$A$3:$AT$202,12,FALSE))</f>
        <v/>
      </c>
      <c r="J118" s="518" t="str">
        <f>IF(ISERROR(VLOOKUP(B118,data!$A$3:$AT$202,2,FALSE)),"",VLOOKUP(B118,data!$A$3:$AT$202,22,FALSE))</f>
        <v/>
      </c>
      <c r="K118" s="519"/>
      <c r="L118" s="523" t="str">
        <f>IF(ISERROR(VLOOKUP(B118,data!$A$3:$AT$202,2,FALSE)),"",VLOOKUP(B118,data!$A$3:$AT$202,27,FALSE))</f>
        <v/>
      </c>
      <c r="M118" s="524"/>
      <c r="N118" s="516" t="str">
        <f>IF(ISERROR(VLOOKUP(B118,data!$A$3:$AT$202,2,FALSE)),"",VLOOKUP(B118,data!$A$3:$AT$202,32,FALSE))</f>
        <v/>
      </c>
      <c r="O118" s="517"/>
      <c r="P118" s="516" t="str">
        <f>IF(ISERROR(VLOOKUP(B118,data!$A$3:$AT$202,2,FALSE)),"",VLOOKUP(B118,data!$A$3:$AT$202,37,FALSE))</f>
        <v/>
      </c>
      <c r="Q118" s="517"/>
      <c r="R118" s="518" t="str">
        <f>IF(ISERROR(VLOOKUP(B118,data!$A$3:$AT$202,2,FALSE)),"",VLOOKUP(B118,data!$A$3:$AT$202,42,FALSE))</f>
        <v/>
      </c>
      <c r="S118" s="519"/>
    </row>
    <row r="119" spans="2:19" ht="19.350000000000001" customHeight="1">
      <c r="B119" s="134">
        <v>103</v>
      </c>
      <c r="C119" s="124" t="str">
        <f>IF(ISERROR(VLOOKUP(B119,data!$A$3:$AT$202,2,FALSE)),"",VLOOKUP(B119,data!$A$3:$AT$202,2,FALSE))</f>
        <v/>
      </c>
      <c r="D119" s="520" t="str">
        <f>IF(ISERROR(VLOOKUP(B119,data!$A$3:$AT$202,2,FALSE)),"",VLOOKUP(B119,data!$A$3:$AT$202,46,FALSE))</f>
        <v/>
      </c>
      <c r="E119" s="521"/>
      <c r="F119" s="522"/>
      <c r="G119" s="125" t="str">
        <f>IF(ISERROR(VLOOKUP(B119,data!$A$3:$AT$202,2,FALSE)),"",VLOOKUP(B119,data!$A$3:$AT$202,11,FALSE))</f>
        <v/>
      </c>
      <c r="H119" s="47" t="str">
        <f>IF(ISERROR(VLOOKUP(B119,競技者データ入力シート!$A$7:$M$206,2,FALSE)),"",VLOOKUP(B119,競技者データ入力シート!$A$7:$M$206,7,FALSE))</f>
        <v/>
      </c>
      <c r="I119" s="124" t="str">
        <f>IF(ISERROR(VLOOKUP(B119,data!$A$3:$AT$202,2,FALSE)),"",VLOOKUP(B119,data!$A$3:$AT$202,12,FALSE))</f>
        <v/>
      </c>
      <c r="J119" s="518" t="str">
        <f>IF(ISERROR(VLOOKUP(B119,data!$A$3:$AT$202,2,FALSE)),"",VLOOKUP(B119,data!$A$3:$AT$202,22,FALSE))</f>
        <v/>
      </c>
      <c r="K119" s="519"/>
      <c r="L119" s="523" t="str">
        <f>IF(ISERROR(VLOOKUP(B119,data!$A$3:$AT$202,2,FALSE)),"",VLOOKUP(B119,data!$A$3:$AT$202,27,FALSE))</f>
        <v/>
      </c>
      <c r="M119" s="524"/>
      <c r="N119" s="516" t="str">
        <f>IF(ISERROR(VLOOKUP(B119,data!$A$3:$AT$202,2,FALSE)),"",VLOOKUP(B119,data!$A$3:$AT$202,32,FALSE))</f>
        <v/>
      </c>
      <c r="O119" s="517"/>
      <c r="P119" s="516" t="str">
        <f>IF(ISERROR(VLOOKUP(B119,data!$A$3:$AT$202,2,FALSE)),"",VLOOKUP(B119,data!$A$3:$AT$202,37,FALSE))</f>
        <v/>
      </c>
      <c r="Q119" s="517"/>
      <c r="R119" s="518" t="str">
        <f>IF(ISERROR(VLOOKUP(B119,data!$A$3:$AT$202,2,FALSE)),"",VLOOKUP(B119,data!$A$3:$AT$202,42,FALSE))</f>
        <v/>
      </c>
      <c r="S119" s="519"/>
    </row>
    <row r="120" spans="2:19" ht="19.350000000000001" customHeight="1">
      <c r="B120" s="134">
        <v>104</v>
      </c>
      <c r="C120" s="124" t="str">
        <f>IF(ISERROR(VLOOKUP(B120,data!$A$3:$AT$202,2,FALSE)),"",VLOOKUP(B120,data!$A$3:$AT$202,2,FALSE))</f>
        <v/>
      </c>
      <c r="D120" s="520" t="str">
        <f>IF(ISERROR(VLOOKUP(B120,data!$A$3:$AT$202,2,FALSE)),"",VLOOKUP(B120,data!$A$3:$AT$202,46,FALSE))</f>
        <v/>
      </c>
      <c r="E120" s="521"/>
      <c r="F120" s="522"/>
      <c r="G120" s="123" t="str">
        <f>IF(ISERROR(VLOOKUP(B120,data!$A$3:$AT$202,2,FALSE)),"",VLOOKUP(B120,data!$A$3:$AT$202,11,FALSE))</f>
        <v/>
      </c>
      <c r="H120" s="47" t="str">
        <f>IF(ISERROR(VLOOKUP(B120,競技者データ入力シート!$A$7:$M$206,2,FALSE)),"",VLOOKUP(B120,競技者データ入力シート!$A$7:$M$206,7,FALSE))</f>
        <v/>
      </c>
      <c r="I120" s="124" t="str">
        <f>IF(ISERROR(VLOOKUP(B120,data!$A$3:$AT$202,2,FALSE)),"",VLOOKUP(B120,data!$A$3:$AT$202,12,FALSE))</f>
        <v/>
      </c>
      <c r="J120" s="518" t="str">
        <f>IF(ISERROR(VLOOKUP(B120,data!$A$3:$AT$202,2,FALSE)),"",VLOOKUP(B120,data!$A$3:$AT$202,22,FALSE))</f>
        <v/>
      </c>
      <c r="K120" s="519"/>
      <c r="L120" s="523" t="str">
        <f>IF(ISERROR(VLOOKUP(B120,data!$A$3:$AT$202,2,FALSE)),"",VLOOKUP(B120,data!$A$3:$AT$202,27,FALSE))</f>
        <v/>
      </c>
      <c r="M120" s="524"/>
      <c r="N120" s="516" t="str">
        <f>IF(ISERROR(VLOOKUP(B120,data!$A$3:$AT$202,2,FALSE)),"",VLOOKUP(B120,data!$A$3:$AT$202,32,FALSE))</f>
        <v/>
      </c>
      <c r="O120" s="517"/>
      <c r="P120" s="516" t="str">
        <f>IF(ISERROR(VLOOKUP(B120,data!$A$3:$AT$202,2,FALSE)),"",VLOOKUP(B120,data!$A$3:$AT$202,37,FALSE))</f>
        <v/>
      </c>
      <c r="Q120" s="517"/>
      <c r="R120" s="518" t="str">
        <f>IF(ISERROR(VLOOKUP(B120,data!$A$3:$AT$202,2,FALSE)),"",VLOOKUP(B120,data!$A$3:$AT$202,42,FALSE))</f>
        <v/>
      </c>
      <c r="S120" s="519"/>
    </row>
    <row r="121" spans="2:19" ht="19.350000000000001" customHeight="1">
      <c r="B121" s="135">
        <v>105</v>
      </c>
      <c r="C121" s="126" t="str">
        <f>IF(ISERROR(VLOOKUP(B121,data!$A$3:$AT$202,2,FALSE)),"",VLOOKUP(B121,data!$A$3:$AT$202,2,FALSE))</f>
        <v/>
      </c>
      <c r="D121" s="507" t="str">
        <f>IF(ISERROR(VLOOKUP(B121,data!$A$3:$AT$202,2,FALSE)),"",VLOOKUP(B121,data!$A$3:$AT$202,46,FALSE))</f>
        <v/>
      </c>
      <c r="E121" s="508"/>
      <c r="F121" s="509"/>
      <c r="G121" s="127" t="str">
        <f>IF(ISERROR(VLOOKUP(B121,data!$A$3:$AT$202,2,FALSE)),"",VLOOKUP(B121,data!$A$3:$AT$202,11,FALSE))</f>
        <v/>
      </c>
      <c r="H121" s="48" t="str">
        <f>IF(ISERROR(VLOOKUP(B121,競技者データ入力シート!$A$7:$M$206,2,FALSE)),"",VLOOKUP(B121,競技者データ入力シート!$A$7:$M$206,7,FALSE))</f>
        <v/>
      </c>
      <c r="I121" s="126" t="str">
        <f>IF(ISERROR(VLOOKUP(B121,data!$A$3:$AT$202,2,FALSE)),"",VLOOKUP(B121,data!$A$3:$AT$202,12,FALSE))</f>
        <v/>
      </c>
      <c r="J121" s="510" t="str">
        <f>IF(ISERROR(VLOOKUP(B121,data!$A$3:$AT$202,2,FALSE)),"",VLOOKUP(B121,data!$A$3:$AT$202,22,FALSE))</f>
        <v/>
      </c>
      <c r="K121" s="511"/>
      <c r="L121" s="512" t="str">
        <f>IF(ISERROR(VLOOKUP(B121,data!$A$3:$AT$202,2,FALSE)),"",VLOOKUP(B121,data!$A$3:$AT$202,27,FALSE))</f>
        <v/>
      </c>
      <c r="M121" s="513"/>
      <c r="N121" s="514" t="str">
        <f>IF(ISERROR(VLOOKUP(B121,data!$A$3:$AT$202,2,FALSE)),"",VLOOKUP(B121,data!$A$3:$AT$202,32,FALSE))</f>
        <v/>
      </c>
      <c r="O121" s="515"/>
      <c r="P121" s="514" t="str">
        <f>IF(ISERROR(VLOOKUP(B121,data!$A$3:$AT$202,2,FALSE)),"",VLOOKUP(B121,data!$A$3:$AT$202,37,FALSE))</f>
        <v/>
      </c>
      <c r="Q121" s="515"/>
      <c r="R121" s="510" t="str">
        <f>IF(ISERROR(VLOOKUP(B121,data!$A$3:$AT$202,2,FALSE)),"",VLOOKUP(B121,data!$A$3:$AT$202,42,FALSE))</f>
        <v/>
      </c>
      <c r="S121" s="511"/>
    </row>
    <row r="122" spans="2:19" ht="19.350000000000001" customHeight="1">
      <c r="B122" s="136">
        <v>106</v>
      </c>
      <c r="C122" s="129" t="str">
        <f>IF(ISERROR(VLOOKUP(B122,data!$A$3:$AT$202,2,FALSE)),"",VLOOKUP(B122,data!$A$3:$AT$202,2,FALSE))</f>
        <v/>
      </c>
      <c r="D122" s="531" t="str">
        <f>IF(ISERROR(VLOOKUP(B122,data!$A$3:$AT$202,2,FALSE)),"",VLOOKUP(B122,data!$A$3:$AT$202,46,FALSE))</f>
        <v/>
      </c>
      <c r="E122" s="532"/>
      <c r="F122" s="533"/>
      <c r="G122" s="128" t="str">
        <f>IF(ISERROR(VLOOKUP(B122,data!$A$3:$AT$202,2,FALSE)),"",VLOOKUP(B122,data!$A$3:$AT$202,11,FALSE))</f>
        <v/>
      </c>
      <c r="H122" s="49" t="str">
        <f>IF(ISERROR(VLOOKUP(B122,競技者データ入力シート!$A$7:$M$206,2,FALSE)),"",VLOOKUP(B122,競技者データ入力シート!$A$7:$M$206,7,FALSE))</f>
        <v/>
      </c>
      <c r="I122" s="129" t="str">
        <f>IF(ISERROR(VLOOKUP(B122,data!$A$3:$AT$202,2,FALSE)),"",VLOOKUP(B122,data!$A$3:$AT$202,12,FALSE))</f>
        <v/>
      </c>
      <c r="J122" s="529" t="str">
        <f>IF(ISERROR(VLOOKUP(B122,data!$A$3:$AT$202,2,FALSE)),"",VLOOKUP(B122,data!$A$3:$AT$202,22,FALSE))</f>
        <v/>
      </c>
      <c r="K122" s="530"/>
      <c r="L122" s="525" t="str">
        <f>IF(ISERROR(VLOOKUP(B122,data!$A$3:$AT$202,2,FALSE)),"",VLOOKUP(B122,data!$A$3:$AT$202,27,FALSE))</f>
        <v/>
      </c>
      <c r="M122" s="526"/>
      <c r="N122" s="527" t="str">
        <f>IF(ISERROR(VLOOKUP(B122,data!$A$3:$AT$202,2,FALSE)),"",VLOOKUP(B122,data!$A$3:$AT$202,32,FALSE))</f>
        <v/>
      </c>
      <c r="O122" s="528"/>
      <c r="P122" s="527" t="str">
        <f>IF(ISERROR(VLOOKUP(B122,data!$A$3:$AT$202,2,FALSE)),"",VLOOKUP(B122,data!$A$3:$AT$202,37,FALSE))</f>
        <v/>
      </c>
      <c r="Q122" s="528"/>
      <c r="R122" s="529" t="str">
        <f>IF(ISERROR(VLOOKUP(B122,data!$A$3:$AT$202,2,FALSE)),"",VLOOKUP(B122,data!$A$3:$AT$202,42,FALSE))</f>
        <v/>
      </c>
      <c r="S122" s="530"/>
    </row>
    <row r="123" spans="2:19" ht="19.350000000000001" customHeight="1">
      <c r="B123" s="134">
        <v>107</v>
      </c>
      <c r="C123" s="124" t="str">
        <f>IF(ISERROR(VLOOKUP(B123,data!$A$3:$AT$202,2,FALSE)),"",VLOOKUP(B123,data!$A$3:$AT$202,2,FALSE))</f>
        <v/>
      </c>
      <c r="D123" s="520" t="str">
        <f>IF(ISERROR(VLOOKUP(B123,data!$A$3:$AT$202,2,FALSE)),"",VLOOKUP(B123,data!$A$3:$AT$202,46,FALSE))</f>
        <v/>
      </c>
      <c r="E123" s="521"/>
      <c r="F123" s="522"/>
      <c r="G123" s="125" t="str">
        <f>IF(ISERROR(VLOOKUP(B123,data!$A$3:$AT$202,2,FALSE)),"",VLOOKUP(B123,data!$A$3:$AT$202,11,FALSE))</f>
        <v/>
      </c>
      <c r="H123" s="47" t="str">
        <f>IF(ISERROR(VLOOKUP(B123,競技者データ入力シート!$A$7:$M$206,2,FALSE)),"",VLOOKUP(B123,競技者データ入力シート!$A$7:$M$206,7,FALSE))</f>
        <v/>
      </c>
      <c r="I123" s="124" t="str">
        <f>IF(ISERROR(VLOOKUP(B123,data!$A$3:$AT$202,2,FALSE)),"",VLOOKUP(B123,data!$A$3:$AT$202,12,FALSE))</f>
        <v/>
      </c>
      <c r="J123" s="518" t="str">
        <f>IF(ISERROR(VLOOKUP(B123,data!$A$3:$AT$202,2,FALSE)),"",VLOOKUP(B123,data!$A$3:$AT$202,22,FALSE))</f>
        <v/>
      </c>
      <c r="K123" s="519"/>
      <c r="L123" s="523" t="str">
        <f>IF(ISERROR(VLOOKUP(B123,data!$A$3:$AT$202,2,FALSE)),"",VLOOKUP(B123,data!$A$3:$AT$202,27,FALSE))</f>
        <v/>
      </c>
      <c r="M123" s="524"/>
      <c r="N123" s="516" t="str">
        <f>IF(ISERROR(VLOOKUP(B123,data!$A$3:$AT$202,2,FALSE)),"",VLOOKUP(B123,data!$A$3:$AT$202,32,FALSE))</f>
        <v/>
      </c>
      <c r="O123" s="517"/>
      <c r="P123" s="516" t="str">
        <f>IF(ISERROR(VLOOKUP(B123,data!$A$3:$AT$202,2,FALSE)),"",VLOOKUP(B123,data!$A$3:$AT$202,37,FALSE))</f>
        <v/>
      </c>
      <c r="Q123" s="517"/>
      <c r="R123" s="518" t="str">
        <f>IF(ISERROR(VLOOKUP(B123,data!$A$3:$AT$202,2,FALSE)),"",VLOOKUP(B123,data!$A$3:$AT$202,42,FALSE))</f>
        <v/>
      </c>
      <c r="S123" s="519"/>
    </row>
    <row r="124" spans="2:19" ht="19.350000000000001" customHeight="1">
      <c r="B124" s="134">
        <v>108</v>
      </c>
      <c r="C124" s="124" t="str">
        <f>IF(ISERROR(VLOOKUP(B124,data!$A$3:$AT$202,2,FALSE)),"",VLOOKUP(B124,data!$A$3:$AT$202,2,FALSE))</f>
        <v/>
      </c>
      <c r="D124" s="520" t="str">
        <f>IF(ISERROR(VLOOKUP(B124,data!$A$3:$AT$202,2,FALSE)),"",VLOOKUP(B124,data!$A$3:$AT$202,46,FALSE))</f>
        <v/>
      </c>
      <c r="E124" s="521"/>
      <c r="F124" s="522"/>
      <c r="G124" s="123" t="str">
        <f>IF(ISERROR(VLOOKUP(B124,data!$A$3:$AT$202,2,FALSE)),"",VLOOKUP(B124,data!$A$3:$AT$202,11,FALSE))</f>
        <v/>
      </c>
      <c r="H124" s="47" t="str">
        <f>IF(ISERROR(VLOOKUP(B124,競技者データ入力シート!$A$7:$M$206,2,FALSE)),"",VLOOKUP(B124,競技者データ入力シート!$A$7:$M$206,7,FALSE))</f>
        <v/>
      </c>
      <c r="I124" s="124" t="str">
        <f>IF(ISERROR(VLOOKUP(B124,data!$A$3:$AT$202,2,FALSE)),"",VLOOKUP(B124,data!$A$3:$AT$202,12,FALSE))</f>
        <v/>
      </c>
      <c r="J124" s="518" t="str">
        <f>IF(ISERROR(VLOOKUP(B124,data!$A$3:$AT$202,2,FALSE)),"",VLOOKUP(B124,data!$A$3:$AT$202,22,FALSE))</f>
        <v/>
      </c>
      <c r="K124" s="519"/>
      <c r="L124" s="523" t="str">
        <f>IF(ISERROR(VLOOKUP(B124,data!$A$3:$AT$202,2,FALSE)),"",VLOOKUP(B124,data!$A$3:$AT$202,27,FALSE))</f>
        <v/>
      </c>
      <c r="M124" s="524"/>
      <c r="N124" s="516" t="str">
        <f>IF(ISERROR(VLOOKUP(B124,data!$A$3:$AT$202,2,FALSE)),"",VLOOKUP(B124,data!$A$3:$AT$202,32,FALSE))</f>
        <v/>
      </c>
      <c r="O124" s="517"/>
      <c r="P124" s="516" t="str">
        <f>IF(ISERROR(VLOOKUP(B124,data!$A$3:$AT$202,2,FALSE)),"",VLOOKUP(B124,data!$A$3:$AT$202,37,FALSE))</f>
        <v/>
      </c>
      <c r="Q124" s="517"/>
      <c r="R124" s="518" t="str">
        <f>IF(ISERROR(VLOOKUP(B124,data!$A$3:$AT$202,2,FALSE)),"",VLOOKUP(B124,data!$A$3:$AT$202,42,FALSE))</f>
        <v/>
      </c>
      <c r="S124" s="519"/>
    </row>
    <row r="125" spans="2:19" ht="19.350000000000001" customHeight="1">
      <c r="B125" s="134">
        <v>109</v>
      </c>
      <c r="C125" s="124" t="str">
        <f>IF(ISERROR(VLOOKUP(B125,data!$A$3:$AT$202,2,FALSE)),"",VLOOKUP(B125,data!$A$3:$AT$202,2,FALSE))</f>
        <v/>
      </c>
      <c r="D125" s="520" t="str">
        <f>IF(ISERROR(VLOOKUP(B125,data!$A$3:$AT$202,2,FALSE)),"",VLOOKUP(B125,data!$A$3:$AT$202,46,FALSE))</f>
        <v/>
      </c>
      <c r="E125" s="521"/>
      <c r="F125" s="522"/>
      <c r="G125" s="125" t="str">
        <f>IF(ISERROR(VLOOKUP(B125,data!$A$3:$AT$202,2,FALSE)),"",VLOOKUP(B125,data!$A$3:$AT$202,11,FALSE))</f>
        <v/>
      </c>
      <c r="H125" s="47" t="str">
        <f>IF(ISERROR(VLOOKUP(B125,競技者データ入力シート!$A$7:$M$206,2,FALSE)),"",VLOOKUP(B125,競技者データ入力シート!$A$7:$M$206,7,FALSE))</f>
        <v/>
      </c>
      <c r="I125" s="124" t="str">
        <f>IF(ISERROR(VLOOKUP(B125,data!$A$3:$AT$202,2,FALSE)),"",VLOOKUP(B125,data!$A$3:$AT$202,12,FALSE))</f>
        <v/>
      </c>
      <c r="J125" s="518" t="str">
        <f>IF(ISERROR(VLOOKUP(B125,data!$A$3:$AT$202,2,FALSE)),"",VLOOKUP(B125,data!$A$3:$AT$202,22,FALSE))</f>
        <v/>
      </c>
      <c r="K125" s="519"/>
      <c r="L125" s="523" t="str">
        <f>IF(ISERROR(VLOOKUP(B125,data!$A$3:$AT$202,2,FALSE)),"",VLOOKUP(B125,data!$A$3:$AT$202,27,FALSE))</f>
        <v/>
      </c>
      <c r="M125" s="524"/>
      <c r="N125" s="516" t="str">
        <f>IF(ISERROR(VLOOKUP(B125,data!$A$3:$AT$202,2,FALSE)),"",VLOOKUP(B125,data!$A$3:$AT$202,32,FALSE))</f>
        <v/>
      </c>
      <c r="O125" s="517"/>
      <c r="P125" s="516" t="str">
        <f>IF(ISERROR(VLOOKUP(B125,data!$A$3:$AT$202,2,FALSE)),"",VLOOKUP(B125,data!$A$3:$AT$202,37,FALSE))</f>
        <v/>
      </c>
      <c r="Q125" s="517"/>
      <c r="R125" s="518" t="str">
        <f>IF(ISERROR(VLOOKUP(B125,data!$A$3:$AT$202,2,FALSE)),"",VLOOKUP(B125,data!$A$3:$AT$202,42,FALSE))</f>
        <v/>
      </c>
      <c r="S125" s="519"/>
    </row>
    <row r="126" spans="2:19" ht="19.350000000000001" customHeight="1">
      <c r="B126" s="137">
        <v>110</v>
      </c>
      <c r="C126" s="131" t="str">
        <f>IF(ISERROR(VLOOKUP(B126,data!$A$3:$AT$202,2,FALSE)),"",VLOOKUP(B126,data!$A$3:$AT$202,2,FALSE))</f>
        <v/>
      </c>
      <c r="D126" s="507" t="str">
        <f>IF(ISERROR(VLOOKUP(B126,data!$A$3:$AT$202,2,FALSE)),"",VLOOKUP(B126,data!$A$3:$AT$202,46,FALSE))</f>
        <v/>
      </c>
      <c r="E126" s="508"/>
      <c r="F126" s="509"/>
      <c r="G126" s="130" t="str">
        <f>IF(ISERROR(VLOOKUP(B126,data!$A$3:$AT$202,2,FALSE)),"",VLOOKUP(B126,data!$A$3:$AT$202,11,FALSE))</f>
        <v/>
      </c>
      <c r="H126" s="50" t="str">
        <f>IF(ISERROR(VLOOKUP(B126,競技者データ入力シート!$A$7:$M$206,2,FALSE)),"",VLOOKUP(B126,競技者データ入力シート!$A$7:$M$206,7,FALSE))</f>
        <v/>
      </c>
      <c r="I126" s="131" t="str">
        <f>IF(ISERROR(VLOOKUP(B126,data!$A$3:$AT$202,2,FALSE)),"",VLOOKUP(B126,data!$A$3:$AT$202,12,FALSE))</f>
        <v/>
      </c>
      <c r="J126" s="510" t="str">
        <f>IF(ISERROR(VLOOKUP(B126,data!$A$3:$AT$202,2,FALSE)),"",VLOOKUP(B126,data!$A$3:$AT$202,22,FALSE))</f>
        <v/>
      </c>
      <c r="K126" s="511"/>
      <c r="L126" s="512" t="str">
        <f>IF(ISERROR(VLOOKUP(B126,data!$A$3:$AT$202,2,FALSE)),"",VLOOKUP(B126,data!$A$3:$AT$202,27,FALSE))</f>
        <v/>
      </c>
      <c r="M126" s="513"/>
      <c r="N126" s="514" t="str">
        <f>IF(ISERROR(VLOOKUP(B126,data!$A$3:$AT$202,2,FALSE)),"",VLOOKUP(B126,data!$A$3:$AT$202,32,FALSE))</f>
        <v/>
      </c>
      <c r="O126" s="515"/>
      <c r="P126" s="514" t="str">
        <f>IF(ISERROR(VLOOKUP(B126,data!$A$3:$AT$202,2,FALSE)),"",VLOOKUP(B126,data!$A$3:$AT$202,37,FALSE))</f>
        <v/>
      </c>
      <c r="Q126" s="515"/>
      <c r="R126" s="510" t="str">
        <f>IF(ISERROR(VLOOKUP(B126,data!$A$3:$AT$202,2,FALSE)),"",VLOOKUP(B126,data!$A$3:$AT$202,42,FALSE))</f>
        <v/>
      </c>
      <c r="S126" s="511"/>
    </row>
    <row r="127" spans="2:19" ht="19.350000000000001" customHeight="1">
      <c r="B127" s="136">
        <v>111</v>
      </c>
      <c r="C127" s="129" t="str">
        <f>IF(ISERROR(VLOOKUP(B127,data!$A$3:$AT$202,2,FALSE)),"",VLOOKUP(B127,data!$A$3:$AT$202,2,FALSE))</f>
        <v/>
      </c>
      <c r="D127" s="531" t="str">
        <f>IF(ISERROR(VLOOKUP(B127,data!$A$3:$AT$202,2,FALSE)),"",VLOOKUP(B127,data!$A$3:$AT$202,46,FALSE))</f>
        <v/>
      </c>
      <c r="E127" s="532"/>
      <c r="F127" s="533"/>
      <c r="G127" s="128" t="str">
        <f>IF(ISERROR(VLOOKUP(B127,data!$A$3:$AT$202,2,FALSE)),"",VLOOKUP(B127,data!$A$3:$AT$202,11,FALSE))</f>
        <v/>
      </c>
      <c r="H127" s="49" t="str">
        <f>IF(ISERROR(VLOOKUP(B127,競技者データ入力シート!$A$7:$M$206,2,FALSE)),"",VLOOKUP(B127,競技者データ入力シート!$A$7:$M$206,7,FALSE))</f>
        <v/>
      </c>
      <c r="I127" s="129" t="str">
        <f>IF(ISERROR(VLOOKUP(B127,data!$A$3:$AT$202,2,FALSE)),"",VLOOKUP(B127,data!$A$3:$AT$202,12,FALSE))</f>
        <v/>
      </c>
      <c r="J127" s="529" t="str">
        <f>IF(ISERROR(VLOOKUP(B127,data!$A$3:$AT$202,2,FALSE)),"",VLOOKUP(B127,data!$A$3:$AT$202,22,FALSE))</f>
        <v/>
      </c>
      <c r="K127" s="530"/>
      <c r="L127" s="525" t="str">
        <f>IF(ISERROR(VLOOKUP(B127,data!$A$3:$AT$202,2,FALSE)),"",VLOOKUP(B127,data!$A$3:$AT$202,27,FALSE))</f>
        <v/>
      </c>
      <c r="M127" s="526"/>
      <c r="N127" s="527" t="str">
        <f>IF(ISERROR(VLOOKUP(B127,data!$A$3:$AT$202,2,FALSE)),"",VLOOKUP(B127,data!$A$3:$AT$202,32,FALSE))</f>
        <v/>
      </c>
      <c r="O127" s="528"/>
      <c r="P127" s="527" t="str">
        <f>IF(ISERROR(VLOOKUP(B127,data!$A$3:$AT$202,2,FALSE)),"",VLOOKUP(B127,data!$A$3:$AT$202,37,FALSE))</f>
        <v/>
      </c>
      <c r="Q127" s="528"/>
      <c r="R127" s="529" t="str">
        <f>IF(ISERROR(VLOOKUP(B127,data!$A$3:$AT$202,2,FALSE)),"",VLOOKUP(B127,data!$A$3:$AT$202,42,FALSE))</f>
        <v/>
      </c>
      <c r="S127" s="530"/>
    </row>
    <row r="128" spans="2:19" ht="19.350000000000001" customHeight="1">
      <c r="B128" s="134">
        <v>112</v>
      </c>
      <c r="C128" s="124" t="str">
        <f>IF(ISERROR(VLOOKUP(B128,data!$A$3:$AT$202,2,FALSE)),"",VLOOKUP(B128,data!$A$3:$AT$202,2,FALSE))</f>
        <v/>
      </c>
      <c r="D128" s="520" t="str">
        <f>IF(ISERROR(VLOOKUP(B128,data!$A$3:$AT$202,2,FALSE)),"",VLOOKUP(B128,data!$A$3:$AT$202,46,FALSE))</f>
        <v/>
      </c>
      <c r="E128" s="521"/>
      <c r="F128" s="522"/>
      <c r="G128" s="125" t="str">
        <f>IF(ISERROR(VLOOKUP(B128,data!$A$3:$AT$202,2,FALSE)),"",VLOOKUP(B128,data!$A$3:$AT$202,11,FALSE))</f>
        <v/>
      </c>
      <c r="H128" s="47" t="str">
        <f>IF(ISERROR(VLOOKUP(B128,競技者データ入力シート!$A$7:$M$206,2,FALSE)),"",VLOOKUP(B128,競技者データ入力シート!$A$7:$M$206,7,FALSE))</f>
        <v/>
      </c>
      <c r="I128" s="124" t="str">
        <f>IF(ISERROR(VLOOKUP(B128,data!$A$3:$AT$202,2,FALSE)),"",VLOOKUP(B128,data!$A$3:$AT$202,12,FALSE))</f>
        <v/>
      </c>
      <c r="J128" s="518" t="str">
        <f>IF(ISERROR(VLOOKUP(B128,data!$A$3:$AT$202,2,FALSE)),"",VLOOKUP(B128,data!$A$3:$AT$202,22,FALSE))</f>
        <v/>
      </c>
      <c r="K128" s="519"/>
      <c r="L128" s="523" t="str">
        <f>IF(ISERROR(VLOOKUP(B128,data!$A$3:$AT$202,2,FALSE)),"",VLOOKUP(B128,data!$A$3:$AT$202,27,FALSE))</f>
        <v/>
      </c>
      <c r="M128" s="524"/>
      <c r="N128" s="516" t="str">
        <f>IF(ISERROR(VLOOKUP(B128,data!$A$3:$AT$202,2,FALSE)),"",VLOOKUP(B128,data!$A$3:$AT$202,32,FALSE))</f>
        <v/>
      </c>
      <c r="O128" s="517"/>
      <c r="P128" s="516" t="str">
        <f>IF(ISERROR(VLOOKUP(B128,data!$A$3:$AT$202,2,FALSE)),"",VLOOKUP(B128,data!$A$3:$AT$202,37,FALSE))</f>
        <v/>
      </c>
      <c r="Q128" s="517"/>
      <c r="R128" s="518" t="str">
        <f>IF(ISERROR(VLOOKUP(B128,data!$A$3:$AT$202,2,FALSE)),"",VLOOKUP(B128,data!$A$3:$AT$202,42,FALSE))</f>
        <v/>
      </c>
      <c r="S128" s="519"/>
    </row>
    <row r="129" spans="2:19" ht="19.350000000000001" customHeight="1">
      <c r="B129" s="134">
        <v>113</v>
      </c>
      <c r="C129" s="124" t="str">
        <f>IF(ISERROR(VLOOKUP(B129,data!$A$3:$AT$202,2,FALSE)),"",VLOOKUP(B129,data!$A$3:$AT$202,2,FALSE))</f>
        <v/>
      </c>
      <c r="D129" s="520" t="str">
        <f>IF(ISERROR(VLOOKUP(B129,data!$A$3:$AT$202,2,FALSE)),"",VLOOKUP(B129,data!$A$3:$AT$202,46,FALSE))</f>
        <v/>
      </c>
      <c r="E129" s="521"/>
      <c r="F129" s="522"/>
      <c r="G129" s="123" t="str">
        <f>IF(ISERROR(VLOOKUP(B129,data!$A$3:$AT$202,2,FALSE)),"",VLOOKUP(B129,data!$A$3:$AT$202,11,FALSE))</f>
        <v/>
      </c>
      <c r="H129" s="47" t="str">
        <f>IF(ISERROR(VLOOKUP(B129,競技者データ入力シート!$A$7:$M$206,2,FALSE)),"",VLOOKUP(B129,競技者データ入力シート!$A$7:$M$206,7,FALSE))</f>
        <v/>
      </c>
      <c r="I129" s="124" t="str">
        <f>IF(ISERROR(VLOOKUP(B129,data!$A$3:$AT$202,2,FALSE)),"",VLOOKUP(B129,data!$A$3:$AT$202,12,FALSE))</f>
        <v/>
      </c>
      <c r="J129" s="518" t="str">
        <f>IF(ISERROR(VLOOKUP(B129,data!$A$3:$AT$202,2,FALSE)),"",VLOOKUP(B129,data!$A$3:$AT$202,22,FALSE))</f>
        <v/>
      </c>
      <c r="K129" s="519"/>
      <c r="L129" s="523" t="str">
        <f>IF(ISERROR(VLOOKUP(B129,data!$A$3:$AT$202,2,FALSE)),"",VLOOKUP(B129,data!$A$3:$AT$202,27,FALSE))</f>
        <v/>
      </c>
      <c r="M129" s="524"/>
      <c r="N129" s="516" t="str">
        <f>IF(ISERROR(VLOOKUP(B129,data!$A$3:$AT$202,2,FALSE)),"",VLOOKUP(B129,data!$A$3:$AT$202,32,FALSE))</f>
        <v/>
      </c>
      <c r="O129" s="517"/>
      <c r="P129" s="516" t="str">
        <f>IF(ISERROR(VLOOKUP(B129,data!$A$3:$AT$202,2,FALSE)),"",VLOOKUP(B129,data!$A$3:$AT$202,37,FALSE))</f>
        <v/>
      </c>
      <c r="Q129" s="517"/>
      <c r="R129" s="518" t="str">
        <f>IF(ISERROR(VLOOKUP(B129,data!$A$3:$AT$202,2,FALSE)),"",VLOOKUP(B129,data!$A$3:$AT$202,42,FALSE))</f>
        <v/>
      </c>
      <c r="S129" s="519"/>
    </row>
    <row r="130" spans="2:19" ht="19.350000000000001" customHeight="1">
      <c r="B130" s="134">
        <v>114</v>
      </c>
      <c r="C130" s="124" t="str">
        <f>IF(ISERROR(VLOOKUP(B130,data!$A$3:$AT$202,2,FALSE)),"",VLOOKUP(B130,data!$A$3:$AT$202,2,FALSE))</f>
        <v/>
      </c>
      <c r="D130" s="520" t="str">
        <f>IF(ISERROR(VLOOKUP(B130,data!$A$3:$AT$202,2,FALSE)),"",VLOOKUP(B130,data!$A$3:$AT$202,46,FALSE))</f>
        <v/>
      </c>
      <c r="E130" s="521"/>
      <c r="F130" s="522"/>
      <c r="G130" s="125" t="str">
        <f>IF(ISERROR(VLOOKUP(B130,data!$A$3:$AT$202,2,FALSE)),"",VLOOKUP(B130,data!$A$3:$AT$202,11,FALSE))</f>
        <v/>
      </c>
      <c r="H130" s="47" t="str">
        <f>IF(ISERROR(VLOOKUP(B130,競技者データ入力シート!$A$7:$M$206,2,FALSE)),"",VLOOKUP(B130,競技者データ入力シート!$A$7:$M$206,7,FALSE))</f>
        <v/>
      </c>
      <c r="I130" s="124" t="str">
        <f>IF(ISERROR(VLOOKUP(B130,data!$A$3:$AT$202,2,FALSE)),"",VLOOKUP(B130,data!$A$3:$AT$202,12,FALSE))</f>
        <v/>
      </c>
      <c r="J130" s="518" t="str">
        <f>IF(ISERROR(VLOOKUP(B130,data!$A$3:$AT$202,2,FALSE)),"",VLOOKUP(B130,data!$A$3:$AT$202,22,FALSE))</f>
        <v/>
      </c>
      <c r="K130" s="519"/>
      <c r="L130" s="523" t="str">
        <f>IF(ISERROR(VLOOKUP(B130,data!$A$3:$AT$202,2,FALSE)),"",VLOOKUP(B130,data!$A$3:$AT$202,27,FALSE))</f>
        <v/>
      </c>
      <c r="M130" s="524"/>
      <c r="N130" s="516" t="str">
        <f>IF(ISERROR(VLOOKUP(B130,data!$A$3:$AT$202,2,FALSE)),"",VLOOKUP(B130,data!$A$3:$AT$202,32,FALSE))</f>
        <v/>
      </c>
      <c r="O130" s="517"/>
      <c r="P130" s="516" t="str">
        <f>IF(ISERROR(VLOOKUP(B130,data!$A$3:$AT$202,2,FALSE)),"",VLOOKUP(B130,data!$A$3:$AT$202,37,FALSE))</f>
        <v/>
      </c>
      <c r="Q130" s="517"/>
      <c r="R130" s="518" t="str">
        <f>IF(ISERROR(VLOOKUP(B130,data!$A$3:$AT$202,2,FALSE)),"",VLOOKUP(B130,data!$A$3:$AT$202,42,FALSE))</f>
        <v/>
      </c>
      <c r="S130" s="519"/>
    </row>
    <row r="131" spans="2:19" ht="19.350000000000001" customHeight="1">
      <c r="B131" s="137">
        <v>115</v>
      </c>
      <c r="C131" s="131" t="str">
        <f>IF(ISERROR(VLOOKUP(B131,data!$A$3:$AT$202,2,FALSE)),"",VLOOKUP(B131,data!$A$3:$AT$202,2,FALSE))</f>
        <v/>
      </c>
      <c r="D131" s="507" t="str">
        <f>IF(ISERROR(VLOOKUP(B131,data!$A$3:$AT$202,2,FALSE)),"",VLOOKUP(B131,data!$A$3:$AT$202,46,FALSE))</f>
        <v/>
      </c>
      <c r="E131" s="508"/>
      <c r="F131" s="509"/>
      <c r="G131" s="130" t="str">
        <f>IF(ISERROR(VLOOKUP(B131,data!$A$3:$AT$202,2,FALSE)),"",VLOOKUP(B131,data!$A$3:$AT$202,11,FALSE))</f>
        <v/>
      </c>
      <c r="H131" s="50" t="str">
        <f>IF(ISERROR(VLOOKUP(B131,競技者データ入力シート!$A$7:$M$206,2,FALSE)),"",VLOOKUP(B131,競技者データ入力シート!$A$7:$M$206,7,FALSE))</f>
        <v/>
      </c>
      <c r="I131" s="131" t="str">
        <f>IF(ISERROR(VLOOKUP(B131,data!$A$3:$AT$202,2,FALSE)),"",VLOOKUP(B131,data!$A$3:$AT$202,12,FALSE))</f>
        <v/>
      </c>
      <c r="J131" s="510" t="str">
        <f>IF(ISERROR(VLOOKUP(B131,data!$A$3:$AT$202,2,FALSE)),"",VLOOKUP(B131,data!$A$3:$AT$202,22,FALSE))</f>
        <v/>
      </c>
      <c r="K131" s="511"/>
      <c r="L131" s="512" t="str">
        <f>IF(ISERROR(VLOOKUP(B131,data!$A$3:$AT$202,2,FALSE)),"",VLOOKUP(B131,data!$A$3:$AT$202,27,FALSE))</f>
        <v/>
      </c>
      <c r="M131" s="513"/>
      <c r="N131" s="514" t="str">
        <f>IF(ISERROR(VLOOKUP(B131,data!$A$3:$AT$202,2,FALSE)),"",VLOOKUP(B131,data!$A$3:$AT$202,32,FALSE))</f>
        <v/>
      </c>
      <c r="O131" s="515"/>
      <c r="P131" s="514" t="str">
        <f>IF(ISERROR(VLOOKUP(B131,data!$A$3:$AT$202,2,FALSE)),"",VLOOKUP(B131,data!$A$3:$AT$202,37,FALSE))</f>
        <v/>
      </c>
      <c r="Q131" s="515"/>
      <c r="R131" s="510" t="str">
        <f>IF(ISERROR(VLOOKUP(B131,data!$A$3:$AT$202,2,FALSE)),"",VLOOKUP(B131,data!$A$3:$AT$202,42,FALSE))</f>
        <v/>
      </c>
      <c r="S131" s="511"/>
    </row>
    <row r="132" spans="2:19" ht="19.350000000000001" customHeight="1">
      <c r="B132" s="136">
        <v>116</v>
      </c>
      <c r="C132" s="129" t="str">
        <f>IF(ISERROR(VLOOKUP(B132,data!$A$3:$AT$202,2,FALSE)),"",VLOOKUP(B132,data!$A$3:$AT$202,2,FALSE))</f>
        <v/>
      </c>
      <c r="D132" s="531" t="str">
        <f>IF(ISERROR(VLOOKUP(B132,data!$A$3:$AT$202,2,FALSE)),"",VLOOKUP(B132,data!$A$3:$AT$202,46,FALSE))</f>
        <v/>
      </c>
      <c r="E132" s="532"/>
      <c r="F132" s="533"/>
      <c r="G132" s="128" t="str">
        <f>IF(ISERROR(VLOOKUP(B132,data!$A$3:$AT$202,2,FALSE)),"",VLOOKUP(B132,data!$A$3:$AT$202,11,FALSE))</f>
        <v/>
      </c>
      <c r="H132" s="49" t="str">
        <f>IF(ISERROR(VLOOKUP(B132,競技者データ入力シート!$A$7:$M$206,2,FALSE)),"",VLOOKUP(B132,競技者データ入力シート!$A$7:$M$206,7,FALSE))</f>
        <v/>
      </c>
      <c r="I132" s="129" t="str">
        <f>IF(ISERROR(VLOOKUP(B132,data!$A$3:$AT$202,2,FALSE)),"",VLOOKUP(B132,data!$A$3:$AT$202,12,FALSE))</f>
        <v/>
      </c>
      <c r="J132" s="529" t="str">
        <f>IF(ISERROR(VLOOKUP(B132,data!$A$3:$AT$202,2,FALSE)),"",VLOOKUP(B132,data!$A$3:$AT$202,22,FALSE))</f>
        <v/>
      </c>
      <c r="K132" s="530"/>
      <c r="L132" s="525" t="str">
        <f>IF(ISERROR(VLOOKUP(B132,data!$A$3:$AT$202,2,FALSE)),"",VLOOKUP(B132,data!$A$3:$AT$202,27,FALSE))</f>
        <v/>
      </c>
      <c r="M132" s="526"/>
      <c r="N132" s="527" t="str">
        <f>IF(ISERROR(VLOOKUP(B132,data!$A$3:$AT$202,2,FALSE)),"",VLOOKUP(B132,data!$A$3:$AT$202,32,FALSE))</f>
        <v/>
      </c>
      <c r="O132" s="528"/>
      <c r="P132" s="527" t="str">
        <f>IF(ISERROR(VLOOKUP(B132,data!$A$3:$AT$202,2,FALSE)),"",VLOOKUP(B132,data!$A$3:$AT$202,37,FALSE))</f>
        <v/>
      </c>
      <c r="Q132" s="528"/>
      <c r="R132" s="529" t="str">
        <f>IF(ISERROR(VLOOKUP(B132,data!$A$3:$AT$202,2,FALSE)),"",VLOOKUP(B132,data!$A$3:$AT$202,42,FALSE))</f>
        <v/>
      </c>
      <c r="S132" s="530"/>
    </row>
    <row r="133" spans="2:19" ht="19.350000000000001" customHeight="1">
      <c r="B133" s="134">
        <v>117</v>
      </c>
      <c r="C133" s="124" t="str">
        <f>IF(ISERROR(VLOOKUP(B133,data!$A$3:$AT$202,2,FALSE)),"",VLOOKUP(B133,data!$A$3:$AT$202,2,FALSE))</f>
        <v/>
      </c>
      <c r="D133" s="520" t="str">
        <f>IF(ISERROR(VLOOKUP(B133,data!$A$3:$AT$202,2,FALSE)),"",VLOOKUP(B133,data!$A$3:$AT$202,46,FALSE))</f>
        <v/>
      </c>
      <c r="E133" s="521"/>
      <c r="F133" s="522"/>
      <c r="G133" s="125" t="str">
        <f>IF(ISERROR(VLOOKUP(B133,data!$A$3:$AT$202,2,FALSE)),"",VLOOKUP(B133,data!$A$3:$AT$202,11,FALSE))</f>
        <v/>
      </c>
      <c r="H133" s="47" t="str">
        <f>IF(ISERROR(VLOOKUP(B133,競技者データ入力シート!$A$7:$M$206,2,FALSE)),"",VLOOKUP(B133,競技者データ入力シート!$A$7:$M$206,7,FALSE))</f>
        <v/>
      </c>
      <c r="I133" s="124" t="str">
        <f>IF(ISERROR(VLOOKUP(B133,data!$A$3:$AT$202,2,FALSE)),"",VLOOKUP(B133,data!$A$3:$AT$202,12,FALSE))</f>
        <v/>
      </c>
      <c r="J133" s="518" t="str">
        <f>IF(ISERROR(VLOOKUP(B133,data!$A$3:$AT$202,2,FALSE)),"",VLOOKUP(B133,data!$A$3:$AT$202,22,FALSE))</f>
        <v/>
      </c>
      <c r="K133" s="519"/>
      <c r="L133" s="523" t="str">
        <f>IF(ISERROR(VLOOKUP(B133,data!$A$3:$AT$202,2,FALSE)),"",VLOOKUP(B133,data!$A$3:$AT$202,27,FALSE))</f>
        <v/>
      </c>
      <c r="M133" s="524"/>
      <c r="N133" s="516" t="str">
        <f>IF(ISERROR(VLOOKUP(B133,data!$A$3:$AT$202,2,FALSE)),"",VLOOKUP(B133,data!$A$3:$AT$202,32,FALSE))</f>
        <v/>
      </c>
      <c r="O133" s="517"/>
      <c r="P133" s="516" t="str">
        <f>IF(ISERROR(VLOOKUP(B133,data!$A$3:$AT$202,2,FALSE)),"",VLOOKUP(B133,data!$A$3:$AT$202,37,FALSE))</f>
        <v/>
      </c>
      <c r="Q133" s="517"/>
      <c r="R133" s="518" t="str">
        <f>IF(ISERROR(VLOOKUP(B133,data!$A$3:$AT$202,2,FALSE)),"",VLOOKUP(B133,data!$A$3:$AT$202,42,FALSE))</f>
        <v/>
      </c>
      <c r="S133" s="519"/>
    </row>
    <row r="134" spans="2:19" ht="19.350000000000001" customHeight="1">
      <c r="B134" s="134">
        <v>118</v>
      </c>
      <c r="C134" s="124" t="str">
        <f>IF(ISERROR(VLOOKUP(B134,data!$A$3:$AT$202,2,FALSE)),"",VLOOKUP(B134,data!$A$3:$AT$202,2,FALSE))</f>
        <v/>
      </c>
      <c r="D134" s="520" t="str">
        <f>IF(ISERROR(VLOOKUP(B134,data!$A$3:$AT$202,2,FALSE)),"",VLOOKUP(B134,data!$A$3:$AT$202,46,FALSE))</f>
        <v/>
      </c>
      <c r="E134" s="521"/>
      <c r="F134" s="522"/>
      <c r="G134" s="123" t="str">
        <f>IF(ISERROR(VLOOKUP(B134,data!$A$3:$AT$202,2,FALSE)),"",VLOOKUP(B134,data!$A$3:$AT$202,11,FALSE))</f>
        <v/>
      </c>
      <c r="H134" s="47" t="str">
        <f>IF(ISERROR(VLOOKUP(B134,競技者データ入力シート!$A$7:$M$206,2,FALSE)),"",VLOOKUP(B134,競技者データ入力シート!$A$7:$M$206,7,FALSE))</f>
        <v/>
      </c>
      <c r="I134" s="124" t="str">
        <f>IF(ISERROR(VLOOKUP(B134,data!$A$3:$AT$202,2,FALSE)),"",VLOOKUP(B134,data!$A$3:$AT$202,12,FALSE))</f>
        <v/>
      </c>
      <c r="J134" s="518" t="str">
        <f>IF(ISERROR(VLOOKUP(B134,data!$A$3:$AT$202,2,FALSE)),"",VLOOKUP(B134,data!$A$3:$AT$202,22,FALSE))</f>
        <v/>
      </c>
      <c r="K134" s="519"/>
      <c r="L134" s="523" t="str">
        <f>IF(ISERROR(VLOOKUP(B134,data!$A$3:$AT$202,2,FALSE)),"",VLOOKUP(B134,data!$A$3:$AT$202,27,FALSE))</f>
        <v/>
      </c>
      <c r="M134" s="524"/>
      <c r="N134" s="516" t="str">
        <f>IF(ISERROR(VLOOKUP(B134,data!$A$3:$AT$202,2,FALSE)),"",VLOOKUP(B134,data!$A$3:$AT$202,32,FALSE))</f>
        <v/>
      </c>
      <c r="O134" s="517"/>
      <c r="P134" s="516" t="str">
        <f>IF(ISERROR(VLOOKUP(B134,data!$A$3:$AT$202,2,FALSE)),"",VLOOKUP(B134,data!$A$3:$AT$202,37,FALSE))</f>
        <v/>
      </c>
      <c r="Q134" s="517"/>
      <c r="R134" s="518" t="str">
        <f>IF(ISERROR(VLOOKUP(B134,data!$A$3:$AT$202,2,FALSE)),"",VLOOKUP(B134,data!$A$3:$AT$202,42,FALSE))</f>
        <v/>
      </c>
      <c r="S134" s="519"/>
    </row>
    <row r="135" spans="2:19" ht="19.350000000000001" customHeight="1">
      <c r="B135" s="134">
        <v>119</v>
      </c>
      <c r="C135" s="124" t="str">
        <f>IF(ISERROR(VLOOKUP(B135,data!$A$3:$AT$202,2,FALSE)),"",VLOOKUP(B135,data!$A$3:$AT$202,2,FALSE))</f>
        <v/>
      </c>
      <c r="D135" s="520" t="str">
        <f>IF(ISERROR(VLOOKUP(B135,data!$A$3:$AT$202,2,FALSE)),"",VLOOKUP(B135,data!$A$3:$AT$202,46,FALSE))</f>
        <v/>
      </c>
      <c r="E135" s="521"/>
      <c r="F135" s="522"/>
      <c r="G135" s="125" t="str">
        <f>IF(ISERROR(VLOOKUP(B135,data!$A$3:$AT$202,2,FALSE)),"",VLOOKUP(B135,data!$A$3:$AT$202,11,FALSE))</f>
        <v/>
      </c>
      <c r="H135" s="47" t="str">
        <f>IF(ISERROR(VLOOKUP(B135,競技者データ入力シート!$A$7:$M$206,2,FALSE)),"",VLOOKUP(B135,競技者データ入力シート!$A$7:$M$206,7,FALSE))</f>
        <v/>
      </c>
      <c r="I135" s="124" t="str">
        <f>IF(ISERROR(VLOOKUP(B135,data!$A$3:$AT$202,2,FALSE)),"",VLOOKUP(B135,data!$A$3:$AT$202,12,FALSE))</f>
        <v/>
      </c>
      <c r="J135" s="518" t="str">
        <f>IF(ISERROR(VLOOKUP(B135,data!$A$3:$AT$202,2,FALSE)),"",VLOOKUP(B135,data!$A$3:$AT$202,22,FALSE))</f>
        <v/>
      </c>
      <c r="K135" s="519"/>
      <c r="L135" s="523" t="str">
        <f>IF(ISERROR(VLOOKUP(B135,data!$A$3:$AT$202,2,FALSE)),"",VLOOKUP(B135,data!$A$3:$AT$202,27,FALSE))</f>
        <v/>
      </c>
      <c r="M135" s="524"/>
      <c r="N135" s="516" t="str">
        <f>IF(ISERROR(VLOOKUP(B135,data!$A$3:$AT$202,2,FALSE)),"",VLOOKUP(B135,data!$A$3:$AT$202,32,FALSE))</f>
        <v/>
      </c>
      <c r="O135" s="517"/>
      <c r="P135" s="516" t="str">
        <f>IF(ISERROR(VLOOKUP(B135,data!$A$3:$AT$202,2,FALSE)),"",VLOOKUP(B135,data!$A$3:$AT$202,37,FALSE))</f>
        <v/>
      </c>
      <c r="Q135" s="517"/>
      <c r="R135" s="518" t="str">
        <f>IF(ISERROR(VLOOKUP(B135,data!$A$3:$AT$202,2,FALSE)),"",VLOOKUP(B135,data!$A$3:$AT$202,42,FALSE))</f>
        <v/>
      </c>
      <c r="S135" s="519"/>
    </row>
    <row r="136" spans="2:19" ht="19.350000000000001" customHeight="1">
      <c r="B136" s="137">
        <v>120</v>
      </c>
      <c r="C136" s="131" t="str">
        <f>IF(ISERROR(VLOOKUP(B136,data!$A$3:$AT$202,2,FALSE)),"",VLOOKUP(B136,data!$A$3:$AT$202,2,FALSE))</f>
        <v/>
      </c>
      <c r="D136" s="507" t="str">
        <f>IF(ISERROR(VLOOKUP(B136,data!$A$3:$AT$202,2,FALSE)),"",VLOOKUP(B136,data!$A$3:$AT$202,46,FALSE))</f>
        <v/>
      </c>
      <c r="E136" s="508"/>
      <c r="F136" s="509"/>
      <c r="G136" s="130" t="str">
        <f>IF(ISERROR(VLOOKUP(B136,data!$A$3:$AT$202,2,FALSE)),"",VLOOKUP(B136,data!$A$3:$AT$202,11,FALSE))</f>
        <v/>
      </c>
      <c r="H136" s="50" t="str">
        <f>IF(ISERROR(VLOOKUP(B136,競技者データ入力シート!$A$7:$M$206,2,FALSE)),"",VLOOKUP(B136,競技者データ入力シート!$A$7:$M$206,7,FALSE))</f>
        <v/>
      </c>
      <c r="I136" s="131" t="str">
        <f>IF(ISERROR(VLOOKUP(B136,data!$A$3:$AT$202,2,FALSE)),"",VLOOKUP(B136,data!$A$3:$AT$202,12,FALSE))</f>
        <v/>
      </c>
      <c r="J136" s="510" t="str">
        <f>IF(ISERROR(VLOOKUP(B136,data!$A$3:$AT$202,2,FALSE)),"",VLOOKUP(B136,data!$A$3:$AT$202,22,FALSE))</f>
        <v/>
      </c>
      <c r="K136" s="511"/>
      <c r="L136" s="512" t="str">
        <f>IF(ISERROR(VLOOKUP(B136,data!$A$3:$AT$202,2,FALSE)),"",VLOOKUP(B136,data!$A$3:$AT$202,27,FALSE))</f>
        <v/>
      </c>
      <c r="M136" s="513"/>
      <c r="N136" s="514" t="str">
        <f>IF(ISERROR(VLOOKUP(B136,data!$A$3:$AT$202,2,FALSE)),"",VLOOKUP(B136,data!$A$3:$AT$202,32,FALSE))</f>
        <v/>
      </c>
      <c r="O136" s="515"/>
      <c r="P136" s="514" t="str">
        <f>IF(ISERROR(VLOOKUP(B136,data!$A$3:$AT$202,2,FALSE)),"",VLOOKUP(B136,data!$A$3:$AT$202,37,FALSE))</f>
        <v/>
      </c>
      <c r="Q136" s="515"/>
      <c r="R136" s="510" t="str">
        <f>IF(ISERROR(VLOOKUP(B136,data!$A$3:$AT$202,2,FALSE)),"",VLOOKUP(B136,data!$A$3:$AT$202,42,FALSE))</f>
        <v/>
      </c>
      <c r="S136" s="511"/>
    </row>
    <row r="137" spans="2:19" ht="19.350000000000001" customHeight="1">
      <c r="B137" s="136">
        <v>121</v>
      </c>
      <c r="C137" s="129" t="str">
        <f>IF(ISERROR(VLOOKUP(B137,data!$A$3:$AT$202,2,FALSE)),"",VLOOKUP(B137,data!$A$3:$AT$202,2,FALSE))</f>
        <v/>
      </c>
      <c r="D137" s="531" t="str">
        <f>IF(ISERROR(VLOOKUP(B137,data!$A$3:$AT$202,2,FALSE)),"",VLOOKUP(B137,data!$A$3:$AT$202,46,FALSE))</f>
        <v/>
      </c>
      <c r="E137" s="532"/>
      <c r="F137" s="533"/>
      <c r="G137" s="128" t="str">
        <f>IF(ISERROR(VLOOKUP(B137,data!$A$3:$AT$202,2,FALSE)),"",VLOOKUP(B137,data!$A$3:$AT$202,11,FALSE))</f>
        <v/>
      </c>
      <c r="H137" s="49" t="str">
        <f>IF(ISERROR(VLOOKUP(B137,競技者データ入力シート!$A$7:$M$206,2,FALSE)),"",VLOOKUP(B137,競技者データ入力シート!$A$7:$M$206,7,FALSE))</f>
        <v/>
      </c>
      <c r="I137" s="129" t="str">
        <f>IF(ISERROR(VLOOKUP(B137,data!$A$3:$AT$202,2,FALSE)),"",VLOOKUP(B137,data!$A$3:$AT$202,12,FALSE))</f>
        <v/>
      </c>
      <c r="J137" s="529" t="str">
        <f>IF(ISERROR(VLOOKUP(B137,data!$A$3:$AT$202,2,FALSE)),"",VLOOKUP(B137,data!$A$3:$AT$202,22,FALSE))</f>
        <v/>
      </c>
      <c r="K137" s="530"/>
      <c r="L137" s="525" t="str">
        <f>IF(ISERROR(VLOOKUP(B137,data!$A$3:$AT$202,2,FALSE)),"",VLOOKUP(B137,data!$A$3:$AT$202,27,FALSE))</f>
        <v/>
      </c>
      <c r="M137" s="526"/>
      <c r="N137" s="527" t="str">
        <f>IF(ISERROR(VLOOKUP(B137,data!$A$3:$AT$202,2,FALSE)),"",VLOOKUP(B137,data!$A$3:$AT$202,32,FALSE))</f>
        <v/>
      </c>
      <c r="O137" s="528"/>
      <c r="P137" s="527" t="str">
        <f>IF(ISERROR(VLOOKUP(B137,data!$A$3:$AT$202,2,FALSE)),"",VLOOKUP(B137,data!$A$3:$AT$202,37,FALSE))</f>
        <v/>
      </c>
      <c r="Q137" s="528"/>
      <c r="R137" s="529" t="str">
        <f>IF(ISERROR(VLOOKUP(B137,data!$A$3:$AT$202,2,FALSE)),"",VLOOKUP(B137,data!$A$3:$AT$202,42,FALSE))</f>
        <v/>
      </c>
      <c r="S137" s="530"/>
    </row>
    <row r="138" spans="2:19" ht="19.350000000000001" customHeight="1">
      <c r="B138" s="134">
        <v>122</v>
      </c>
      <c r="C138" s="124" t="str">
        <f>IF(ISERROR(VLOOKUP(B138,data!$A$3:$AT$202,2,FALSE)),"",VLOOKUP(B138,data!$A$3:$AT$202,2,FALSE))</f>
        <v/>
      </c>
      <c r="D138" s="520" t="str">
        <f>IF(ISERROR(VLOOKUP(B138,data!$A$3:$AT$202,2,FALSE)),"",VLOOKUP(B138,data!$A$3:$AT$202,46,FALSE))</f>
        <v/>
      </c>
      <c r="E138" s="521"/>
      <c r="F138" s="522"/>
      <c r="G138" s="125" t="str">
        <f>IF(ISERROR(VLOOKUP(B138,data!$A$3:$AT$202,2,FALSE)),"",VLOOKUP(B138,data!$A$3:$AT$202,11,FALSE))</f>
        <v/>
      </c>
      <c r="H138" s="47" t="str">
        <f>IF(ISERROR(VLOOKUP(B138,競技者データ入力シート!$A$7:$M$206,2,FALSE)),"",VLOOKUP(B138,競技者データ入力シート!$A$7:$M$206,7,FALSE))</f>
        <v/>
      </c>
      <c r="I138" s="124" t="str">
        <f>IF(ISERROR(VLOOKUP(B138,data!$A$3:$AT$202,2,FALSE)),"",VLOOKUP(B138,data!$A$3:$AT$202,12,FALSE))</f>
        <v/>
      </c>
      <c r="J138" s="518" t="str">
        <f>IF(ISERROR(VLOOKUP(B138,data!$A$3:$AT$202,2,FALSE)),"",VLOOKUP(B138,data!$A$3:$AT$202,22,FALSE))</f>
        <v/>
      </c>
      <c r="K138" s="519"/>
      <c r="L138" s="523" t="str">
        <f>IF(ISERROR(VLOOKUP(B138,data!$A$3:$AT$202,2,FALSE)),"",VLOOKUP(B138,data!$A$3:$AT$202,27,FALSE))</f>
        <v/>
      </c>
      <c r="M138" s="524"/>
      <c r="N138" s="516" t="str">
        <f>IF(ISERROR(VLOOKUP(B138,data!$A$3:$AT$202,2,FALSE)),"",VLOOKUP(B138,data!$A$3:$AT$202,32,FALSE))</f>
        <v/>
      </c>
      <c r="O138" s="517"/>
      <c r="P138" s="516" t="str">
        <f>IF(ISERROR(VLOOKUP(B138,data!$A$3:$AT$202,2,FALSE)),"",VLOOKUP(B138,data!$A$3:$AT$202,37,FALSE))</f>
        <v/>
      </c>
      <c r="Q138" s="517"/>
      <c r="R138" s="518" t="str">
        <f>IF(ISERROR(VLOOKUP(B138,data!$A$3:$AT$202,2,FALSE)),"",VLOOKUP(B138,data!$A$3:$AT$202,42,FALSE))</f>
        <v/>
      </c>
      <c r="S138" s="519"/>
    </row>
    <row r="139" spans="2:19" ht="19.350000000000001" customHeight="1">
      <c r="B139" s="134">
        <v>123</v>
      </c>
      <c r="C139" s="124" t="str">
        <f>IF(ISERROR(VLOOKUP(B139,data!$A$3:$AT$202,2,FALSE)),"",VLOOKUP(B139,data!$A$3:$AT$202,2,FALSE))</f>
        <v/>
      </c>
      <c r="D139" s="520" t="str">
        <f>IF(ISERROR(VLOOKUP(B139,data!$A$3:$AT$202,2,FALSE)),"",VLOOKUP(B139,data!$A$3:$AT$202,46,FALSE))</f>
        <v/>
      </c>
      <c r="E139" s="521"/>
      <c r="F139" s="522"/>
      <c r="G139" s="123" t="str">
        <f>IF(ISERROR(VLOOKUP(B139,data!$A$3:$AT$202,2,FALSE)),"",VLOOKUP(B139,data!$A$3:$AT$202,11,FALSE))</f>
        <v/>
      </c>
      <c r="H139" s="47" t="str">
        <f>IF(ISERROR(VLOOKUP(B139,競技者データ入力シート!$A$7:$M$206,2,FALSE)),"",VLOOKUP(B139,競技者データ入力シート!$A$7:$M$206,7,FALSE))</f>
        <v/>
      </c>
      <c r="I139" s="124" t="str">
        <f>IF(ISERROR(VLOOKUP(B139,data!$A$3:$AT$202,2,FALSE)),"",VLOOKUP(B139,data!$A$3:$AT$202,12,FALSE))</f>
        <v/>
      </c>
      <c r="J139" s="518" t="str">
        <f>IF(ISERROR(VLOOKUP(B139,data!$A$3:$AT$202,2,FALSE)),"",VLOOKUP(B139,data!$A$3:$AT$202,22,FALSE))</f>
        <v/>
      </c>
      <c r="K139" s="519"/>
      <c r="L139" s="523" t="str">
        <f>IF(ISERROR(VLOOKUP(B139,data!$A$3:$AT$202,2,FALSE)),"",VLOOKUP(B139,data!$A$3:$AT$202,27,FALSE))</f>
        <v/>
      </c>
      <c r="M139" s="524"/>
      <c r="N139" s="516" t="str">
        <f>IF(ISERROR(VLOOKUP(B139,data!$A$3:$AT$202,2,FALSE)),"",VLOOKUP(B139,data!$A$3:$AT$202,32,FALSE))</f>
        <v/>
      </c>
      <c r="O139" s="517"/>
      <c r="P139" s="516" t="str">
        <f>IF(ISERROR(VLOOKUP(B139,data!$A$3:$AT$202,2,FALSE)),"",VLOOKUP(B139,data!$A$3:$AT$202,37,FALSE))</f>
        <v/>
      </c>
      <c r="Q139" s="517"/>
      <c r="R139" s="518" t="str">
        <f>IF(ISERROR(VLOOKUP(B139,data!$A$3:$AT$202,2,FALSE)),"",VLOOKUP(B139,data!$A$3:$AT$202,42,FALSE))</f>
        <v/>
      </c>
      <c r="S139" s="519"/>
    </row>
    <row r="140" spans="2:19" ht="19.350000000000001" customHeight="1">
      <c r="B140" s="134">
        <v>124</v>
      </c>
      <c r="C140" s="124" t="str">
        <f>IF(ISERROR(VLOOKUP(B140,data!$A$3:$AT$202,2,FALSE)),"",VLOOKUP(B140,data!$A$3:$AT$202,2,FALSE))</f>
        <v/>
      </c>
      <c r="D140" s="520" t="str">
        <f>IF(ISERROR(VLOOKUP(B140,data!$A$3:$AT$202,2,FALSE)),"",VLOOKUP(B140,data!$A$3:$AT$202,46,FALSE))</f>
        <v/>
      </c>
      <c r="E140" s="521"/>
      <c r="F140" s="522"/>
      <c r="G140" s="125" t="str">
        <f>IF(ISERROR(VLOOKUP(B140,data!$A$3:$AT$202,2,FALSE)),"",VLOOKUP(B140,data!$A$3:$AT$202,11,FALSE))</f>
        <v/>
      </c>
      <c r="H140" s="47" t="str">
        <f>IF(ISERROR(VLOOKUP(B140,競技者データ入力シート!$A$7:$M$206,2,FALSE)),"",VLOOKUP(B140,競技者データ入力シート!$A$7:$M$206,7,FALSE))</f>
        <v/>
      </c>
      <c r="I140" s="124" t="str">
        <f>IF(ISERROR(VLOOKUP(B140,data!$A$3:$AT$202,2,FALSE)),"",VLOOKUP(B140,data!$A$3:$AT$202,12,FALSE))</f>
        <v/>
      </c>
      <c r="J140" s="518" t="str">
        <f>IF(ISERROR(VLOOKUP(B140,data!$A$3:$AT$202,2,FALSE)),"",VLOOKUP(B140,data!$A$3:$AT$202,22,FALSE))</f>
        <v/>
      </c>
      <c r="K140" s="519"/>
      <c r="L140" s="523" t="str">
        <f>IF(ISERROR(VLOOKUP(B140,data!$A$3:$AT$202,2,FALSE)),"",VLOOKUP(B140,data!$A$3:$AT$202,27,FALSE))</f>
        <v/>
      </c>
      <c r="M140" s="524"/>
      <c r="N140" s="516" t="str">
        <f>IF(ISERROR(VLOOKUP(B140,data!$A$3:$AT$202,2,FALSE)),"",VLOOKUP(B140,data!$A$3:$AT$202,32,FALSE))</f>
        <v/>
      </c>
      <c r="O140" s="517"/>
      <c r="P140" s="516" t="str">
        <f>IF(ISERROR(VLOOKUP(B140,data!$A$3:$AT$202,2,FALSE)),"",VLOOKUP(B140,data!$A$3:$AT$202,37,FALSE))</f>
        <v/>
      </c>
      <c r="Q140" s="517"/>
      <c r="R140" s="518" t="str">
        <f>IF(ISERROR(VLOOKUP(B140,data!$A$3:$AT$202,2,FALSE)),"",VLOOKUP(B140,data!$A$3:$AT$202,42,FALSE))</f>
        <v/>
      </c>
      <c r="S140" s="519"/>
    </row>
    <row r="141" spans="2:19" ht="19.350000000000001" customHeight="1">
      <c r="B141" s="137">
        <v>125</v>
      </c>
      <c r="C141" s="131" t="str">
        <f>IF(ISERROR(VLOOKUP(B141,data!$A$3:$AT$202,2,FALSE)),"",VLOOKUP(B141,data!$A$3:$AT$202,2,FALSE))</f>
        <v/>
      </c>
      <c r="D141" s="507" t="str">
        <f>IF(ISERROR(VLOOKUP(B141,data!$A$3:$AT$202,2,FALSE)),"",VLOOKUP(B141,data!$A$3:$AT$202,46,FALSE))</f>
        <v/>
      </c>
      <c r="E141" s="508"/>
      <c r="F141" s="509"/>
      <c r="G141" s="130" t="str">
        <f>IF(ISERROR(VLOOKUP(B141,data!$A$3:$AT$202,2,FALSE)),"",VLOOKUP(B141,data!$A$3:$AT$202,11,FALSE))</f>
        <v/>
      </c>
      <c r="H141" s="50" t="str">
        <f>IF(ISERROR(VLOOKUP(B141,競技者データ入力シート!$A$7:$M$206,2,FALSE)),"",VLOOKUP(B141,競技者データ入力シート!$A$7:$M$206,7,FALSE))</f>
        <v/>
      </c>
      <c r="I141" s="131" t="str">
        <f>IF(ISERROR(VLOOKUP(B141,data!$A$3:$AT$202,2,FALSE)),"",VLOOKUP(B141,data!$A$3:$AT$202,12,FALSE))</f>
        <v/>
      </c>
      <c r="J141" s="510" t="str">
        <f>IF(ISERROR(VLOOKUP(B141,data!$A$3:$AT$202,2,FALSE)),"",VLOOKUP(B141,data!$A$3:$AT$202,22,FALSE))</f>
        <v/>
      </c>
      <c r="K141" s="511"/>
      <c r="L141" s="512" t="str">
        <f>IF(ISERROR(VLOOKUP(B141,data!$A$3:$AT$202,2,FALSE)),"",VLOOKUP(B141,data!$A$3:$AT$202,27,FALSE))</f>
        <v/>
      </c>
      <c r="M141" s="513"/>
      <c r="N141" s="514" t="str">
        <f>IF(ISERROR(VLOOKUP(B141,data!$A$3:$AT$202,2,FALSE)),"",VLOOKUP(B141,data!$A$3:$AT$202,32,FALSE))</f>
        <v/>
      </c>
      <c r="O141" s="515"/>
      <c r="P141" s="514" t="str">
        <f>IF(ISERROR(VLOOKUP(B141,data!$A$3:$AT$202,2,FALSE)),"",VLOOKUP(B141,data!$A$3:$AT$202,37,FALSE))</f>
        <v/>
      </c>
      <c r="Q141" s="515"/>
      <c r="R141" s="510" t="str">
        <f>IF(ISERROR(VLOOKUP(B141,data!$A$3:$AT$202,2,FALSE)),"",VLOOKUP(B141,data!$A$3:$AT$202,42,FALSE))</f>
        <v/>
      </c>
      <c r="S141" s="511"/>
    </row>
    <row r="142" spans="2:19" ht="19.350000000000001" customHeight="1">
      <c r="B142" s="136">
        <v>126</v>
      </c>
      <c r="C142" s="129" t="str">
        <f>IF(ISERROR(VLOOKUP(B142,data!$A$3:$AT$202,2,FALSE)),"",VLOOKUP(B142,data!$A$3:$AT$202,2,FALSE))</f>
        <v/>
      </c>
      <c r="D142" s="531" t="str">
        <f>IF(ISERROR(VLOOKUP(B142,data!$A$3:$AT$202,2,FALSE)),"",VLOOKUP(B142,data!$A$3:$AT$202,46,FALSE))</f>
        <v/>
      </c>
      <c r="E142" s="532"/>
      <c r="F142" s="533"/>
      <c r="G142" s="128" t="str">
        <f>IF(ISERROR(VLOOKUP(B142,data!$A$3:$AT$202,2,FALSE)),"",VLOOKUP(B142,data!$A$3:$AT$202,11,FALSE))</f>
        <v/>
      </c>
      <c r="H142" s="49" t="str">
        <f>IF(ISERROR(VLOOKUP(B142,競技者データ入力シート!$A$7:$M$206,2,FALSE)),"",VLOOKUP(B142,競技者データ入力シート!$A$7:$M$206,7,FALSE))</f>
        <v/>
      </c>
      <c r="I142" s="129" t="str">
        <f>IF(ISERROR(VLOOKUP(B142,data!$A$3:$AT$202,2,FALSE)),"",VLOOKUP(B142,data!$A$3:$AT$202,12,FALSE))</f>
        <v/>
      </c>
      <c r="J142" s="529" t="str">
        <f>IF(ISERROR(VLOOKUP(B142,data!$A$3:$AT$202,2,FALSE)),"",VLOOKUP(B142,data!$A$3:$AT$202,22,FALSE))</f>
        <v/>
      </c>
      <c r="K142" s="530"/>
      <c r="L142" s="525" t="str">
        <f>IF(ISERROR(VLOOKUP(B142,data!$A$3:$AT$202,2,FALSE)),"",VLOOKUP(B142,data!$A$3:$AT$202,27,FALSE))</f>
        <v/>
      </c>
      <c r="M142" s="526"/>
      <c r="N142" s="527" t="str">
        <f>IF(ISERROR(VLOOKUP(B142,data!$A$3:$AT$202,2,FALSE)),"",VLOOKUP(B142,data!$A$3:$AT$202,32,FALSE))</f>
        <v/>
      </c>
      <c r="O142" s="528"/>
      <c r="P142" s="527" t="str">
        <f>IF(ISERROR(VLOOKUP(B142,data!$A$3:$AT$202,2,FALSE)),"",VLOOKUP(B142,data!$A$3:$AT$202,37,FALSE))</f>
        <v/>
      </c>
      <c r="Q142" s="528"/>
      <c r="R142" s="529" t="str">
        <f>IF(ISERROR(VLOOKUP(B142,data!$A$3:$AT$202,2,FALSE)),"",VLOOKUP(B142,data!$A$3:$AT$202,42,FALSE))</f>
        <v/>
      </c>
      <c r="S142" s="530"/>
    </row>
    <row r="143" spans="2:19" ht="19.350000000000001" customHeight="1">
      <c r="B143" s="134">
        <v>127</v>
      </c>
      <c r="C143" s="124" t="str">
        <f>IF(ISERROR(VLOOKUP(B143,data!$A$3:$AT$202,2,FALSE)),"",VLOOKUP(B143,data!$A$3:$AT$202,2,FALSE))</f>
        <v/>
      </c>
      <c r="D143" s="520" t="str">
        <f>IF(ISERROR(VLOOKUP(B143,data!$A$3:$AT$202,2,FALSE)),"",VLOOKUP(B143,data!$A$3:$AT$202,46,FALSE))</f>
        <v/>
      </c>
      <c r="E143" s="521"/>
      <c r="F143" s="522"/>
      <c r="G143" s="125" t="str">
        <f>IF(ISERROR(VLOOKUP(B143,data!$A$3:$AT$202,2,FALSE)),"",VLOOKUP(B143,data!$A$3:$AT$202,11,FALSE))</f>
        <v/>
      </c>
      <c r="H143" s="47" t="str">
        <f>IF(ISERROR(VLOOKUP(B143,競技者データ入力シート!$A$7:$M$206,2,FALSE)),"",VLOOKUP(B143,競技者データ入力シート!$A$7:$M$206,7,FALSE))</f>
        <v/>
      </c>
      <c r="I143" s="124" t="str">
        <f>IF(ISERROR(VLOOKUP(B143,data!$A$3:$AT$202,2,FALSE)),"",VLOOKUP(B143,data!$A$3:$AT$202,12,FALSE))</f>
        <v/>
      </c>
      <c r="J143" s="518" t="str">
        <f>IF(ISERROR(VLOOKUP(B143,data!$A$3:$AT$202,2,FALSE)),"",VLOOKUP(B143,data!$A$3:$AT$202,22,FALSE))</f>
        <v/>
      </c>
      <c r="K143" s="519"/>
      <c r="L143" s="523" t="str">
        <f>IF(ISERROR(VLOOKUP(B143,data!$A$3:$AT$202,2,FALSE)),"",VLOOKUP(B143,data!$A$3:$AT$202,27,FALSE))</f>
        <v/>
      </c>
      <c r="M143" s="524"/>
      <c r="N143" s="516" t="str">
        <f>IF(ISERROR(VLOOKUP(B143,data!$A$3:$AT$202,2,FALSE)),"",VLOOKUP(B143,data!$A$3:$AT$202,32,FALSE))</f>
        <v/>
      </c>
      <c r="O143" s="517"/>
      <c r="P143" s="516" t="str">
        <f>IF(ISERROR(VLOOKUP(B143,data!$A$3:$AT$202,2,FALSE)),"",VLOOKUP(B143,data!$A$3:$AT$202,37,FALSE))</f>
        <v/>
      </c>
      <c r="Q143" s="517"/>
      <c r="R143" s="518" t="str">
        <f>IF(ISERROR(VLOOKUP(B143,data!$A$3:$AT$202,2,FALSE)),"",VLOOKUP(B143,data!$A$3:$AT$202,42,FALSE))</f>
        <v/>
      </c>
      <c r="S143" s="519"/>
    </row>
    <row r="144" spans="2:19" ht="19.350000000000001" customHeight="1">
      <c r="B144" s="134">
        <v>128</v>
      </c>
      <c r="C144" s="124" t="str">
        <f>IF(ISERROR(VLOOKUP(B144,data!$A$3:$AT$202,2,FALSE)),"",VLOOKUP(B144,data!$A$3:$AT$202,2,FALSE))</f>
        <v/>
      </c>
      <c r="D144" s="520" t="str">
        <f>IF(ISERROR(VLOOKUP(B144,data!$A$3:$AT$202,2,FALSE)),"",VLOOKUP(B144,data!$A$3:$AT$202,46,FALSE))</f>
        <v/>
      </c>
      <c r="E144" s="521"/>
      <c r="F144" s="522"/>
      <c r="G144" s="123" t="str">
        <f>IF(ISERROR(VLOOKUP(B144,data!$A$3:$AT$202,2,FALSE)),"",VLOOKUP(B144,data!$A$3:$AT$202,11,FALSE))</f>
        <v/>
      </c>
      <c r="H144" s="47" t="str">
        <f>IF(ISERROR(VLOOKUP(B144,競技者データ入力シート!$A$7:$M$206,2,FALSE)),"",VLOOKUP(B144,競技者データ入力シート!$A$7:$M$206,7,FALSE))</f>
        <v/>
      </c>
      <c r="I144" s="124" t="str">
        <f>IF(ISERROR(VLOOKUP(B144,data!$A$3:$AT$202,2,FALSE)),"",VLOOKUP(B144,data!$A$3:$AT$202,12,FALSE))</f>
        <v/>
      </c>
      <c r="J144" s="518" t="str">
        <f>IF(ISERROR(VLOOKUP(B144,data!$A$3:$AT$202,2,FALSE)),"",VLOOKUP(B144,data!$A$3:$AT$202,22,FALSE))</f>
        <v/>
      </c>
      <c r="K144" s="519"/>
      <c r="L144" s="523" t="str">
        <f>IF(ISERROR(VLOOKUP(B144,data!$A$3:$AT$202,2,FALSE)),"",VLOOKUP(B144,data!$A$3:$AT$202,27,FALSE))</f>
        <v/>
      </c>
      <c r="M144" s="524"/>
      <c r="N144" s="516" t="str">
        <f>IF(ISERROR(VLOOKUP(B144,data!$A$3:$AT$202,2,FALSE)),"",VLOOKUP(B144,data!$A$3:$AT$202,32,FALSE))</f>
        <v/>
      </c>
      <c r="O144" s="517"/>
      <c r="P144" s="516" t="str">
        <f>IF(ISERROR(VLOOKUP(B144,data!$A$3:$AT$202,2,FALSE)),"",VLOOKUP(B144,data!$A$3:$AT$202,37,FALSE))</f>
        <v/>
      </c>
      <c r="Q144" s="517"/>
      <c r="R144" s="518" t="str">
        <f>IF(ISERROR(VLOOKUP(B144,data!$A$3:$AT$202,2,FALSE)),"",VLOOKUP(B144,data!$A$3:$AT$202,42,FALSE))</f>
        <v/>
      </c>
      <c r="S144" s="519"/>
    </row>
    <row r="145" spans="2:19" ht="19.350000000000001" customHeight="1">
      <c r="B145" s="134">
        <v>129</v>
      </c>
      <c r="C145" s="124" t="str">
        <f>IF(ISERROR(VLOOKUP(B145,data!$A$3:$AT$202,2,FALSE)),"",VLOOKUP(B145,data!$A$3:$AT$202,2,FALSE))</f>
        <v/>
      </c>
      <c r="D145" s="520" t="str">
        <f>IF(ISERROR(VLOOKUP(B145,data!$A$3:$AT$202,2,FALSE)),"",VLOOKUP(B145,data!$A$3:$AT$202,46,FALSE))</f>
        <v/>
      </c>
      <c r="E145" s="521"/>
      <c r="F145" s="522"/>
      <c r="G145" s="125" t="str">
        <f>IF(ISERROR(VLOOKUP(B145,data!$A$3:$AT$202,2,FALSE)),"",VLOOKUP(B145,data!$A$3:$AT$202,11,FALSE))</f>
        <v/>
      </c>
      <c r="H145" s="47" t="str">
        <f>IF(ISERROR(VLOOKUP(B145,競技者データ入力シート!$A$7:$M$206,2,FALSE)),"",VLOOKUP(B145,競技者データ入力シート!$A$7:$M$206,7,FALSE))</f>
        <v/>
      </c>
      <c r="I145" s="124" t="str">
        <f>IF(ISERROR(VLOOKUP(B145,data!$A$3:$AT$202,2,FALSE)),"",VLOOKUP(B145,data!$A$3:$AT$202,12,FALSE))</f>
        <v/>
      </c>
      <c r="J145" s="518" t="str">
        <f>IF(ISERROR(VLOOKUP(B145,data!$A$3:$AT$202,2,FALSE)),"",VLOOKUP(B145,data!$A$3:$AT$202,22,FALSE))</f>
        <v/>
      </c>
      <c r="K145" s="519"/>
      <c r="L145" s="523" t="str">
        <f>IF(ISERROR(VLOOKUP(B145,data!$A$3:$AT$202,2,FALSE)),"",VLOOKUP(B145,data!$A$3:$AT$202,27,FALSE))</f>
        <v/>
      </c>
      <c r="M145" s="524"/>
      <c r="N145" s="516" t="str">
        <f>IF(ISERROR(VLOOKUP(B145,data!$A$3:$AT$202,2,FALSE)),"",VLOOKUP(B145,data!$A$3:$AT$202,32,FALSE))</f>
        <v/>
      </c>
      <c r="O145" s="517"/>
      <c r="P145" s="516" t="str">
        <f>IF(ISERROR(VLOOKUP(B145,data!$A$3:$AT$202,2,FALSE)),"",VLOOKUP(B145,data!$A$3:$AT$202,37,FALSE))</f>
        <v/>
      </c>
      <c r="Q145" s="517"/>
      <c r="R145" s="518" t="str">
        <f>IF(ISERROR(VLOOKUP(B145,data!$A$3:$AT$202,2,FALSE)),"",VLOOKUP(B145,data!$A$3:$AT$202,42,FALSE))</f>
        <v/>
      </c>
      <c r="S145" s="519"/>
    </row>
    <row r="146" spans="2:19" ht="19.350000000000001" customHeight="1">
      <c r="B146" s="137">
        <v>130</v>
      </c>
      <c r="C146" s="131" t="str">
        <f>IF(ISERROR(VLOOKUP(B146,data!$A$3:$AT$202,2,FALSE)),"",VLOOKUP(B146,data!$A$3:$AT$202,2,FALSE))</f>
        <v/>
      </c>
      <c r="D146" s="507" t="str">
        <f>IF(ISERROR(VLOOKUP(B146,data!$A$3:$AT$202,2,FALSE)),"",VLOOKUP(B146,data!$A$3:$AT$202,46,FALSE))</f>
        <v/>
      </c>
      <c r="E146" s="508"/>
      <c r="F146" s="509"/>
      <c r="G146" s="130" t="str">
        <f>IF(ISERROR(VLOOKUP(B146,data!$A$3:$AT$202,2,FALSE)),"",VLOOKUP(B146,data!$A$3:$AT$202,11,FALSE))</f>
        <v/>
      </c>
      <c r="H146" s="50" t="str">
        <f>IF(ISERROR(VLOOKUP(B146,競技者データ入力シート!$A$7:$M$206,2,FALSE)),"",VLOOKUP(B146,競技者データ入力シート!$A$7:$M$206,7,FALSE))</f>
        <v/>
      </c>
      <c r="I146" s="131" t="str">
        <f>IF(ISERROR(VLOOKUP(B146,data!$A$3:$AT$202,2,FALSE)),"",VLOOKUP(B146,data!$A$3:$AT$202,12,FALSE))</f>
        <v/>
      </c>
      <c r="J146" s="510" t="str">
        <f>IF(ISERROR(VLOOKUP(B146,data!$A$3:$AT$202,2,FALSE)),"",VLOOKUP(B146,data!$A$3:$AT$202,22,FALSE))</f>
        <v/>
      </c>
      <c r="K146" s="511"/>
      <c r="L146" s="512" t="str">
        <f>IF(ISERROR(VLOOKUP(B146,data!$A$3:$AT$202,2,FALSE)),"",VLOOKUP(B146,data!$A$3:$AT$202,27,FALSE))</f>
        <v/>
      </c>
      <c r="M146" s="513"/>
      <c r="N146" s="514" t="str">
        <f>IF(ISERROR(VLOOKUP(B146,data!$A$3:$AT$202,2,FALSE)),"",VLOOKUP(B146,data!$A$3:$AT$202,32,FALSE))</f>
        <v/>
      </c>
      <c r="O146" s="515"/>
      <c r="P146" s="514" t="str">
        <f>IF(ISERROR(VLOOKUP(B146,data!$A$3:$AT$202,2,FALSE)),"",VLOOKUP(B146,data!$A$3:$AT$202,37,FALSE))</f>
        <v/>
      </c>
      <c r="Q146" s="515"/>
      <c r="R146" s="510" t="str">
        <f>IF(ISERROR(VLOOKUP(B146,data!$A$3:$AT$202,2,FALSE)),"",VLOOKUP(B146,data!$A$3:$AT$202,42,FALSE))</f>
        <v/>
      </c>
      <c r="S146" s="511"/>
    </row>
    <row r="147" spans="2:19" ht="19.350000000000001" customHeight="1">
      <c r="B147" s="136">
        <v>131</v>
      </c>
      <c r="C147" s="129" t="str">
        <f>IF(ISERROR(VLOOKUP(B147,data!$A$3:$AT$202,2,FALSE)),"",VLOOKUP(B147,data!$A$3:$AT$202,2,FALSE))</f>
        <v/>
      </c>
      <c r="D147" s="531" t="str">
        <f>IF(ISERROR(VLOOKUP(B147,data!$A$3:$AT$202,2,FALSE)),"",VLOOKUP(B147,data!$A$3:$AT$202,46,FALSE))</f>
        <v/>
      </c>
      <c r="E147" s="532"/>
      <c r="F147" s="533"/>
      <c r="G147" s="128" t="str">
        <f>IF(ISERROR(VLOOKUP(B147,data!$A$3:$AT$202,2,FALSE)),"",VLOOKUP(B147,data!$A$3:$AT$202,11,FALSE))</f>
        <v/>
      </c>
      <c r="H147" s="49" t="str">
        <f>IF(ISERROR(VLOOKUP(B147,競技者データ入力シート!$A$7:$M$206,2,FALSE)),"",VLOOKUP(B147,競技者データ入力シート!$A$7:$M$206,7,FALSE))</f>
        <v/>
      </c>
      <c r="I147" s="129" t="str">
        <f>IF(ISERROR(VLOOKUP(B147,data!$A$3:$AT$202,2,FALSE)),"",VLOOKUP(B147,data!$A$3:$AT$202,12,FALSE))</f>
        <v/>
      </c>
      <c r="J147" s="529" t="str">
        <f>IF(ISERROR(VLOOKUP(B147,data!$A$3:$AT$202,2,FALSE)),"",VLOOKUP(B147,data!$A$3:$AT$202,22,FALSE))</f>
        <v/>
      </c>
      <c r="K147" s="530"/>
      <c r="L147" s="525" t="str">
        <f>IF(ISERROR(VLOOKUP(B147,data!$A$3:$AT$202,2,FALSE)),"",VLOOKUP(B147,data!$A$3:$AT$202,27,FALSE))</f>
        <v/>
      </c>
      <c r="M147" s="526"/>
      <c r="N147" s="527" t="str">
        <f>IF(ISERROR(VLOOKUP(B147,data!$A$3:$AT$202,2,FALSE)),"",VLOOKUP(B147,data!$A$3:$AT$202,32,FALSE))</f>
        <v/>
      </c>
      <c r="O147" s="528"/>
      <c r="P147" s="527" t="str">
        <f>IF(ISERROR(VLOOKUP(B147,data!$A$3:$AT$202,2,FALSE)),"",VLOOKUP(B147,data!$A$3:$AT$202,37,FALSE))</f>
        <v/>
      </c>
      <c r="Q147" s="528"/>
      <c r="R147" s="529" t="str">
        <f>IF(ISERROR(VLOOKUP(B147,data!$A$3:$AT$202,2,FALSE)),"",VLOOKUP(B147,data!$A$3:$AT$202,42,FALSE))</f>
        <v/>
      </c>
      <c r="S147" s="530"/>
    </row>
    <row r="148" spans="2:19" ht="19.350000000000001" customHeight="1">
      <c r="B148" s="134">
        <v>132</v>
      </c>
      <c r="C148" s="124" t="str">
        <f>IF(ISERROR(VLOOKUP(B148,data!$A$3:$AT$202,2,FALSE)),"",VLOOKUP(B148,data!$A$3:$AT$202,2,FALSE))</f>
        <v/>
      </c>
      <c r="D148" s="520" t="str">
        <f>IF(ISERROR(VLOOKUP(B148,data!$A$3:$AT$202,2,FALSE)),"",VLOOKUP(B148,data!$A$3:$AT$202,46,FALSE))</f>
        <v/>
      </c>
      <c r="E148" s="521"/>
      <c r="F148" s="522"/>
      <c r="G148" s="125" t="str">
        <f>IF(ISERROR(VLOOKUP(B148,data!$A$3:$AT$202,2,FALSE)),"",VLOOKUP(B148,data!$A$3:$AT$202,11,FALSE))</f>
        <v/>
      </c>
      <c r="H148" s="47" t="str">
        <f>IF(ISERROR(VLOOKUP(B148,競技者データ入力シート!$A$7:$M$206,2,FALSE)),"",VLOOKUP(B148,競技者データ入力シート!$A$7:$M$206,7,FALSE))</f>
        <v/>
      </c>
      <c r="I148" s="124" t="str">
        <f>IF(ISERROR(VLOOKUP(B148,data!$A$3:$AT$202,2,FALSE)),"",VLOOKUP(B148,data!$A$3:$AT$202,12,FALSE))</f>
        <v/>
      </c>
      <c r="J148" s="518" t="str">
        <f>IF(ISERROR(VLOOKUP(B148,data!$A$3:$AT$202,2,FALSE)),"",VLOOKUP(B148,data!$A$3:$AT$202,22,FALSE))</f>
        <v/>
      </c>
      <c r="K148" s="519"/>
      <c r="L148" s="523" t="str">
        <f>IF(ISERROR(VLOOKUP(B148,data!$A$3:$AT$202,2,FALSE)),"",VLOOKUP(B148,data!$A$3:$AT$202,27,FALSE))</f>
        <v/>
      </c>
      <c r="M148" s="524"/>
      <c r="N148" s="516" t="str">
        <f>IF(ISERROR(VLOOKUP(B148,data!$A$3:$AT$202,2,FALSE)),"",VLOOKUP(B148,data!$A$3:$AT$202,32,FALSE))</f>
        <v/>
      </c>
      <c r="O148" s="517"/>
      <c r="P148" s="516" t="str">
        <f>IF(ISERROR(VLOOKUP(B148,data!$A$3:$AT$202,2,FALSE)),"",VLOOKUP(B148,data!$A$3:$AT$202,37,FALSE))</f>
        <v/>
      </c>
      <c r="Q148" s="517"/>
      <c r="R148" s="518" t="str">
        <f>IF(ISERROR(VLOOKUP(B148,data!$A$3:$AT$202,2,FALSE)),"",VLOOKUP(B148,data!$A$3:$AT$202,42,FALSE))</f>
        <v/>
      </c>
      <c r="S148" s="519"/>
    </row>
    <row r="149" spans="2:19" ht="19.350000000000001" customHeight="1">
      <c r="B149" s="134">
        <v>133</v>
      </c>
      <c r="C149" s="124" t="str">
        <f>IF(ISERROR(VLOOKUP(B149,data!$A$3:$AT$202,2,FALSE)),"",VLOOKUP(B149,data!$A$3:$AT$202,2,FALSE))</f>
        <v/>
      </c>
      <c r="D149" s="520" t="str">
        <f>IF(ISERROR(VLOOKUP(B149,data!$A$3:$AT$202,2,FALSE)),"",VLOOKUP(B149,data!$A$3:$AT$202,46,FALSE))</f>
        <v/>
      </c>
      <c r="E149" s="521"/>
      <c r="F149" s="522"/>
      <c r="G149" s="123" t="str">
        <f>IF(ISERROR(VLOOKUP(B149,data!$A$3:$AT$202,2,FALSE)),"",VLOOKUP(B149,data!$A$3:$AT$202,11,FALSE))</f>
        <v/>
      </c>
      <c r="H149" s="47" t="str">
        <f>IF(ISERROR(VLOOKUP(B149,競技者データ入力シート!$A$7:$M$206,2,FALSE)),"",VLOOKUP(B149,競技者データ入力シート!$A$7:$M$206,7,FALSE))</f>
        <v/>
      </c>
      <c r="I149" s="124" t="str">
        <f>IF(ISERROR(VLOOKUP(B149,data!$A$3:$AT$202,2,FALSE)),"",VLOOKUP(B149,data!$A$3:$AT$202,12,FALSE))</f>
        <v/>
      </c>
      <c r="J149" s="518" t="str">
        <f>IF(ISERROR(VLOOKUP(B149,data!$A$3:$AT$202,2,FALSE)),"",VLOOKUP(B149,data!$A$3:$AT$202,22,FALSE))</f>
        <v/>
      </c>
      <c r="K149" s="519"/>
      <c r="L149" s="523" t="str">
        <f>IF(ISERROR(VLOOKUP(B149,data!$A$3:$AT$202,2,FALSE)),"",VLOOKUP(B149,data!$A$3:$AT$202,27,FALSE))</f>
        <v/>
      </c>
      <c r="M149" s="524"/>
      <c r="N149" s="516" t="str">
        <f>IF(ISERROR(VLOOKUP(B149,data!$A$3:$AT$202,2,FALSE)),"",VLOOKUP(B149,data!$A$3:$AT$202,32,FALSE))</f>
        <v/>
      </c>
      <c r="O149" s="517"/>
      <c r="P149" s="516" t="str">
        <f>IF(ISERROR(VLOOKUP(B149,data!$A$3:$AT$202,2,FALSE)),"",VLOOKUP(B149,data!$A$3:$AT$202,37,FALSE))</f>
        <v/>
      </c>
      <c r="Q149" s="517"/>
      <c r="R149" s="518" t="str">
        <f>IF(ISERROR(VLOOKUP(B149,data!$A$3:$AT$202,2,FALSE)),"",VLOOKUP(B149,data!$A$3:$AT$202,42,FALSE))</f>
        <v/>
      </c>
      <c r="S149" s="519"/>
    </row>
    <row r="150" spans="2:19" ht="19.350000000000001" customHeight="1">
      <c r="B150" s="134">
        <v>134</v>
      </c>
      <c r="C150" s="124" t="str">
        <f>IF(ISERROR(VLOOKUP(B150,data!$A$3:$AT$202,2,FALSE)),"",VLOOKUP(B150,data!$A$3:$AT$202,2,FALSE))</f>
        <v/>
      </c>
      <c r="D150" s="520" t="str">
        <f>IF(ISERROR(VLOOKUP(B150,data!$A$3:$AT$202,2,FALSE)),"",VLOOKUP(B150,data!$A$3:$AT$202,46,FALSE))</f>
        <v/>
      </c>
      <c r="E150" s="521"/>
      <c r="F150" s="522"/>
      <c r="G150" s="125" t="str">
        <f>IF(ISERROR(VLOOKUP(B150,data!$A$3:$AT$202,2,FALSE)),"",VLOOKUP(B150,data!$A$3:$AT$202,11,FALSE))</f>
        <v/>
      </c>
      <c r="H150" s="47" t="str">
        <f>IF(ISERROR(VLOOKUP(B150,競技者データ入力シート!$A$7:$M$206,2,FALSE)),"",VLOOKUP(B150,競技者データ入力シート!$A$7:$M$206,7,FALSE))</f>
        <v/>
      </c>
      <c r="I150" s="124" t="str">
        <f>IF(ISERROR(VLOOKUP(B150,data!$A$3:$AT$202,2,FALSE)),"",VLOOKUP(B150,data!$A$3:$AT$202,12,FALSE))</f>
        <v/>
      </c>
      <c r="J150" s="518" t="str">
        <f>IF(ISERROR(VLOOKUP(B150,data!$A$3:$AT$202,2,FALSE)),"",VLOOKUP(B150,data!$A$3:$AT$202,22,FALSE))</f>
        <v/>
      </c>
      <c r="K150" s="519"/>
      <c r="L150" s="523" t="str">
        <f>IF(ISERROR(VLOOKUP(B150,data!$A$3:$AT$202,2,FALSE)),"",VLOOKUP(B150,data!$A$3:$AT$202,27,FALSE))</f>
        <v/>
      </c>
      <c r="M150" s="524"/>
      <c r="N150" s="516" t="str">
        <f>IF(ISERROR(VLOOKUP(B150,data!$A$3:$AT$202,2,FALSE)),"",VLOOKUP(B150,data!$A$3:$AT$202,32,FALSE))</f>
        <v/>
      </c>
      <c r="O150" s="517"/>
      <c r="P150" s="516" t="str">
        <f>IF(ISERROR(VLOOKUP(B150,data!$A$3:$AT$202,2,FALSE)),"",VLOOKUP(B150,data!$A$3:$AT$202,37,FALSE))</f>
        <v/>
      </c>
      <c r="Q150" s="517"/>
      <c r="R150" s="518" t="str">
        <f>IF(ISERROR(VLOOKUP(B150,data!$A$3:$AT$202,2,FALSE)),"",VLOOKUP(B150,data!$A$3:$AT$202,42,FALSE))</f>
        <v/>
      </c>
      <c r="S150" s="519"/>
    </row>
    <row r="151" spans="2:19" ht="19.350000000000001" customHeight="1">
      <c r="B151" s="137">
        <v>135</v>
      </c>
      <c r="C151" s="131" t="str">
        <f>IF(ISERROR(VLOOKUP(B151,data!$A$3:$AT$202,2,FALSE)),"",VLOOKUP(B151,data!$A$3:$AT$202,2,FALSE))</f>
        <v/>
      </c>
      <c r="D151" s="507" t="str">
        <f>IF(ISERROR(VLOOKUP(B151,data!$A$3:$AT$202,2,FALSE)),"",VLOOKUP(B151,data!$A$3:$AT$202,46,FALSE))</f>
        <v/>
      </c>
      <c r="E151" s="508"/>
      <c r="F151" s="509"/>
      <c r="G151" s="130" t="str">
        <f>IF(ISERROR(VLOOKUP(B151,data!$A$3:$AT$202,2,FALSE)),"",VLOOKUP(B151,data!$A$3:$AT$202,11,FALSE))</f>
        <v/>
      </c>
      <c r="H151" s="50" t="str">
        <f>IF(ISERROR(VLOOKUP(B151,競技者データ入力シート!$A$7:$M$206,2,FALSE)),"",VLOOKUP(B151,競技者データ入力シート!$A$7:$M$206,7,FALSE))</f>
        <v/>
      </c>
      <c r="I151" s="131" t="str">
        <f>IF(ISERROR(VLOOKUP(B151,data!$A$3:$AT$202,2,FALSE)),"",VLOOKUP(B151,data!$A$3:$AT$202,12,FALSE))</f>
        <v/>
      </c>
      <c r="J151" s="510" t="str">
        <f>IF(ISERROR(VLOOKUP(B151,data!$A$3:$AT$202,2,FALSE)),"",VLOOKUP(B151,data!$A$3:$AT$202,22,FALSE))</f>
        <v/>
      </c>
      <c r="K151" s="511"/>
      <c r="L151" s="512" t="str">
        <f>IF(ISERROR(VLOOKUP(B151,data!$A$3:$AT$202,2,FALSE)),"",VLOOKUP(B151,data!$A$3:$AT$202,27,FALSE))</f>
        <v/>
      </c>
      <c r="M151" s="513"/>
      <c r="N151" s="514" t="str">
        <f>IF(ISERROR(VLOOKUP(B151,data!$A$3:$AT$202,2,FALSE)),"",VLOOKUP(B151,data!$A$3:$AT$202,32,FALSE))</f>
        <v/>
      </c>
      <c r="O151" s="515"/>
      <c r="P151" s="514" t="str">
        <f>IF(ISERROR(VLOOKUP(B151,data!$A$3:$AT$202,2,FALSE)),"",VLOOKUP(B151,data!$A$3:$AT$202,37,FALSE))</f>
        <v/>
      </c>
      <c r="Q151" s="515"/>
      <c r="R151" s="510" t="str">
        <f>IF(ISERROR(VLOOKUP(B151,data!$A$3:$AT$202,2,FALSE)),"",VLOOKUP(B151,data!$A$3:$AT$202,42,FALSE))</f>
        <v/>
      </c>
      <c r="S151" s="511"/>
    </row>
    <row r="152" spans="2:19" ht="19.350000000000001" customHeight="1">
      <c r="B152" s="136">
        <v>136</v>
      </c>
      <c r="C152" s="129" t="str">
        <f>IF(ISERROR(VLOOKUP(B152,data!$A$3:$AT$202,2,FALSE)),"",VLOOKUP(B152,data!$A$3:$AT$202,2,FALSE))</f>
        <v/>
      </c>
      <c r="D152" s="531" t="str">
        <f>IF(ISERROR(VLOOKUP(B152,data!$A$3:$AT$202,2,FALSE)),"",VLOOKUP(B152,data!$A$3:$AT$202,46,FALSE))</f>
        <v/>
      </c>
      <c r="E152" s="532"/>
      <c r="F152" s="533"/>
      <c r="G152" s="128" t="str">
        <f>IF(ISERROR(VLOOKUP(B152,data!$A$3:$AT$202,2,FALSE)),"",VLOOKUP(B152,data!$A$3:$AT$202,11,FALSE))</f>
        <v/>
      </c>
      <c r="H152" s="49" t="str">
        <f>IF(ISERROR(VLOOKUP(B152,競技者データ入力シート!$A$7:$M$206,2,FALSE)),"",VLOOKUP(B152,競技者データ入力シート!$A$7:$M$206,7,FALSE))</f>
        <v/>
      </c>
      <c r="I152" s="129" t="str">
        <f>IF(ISERROR(VLOOKUP(B152,data!$A$3:$AT$202,2,FALSE)),"",VLOOKUP(B152,data!$A$3:$AT$202,12,FALSE))</f>
        <v/>
      </c>
      <c r="J152" s="529" t="str">
        <f>IF(ISERROR(VLOOKUP(B152,data!$A$3:$AT$202,2,FALSE)),"",VLOOKUP(B152,data!$A$3:$AT$202,22,FALSE))</f>
        <v/>
      </c>
      <c r="K152" s="530"/>
      <c r="L152" s="525" t="str">
        <f>IF(ISERROR(VLOOKUP(B152,data!$A$3:$AT$202,2,FALSE)),"",VLOOKUP(B152,data!$A$3:$AT$202,27,FALSE))</f>
        <v/>
      </c>
      <c r="M152" s="526"/>
      <c r="N152" s="527" t="str">
        <f>IF(ISERROR(VLOOKUP(B152,data!$A$3:$AT$202,2,FALSE)),"",VLOOKUP(B152,data!$A$3:$AT$202,32,FALSE))</f>
        <v/>
      </c>
      <c r="O152" s="528"/>
      <c r="P152" s="527" t="str">
        <f>IF(ISERROR(VLOOKUP(B152,data!$A$3:$AT$202,2,FALSE)),"",VLOOKUP(B152,data!$A$3:$AT$202,37,FALSE))</f>
        <v/>
      </c>
      <c r="Q152" s="528"/>
      <c r="R152" s="529" t="str">
        <f>IF(ISERROR(VLOOKUP(B152,data!$A$3:$AT$202,2,FALSE)),"",VLOOKUP(B152,data!$A$3:$AT$202,42,FALSE))</f>
        <v/>
      </c>
      <c r="S152" s="530"/>
    </row>
    <row r="153" spans="2:19" ht="19.350000000000001" customHeight="1">
      <c r="B153" s="134">
        <v>137</v>
      </c>
      <c r="C153" s="124" t="str">
        <f>IF(ISERROR(VLOOKUP(B153,data!$A$3:$AT$202,2,FALSE)),"",VLOOKUP(B153,data!$A$3:$AT$202,2,FALSE))</f>
        <v/>
      </c>
      <c r="D153" s="520" t="str">
        <f>IF(ISERROR(VLOOKUP(B153,data!$A$3:$AT$202,2,FALSE)),"",VLOOKUP(B153,data!$A$3:$AT$202,46,FALSE))</f>
        <v/>
      </c>
      <c r="E153" s="521"/>
      <c r="F153" s="522"/>
      <c r="G153" s="125" t="str">
        <f>IF(ISERROR(VLOOKUP(B153,data!$A$3:$AT$202,2,FALSE)),"",VLOOKUP(B153,data!$A$3:$AT$202,11,FALSE))</f>
        <v/>
      </c>
      <c r="H153" s="47" t="str">
        <f>IF(ISERROR(VLOOKUP(B153,競技者データ入力シート!$A$7:$M$206,2,FALSE)),"",VLOOKUP(B153,競技者データ入力シート!$A$7:$M$206,7,FALSE))</f>
        <v/>
      </c>
      <c r="I153" s="124" t="str">
        <f>IF(ISERROR(VLOOKUP(B153,data!$A$3:$AT$202,2,FALSE)),"",VLOOKUP(B153,data!$A$3:$AT$202,12,FALSE))</f>
        <v/>
      </c>
      <c r="J153" s="518" t="str">
        <f>IF(ISERROR(VLOOKUP(B153,data!$A$3:$AT$202,2,FALSE)),"",VLOOKUP(B153,data!$A$3:$AT$202,22,FALSE))</f>
        <v/>
      </c>
      <c r="K153" s="519"/>
      <c r="L153" s="523" t="str">
        <f>IF(ISERROR(VLOOKUP(B153,data!$A$3:$AT$202,2,FALSE)),"",VLOOKUP(B153,data!$A$3:$AT$202,27,FALSE))</f>
        <v/>
      </c>
      <c r="M153" s="524"/>
      <c r="N153" s="516" t="str">
        <f>IF(ISERROR(VLOOKUP(B153,data!$A$3:$AT$202,2,FALSE)),"",VLOOKUP(B153,data!$A$3:$AT$202,32,FALSE))</f>
        <v/>
      </c>
      <c r="O153" s="517"/>
      <c r="P153" s="516" t="str">
        <f>IF(ISERROR(VLOOKUP(B153,data!$A$3:$AT$202,2,FALSE)),"",VLOOKUP(B153,data!$A$3:$AT$202,37,FALSE))</f>
        <v/>
      </c>
      <c r="Q153" s="517"/>
      <c r="R153" s="518" t="str">
        <f>IF(ISERROR(VLOOKUP(B153,data!$A$3:$AT$202,2,FALSE)),"",VLOOKUP(B153,data!$A$3:$AT$202,42,FALSE))</f>
        <v/>
      </c>
      <c r="S153" s="519"/>
    </row>
    <row r="154" spans="2:19" ht="19.350000000000001" customHeight="1">
      <c r="B154" s="134">
        <v>138</v>
      </c>
      <c r="C154" s="124" t="str">
        <f>IF(ISERROR(VLOOKUP(B154,data!$A$3:$AT$202,2,FALSE)),"",VLOOKUP(B154,data!$A$3:$AT$202,2,FALSE))</f>
        <v/>
      </c>
      <c r="D154" s="520" t="str">
        <f>IF(ISERROR(VLOOKUP(B154,data!$A$3:$AT$202,2,FALSE)),"",VLOOKUP(B154,data!$A$3:$AT$202,46,FALSE))</f>
        <v/>
      </c>
      <c r="E154" s="521"/>
      <c r="F154" s="522"/>
      <c r="G154" s="123" t="str">
        <f>IF(ISERROR(VLOOKUP(B154,data!$A$3:$AT$202,2,FALSE)),"",VLOOKUP(B154,data!$A$3:$AT$202,11,FALSE))</f>
        <v/>
      </c>
      <c r="H154" s="47" t="str">
        <f>IF(ISERROR(VLOOKUP(B154,競技者データ入力シート!$A$7:$M$206,2,FALSE)),"",VLOOKUP(B154,競技者データ入力シート!$A$7:$M$206,7,FALSE))</f>
        <v/>
      </c>
      <c r="I154" s="124" t="str">
        <f>IF(ISERROR(VLOOKUP(B154,data!$A$3:$AT$202,2,FALSE)),"",VLOOKUP(B154,data!$A$3:$AT$202,12,FALSE))</f>
        <v/>
      </c>
      <c r="J154" s="518" t="str">
        <f>IF(ISERROR(VLOOKUP(B154,data!$A$3:$AT$202,2,FALSE)),"",VLOOKUP(B154,data!$A$3:$AT$202,22,FALSE))</f>
        <v/>
      </c>
      <c r="K154" s="519"/>
      <c r="L154" s="523" t="str">
        <f>IF(ISERROR(VLOOKUP(B154,data!$A$3:$AT$202,2,FALSE)),"",VLOOKUP(B154,data!$A$3:$AT$202,27,FALSE))</f>
        <v/>
      </c>
      <c r="M154" s="524"/>
      <c r="N154" s="516" t="str">
        <f>IF(ISERROR(VLOOKUP(B154,data!$A$3:$AT$202,2,FALSE)),"",VLOOKUP(B154,data!$A$3:$AT$202,32,FALSE))</f>
        <v/>
      </c>
      <c r="O154" s="517"/>
      <c r="P154" s="516" t="str">
        <f>IF(ISERROR(VLOOKUP(B154,data!$A$3:$AT$202,2,FALSE)),"",VLOOKUP(B154,data!$A$3:$AT$202,37,FALSE))</f>
        <v/>
      </c>
      <c r="Q154" s="517"/>
      <c r="R154" s="518" t="str">
        <f>IF(ISERROR(VLOOKUP(B154,data!$A$3:$AT$202,2,FALSE)),"",VLOOKUP(B154,data!$A$3:$AT$202,42,FALSE))</f>
        <v/>
      </c>
      <c r="S154" s="519"/>
    </row>
    <row r="155" spans="2:19" ht="19.350000000000001" customHeight="1">
      <c r="B155" s="134">
        <v>139</v>
      </c>
      <c r="C155" s="124" t="str">
        <f>IF(ISERROR(VLOOKUP(B155,data!$A$3:$AT$202,2,FALSE)),"",VLOOKUP(B155,data!$A$3:$AT$202,2,FALSE))</f>
        <v/>
      </c>
      <c r="D155" s="520" t="str">
        <f>IF(ISERROR(VLOOKUP(B155,data!$A$3:$AT$202,2,FALSE)),"",VLOOKUP(B155,data!$A$3:$AT$202,46,FALSE))</f>
        <v/>
      </c>
      <c r="E155" s="521"/>
      <c r="F155" s="522"/>
      <c r="G155" s="125" t="str">
        <f>IF(ISERROR(VLOOKUP(B155,data!$A$3:$AT$202,2,FALSE)),"",VLOOKUP(B155,data!$A$3:$AT$202,11,FALSE))</f>
        <v/>
      </c>
      <c r="H155" s="47" t="str">
        <f>IF(ISERROR(VLOOKUP(B155,競技者データ入力シート!$A$7:$M$206,2,FALSE)),"",VLOOKUP(B155,競技者データ入力シート!$A$7:$M$206,7,FALSE))</f>
        <v/>
      </c>
      <c r="I155" s="124" t="str">
        <f>IF(ISERROR(VLOOKUP(B155,data!$A$3:$AT$202,2,FALSE)),"",VLOOKUP(B155,data!$A$3:$AT$202,12,FALSE))</f>
        <v/>
      </c>
      <c r="J155" s="518" t="str">
        <f>IF(ISERROR(VLOOKUP(B155,data!$A$3:$AT$202,2,FALSE)),"",VLOOKUP(B155,data!$A$3:$AT$202,22,FALSE))</f>
        <v/>
      </c>
      <c r="K155" s="519"/>
      <c r="L155" s="523" t="str">
        <f>IF(ISERROR(VLOOKUP(B155,data!$A$3:$AT$202,2,FALSE)),"",VLOOKUP(B155,data!$A$3:$AT$202,27,FALSE))</f>
        <v/>
      </c>
      <c r="M155" s="524"/>
      <c r="N155" s="516" t="str">
        <f>IF(ISERROR(VLOOKUP(B155,data!$A$3:$AT$202,2,FALSE)),"",VLOOKUP(B155,data!$A$3:$AT$202,32,FALSE))</f>
        <v/>
      </c>
      <c r="O155" s="517"/>
      <c r="P155" s="516" t="str">
        <f>IF(ISERROR(VLOOKUP(B155,data!$A$3:$AT$202,2,FALSE)),"",VLOOKUP(B155,data!$A$3:$AT$202,37,FALSE))</f>
        <v/>
      </c>
      <c r="Q155" s="517"/>
      <c r="R155" s="518" t="str">
        <f>IF(ISERROR(VLOOKUP(B155,data!$A$3:$AT$202,2,FALSE)),"",VLOOKUP(B155,data!$A$3:$AT$202,42,FALSE))</f>
        <v/>
      </c>
      <c r="S155" s="519"/>
    </row>
    <row r="156" spans="2:19" ht="19.350000000000001" customHeight="1">
      <c r="B156" s="137">
        <v>140</v>
      </c>
      <c r="C156" s="131" t="str">
        <f>IF(ISERROR(VLOOKUP(B156,data!$A$3:$AT$202,2,FALSE)),"",VLOOKUP(B156,data!$A$3:$AT$202,2,FALSE))</f>
        <v/>
      </c>
      <c r="D156" s="507" t="str">
        <f>IF(ISERROR(VLOOKUP(B156,data!$A$3:$AT$202,2,FALSE)),"",VLOOKUP(B156,data!$A$3:$AT$202,46,FALSE))</f>
        <v/>
      </c>
      <c r="E156" s="508"/>
      <c r="F156" s="509"/>
      <c r="G156" s="130" t="str">
        <f>IF(ISERROR(VLOOKUP(B156,data!$A$3:$AT$202,2,FALSE)),"",VLOOKUP(B156,data!$A$3:$AT$202,11,FALSE))</f>
        <v/>
      </c>
      <c r="H156" s="50" t="str">
        <f>IF(ISERROR(VLOOKUP(B156,競技者データ入力シート!$A$7:$M$206,2,FALSE)),"",VLOOKUP(B156,競技者データ入力シート!$A$7:$M$206,7,FALSE))</f>
        <v/>
      </c>
      <c r="I156" s="131" t="str">
        <f>IF(ISERROR(VLOOKUP(B156,data!$A$3:$AT$202,2,FALSE)),"",VLOOKUP(B156,data!$A$3:$AT$202,12,FALSE))</f>
        <v/>
      </c>
      <c r="J156" s="510" t="str">
        <f>IF(ISERROR(VLOOKUP(B156,data!$A$3:$AT$202,2,FALSE)),"",VLOOKUP(B156,data!$A$3:$AT$202,22,FALSE))</f>
        <v/>
      </c>
      <c r="K156" s="511"/>
      <c r="L156" s="512" t="str">
        <f>IF(ISERROR(VLOOKUP(B156,data!$A$3:$AT$202,2,FALSE)),"",VLOOKUP(B156,data!$A$3:$AT$202,27,FALSE))</f>
        <v/>
      </c>
      <c r="M156" s="513"/>
      <c r="N156" s="514" t="str">
        <f>IF(ISERROR(VLOOKUP(B156,data!$A$3:$AT$202,2,FALSE)),"",VLOOKUP(B156,data!$A$3:$AT$202,32,FALSE))</f>
        <v/>
      </c>
      <c r="O156" s="515"/>
      <c r="P156" s="514" t="str">
        <f>IF(ISERROR(VLOOKUP(B156,data!$A$3:$AT$202,2,FALSE)),"",VLOOKUP(B156,data!$A$3:$AT$202,37,FALSE))</f>
        <v/>
      </c>
      <c r="Q156" s="515"/>
      <c r="R156" s="510" t="str">
        <f>IF(ISERROR(VLOOKUP(B156,data!$A$3:$AT$202,2,FALSE)),"",VLOOKUP(B156,data!$A$3:$AT$202,42,FALSE))</f>
        <v/>
      </c>
      <c r="S156" s="511"/>
    </row>
    <row r="157" spans="2:19" ht="19.350000000000001" customHeight="1">
      <c r="B157" s="136">
        <v>141</v>
      </c>
      <c r="C157" s="129" t="str">
        <f>IF(ISERROR(VLOOKUP(B157,data!$A$3:$AT$202,2,FALSE)),"",VLOOKUP(B157,data!$A$3:$AT$202,2,FALSE))</f>
        <v/>
      </c>
      <c r="D157" s="531" t="str">
        <f>IF(ISERROR(VLOOKUP(B157,data!$A$3:$AT$202,2,FALSE)),"",VLOOKUP(B157,data!$A$3:$AT$202,46,FALSE))</f>
        <v/>
      </c>
      <c r="E157" s="532"/>
      <c r="F157" s="533"/>
      <c r="G157" s="128" t="str">
        <f>IF(ISERROR(VLOOKUP(B157,data!$A$3:$AT$202,2,FALSE)),"",VLOOKUP(B157,data!$A$3:$AT$202,11,FALSE))</f>
        <v/>
      </c>
      <c r="H157" s="49" t="str">
        <f>IF(ISERROR(VLOOKUP(B157,競技者データ入力シート!$A$7:$M$206,2,FALSE)),"",VLOOKUP(B157,競技者データ入力シート!$A$7:$M$206,7,FALSE))</f>
        <v/>
      </c>
      <c r="I157" s="129" t="str">
        <f>IF(ISERROR(VLOOKUP(B157,data!$A$3:$AT$202,2,FALSE)),"",VLOOKUP(B157,data!$A$3:$AT$202,12,FALSE))</f>
        <v/>
      </c>
      <c r="J157" s="529" t="str">
        <f>IF(ISERROR(VLOOKUP(B157,data!$A$3:$AT$202,2,FALSE)),"",VLOOKUP(B157,data!$A$3:$AT$202,22,FALSE))</f>
        <v/>
      </c>
      <c r="K157" s="530"/>
      <c r="L157" s="525" t="str">
        <f>IF(ISERROR(VLOOKUP(B157,data!$A$3:$AT$202,2,FALSE)),"",VLOOKUP(B157,data!$A$3:$AT$202,27,FALSE))</f>
        <v/>
      </c>
      <c r="M157" s="526"/>
      <c r="N157" s="527" t="str">
        <f>IF(ISERROR(VLOOKUP(B157,data!$A$3:$AT$202,2,FALSE)),"",VLOOKUP(B157,data!$A$3:$AT$202,32,FALSE))</f>
        <v/>
      </c>
      <c r="O157" s="528"/>
      <c r="P157" s="527" t="str">
        <f>IF(ISERROR(VLOOKUP(B157,data!$A$3:$AT$202,2,FALSE)),"",VLOOKUP(B157,data!$A$3:$AT$202,37,FALSE))</f>
        <v/>
      </c>
      <c r="Q157" s="528"/>
      <c r="R157" s="529" t="str">
        <f>IF(ISERROR(VLOOKUP(B157,data!$A$3:$AT$202,2,FALSE)),"",VLOOKUP(B157,data!$A$3:$AT$202,42,FALSE))</f>
        <v/>
      </c>
      <c r="S157" s="530"/>
    </row>
    <row r="158" spans="2:19" ht="19.350000000000001" customHeight="1">
      <c r="B158" s="134">
        <v>142</v>
      </c>
      <c r="C158" s="124" t="str">
        <f>IF(ISERROR(VLOOKUP(B158,data!$A$3:$AT$202,2,FALSE)),"",VLOOKUP(B158,data!$A$3:$AT$202,2,FALSE))</f>
        <v/>
      </c>
      <c r="D158" s="520" t="str">
        <f>IF(ISERROR(VLOOKUP(B158,data!$A$3:$AT$202,2,FALSE)),"",VLOOKUP(B158,data!$A$3:$AT$202,46,FALSE))</f>
        <v/>
      </c>
      <c r="E158" s="521"/>
      <c r="F158" s="522"/>
      <c r="G158" s="125" t="str">
        <f>IF(ISERROR(VLOOKUP(B158,data!$A$3:$AT$202,2,FALSE)),"",VLOOKUP(B158,data!$A$3:$AT$202,11,FALSE))</f>
        <v/>
      </c>
      <c r="H158" s="47" t="str">
        <f>IF(ISERROR(VLOOKUP(B158,競技者データ入力シート!$A$7:$M$206,2,FALSE)),"",VLOOKUP(B158,競技者データ入力シート!$A$7:$M$206,7,FALSE))</f>
        <v/>
      </c>
      <c r="I158" s="124" t="str">
        <f>IF(ISERROR(VLOOKUP(B158,data!$A$3:$AT$202,2,FALSE)),"",VLOOKUP(B158,data!$A$3:$AT$202,12,FALSE))</f>
        <v/>
      </c>
      <c r="J158" s="518" t="str">
        <f>IF(ISERROR(VLOOKUP(B158,data!$A$3:$AT$202,2,FALSE)),"",VLOOKUP(B158,data!$A$3:$AT$202,22,FALSE))</f>
        <v/>
      </c>
      <c r="K158" s="519"/>
      <c r="L158" s="523" t="str">
        <f>IF(ISERROR(VLOOKUP(B158,data!$A$3:$AT$202,2,FALSE)),"",VLOOKUP(B158,data!$A$3:$AT$202,27,FALSE))</f>
        <v/>
      </c>
      <c r="M158" s="524"/>
      <c r="N158" s="516" t="str">
        <f>IF(ISERROR(VLOOKUP(B158,data!$A$3:$AT$202,2,FALSE)),"",VLOOKUP(B158,data!$A$3:$AT$202,32,FALSE))</f>
        <v/>
      </c>
      <c r="O158" s="517"/>
      <c r="P158" s="516" t="str">
        <f>IF(ISERROR(VLOOKUP(B158,data!$A$3:$AT$202,2,FALSE)),"",VLOOKUP(B158,data!$A$3:$AT$202,37,FALSE))</f>
        <v/>
      </c>
      <c r="Q158" s="517"/>
      <c r="R158" s="518" t="str">
        <f>IF(ISERROR(VLOOKUP(B158,data!$A$3:$AT$202,2,FALSE)),"",VLOOKUP(B158,data!$A$3:$AT$202,42,FALSE))</f>
        <v/>
      </c>
      <c r="S158" s="519"/>
    </row>
    <row r="159" spans="2:19" ht="19.350000000000001" customHeight="1">
      <c r="B159" s="134">
        <v>143</v>
      </c>
      <c r="C159" s="124" t="str">
        <f>IF(ISERROR(VLOOKUP(B159,data!$A$3:$AT$202,2,FALSE)),"",VLOOKUP(B159,data!$A$3:$AT$202,2,FALSE))</f>
        <v/>
      </c>
      <c r="D159" s="520" t="str">
        <f>IF(ISERROR(VLOOKUP(B159,data!$A$3:$AT$202,2,FALSE)),"",VLOOKUP(B159,data!$A$3:$AT$202,46,FALSE))</f>
        <v/>
      </c>
      <c r="E159" s="521"/>
      <c r="F159" s="522"/>
      <c r="G159" s="123" t="str">
        <f>IF(ISERROR(VLOOKUP(B159,data!$A$3:$AT$202,2,FALSE)),"",VLOOKUP(B159,data!$A$3:$AT$202,11,FALSE))</f>
        <v/>
      </c>
      <c r="H159" s="47" t="str">
        <f>IF(ISERROR(VLOOKUP(B159,競技者データ入力シート!$A$7:$M$206,2,FALSE)),"",VLOOKUP(B159,競技者データ入力シート!$A$7:$M$206,7,FALSE))</f>
        <v/>
      </c>
      <c r="I159" s="124" t="str">
        <f>IF(ISERROR(VLOOKUP(B159,data!$A$3:$AT$202,2,FALSE)),"",VLOOKUP(B159,data!$A$3:$AT$202,12,FALSE))</f>
        <v/>
      </c>
      <c r="J159" s="518" t="str">
        <f>IF(ISERROR(VLOOKUP(B159,data!$A$3:$AT$202,2,FALSE)),"",VLOOKUP(B159,data!$A$3:$AT$202,22,FALSE))</f>
        <v/>
      </c>
      <c r="K159" s="519"/>
      <c r="L159" s="523" t="str">
        <f>IF(ISERROR(VLOOKUP(B159,data!$A$3:$AT$202,2,FALSE)),"",VLOOKUP(B159,data!$A$3:$AT$202,27,FALSE))</f>
        <v/>
      </c>
      <c r="M159" s="524"/>
      <c r="N159" s="516" t="str">
        <f>IF(ISERROR(VLOOKUP(B159,data!$A$3:$AT$202,2,FALSE)),"",VLOOKUP(B159,data!$A$3:$AT$202,32,FALSE))</f>
        <v/>
      </c>
      <c r="O159" s="517"/>
      <c r="P159" s="516" t="str">
        <f>IF(ISERROR(VLOOKUP(B159,data!$A$3:$AT$202,2,FALSE)),"",VLOOKUP(B159,data!$A$3:$AT$202,37,FALSE))</f>
        <v/>
      </c>
      <c r="Q159" s="517"/>
      <c r="R159" s="518" t="str">
        <f>IF(ISERROR(VLOOKUP(B159,data!$A$3:$AT$202,2,FALSE)),"",VLOOKUP(B159,data!$A$3:$AT$202,42,FALSE))</f>
        <v/>
      </c>
      <c r="S159" s="519"/>
    </row>
    <row r="160" spans="2:19" ht="19.350000000000001" customHeight="1">
      <c r="B160" s="134">
        <v>144</v>
      </c>
      <c r="C160" s="124" t="str">
        <f>IF(ISERROR(VLOOKUP(B160,data!$A$3:$AT$202,2,FALSE)),"",VLOOKUP(B160,data!$A$3:$AT$202,2,FALSE))</f>
        <v/>
      </c>
      <c r="D160" s="520" t="str">
        <f>IF(ISERROR(VLOOKUP(B160,data!$A$3:$AT$202,2,FALSE)),"",VLOOKUP(B160,data!$A$3:$AT$202,46,FALSE))</f>
        <v/>
      </c>
      <c r="E160" s="521"/>
      <c r="F160" s="522"/>
      <c r="G160" s="125" t="str">
        <f>IF(ISERROR(VLOOKUP(B160,data!$A$3:$AT$202,2,FALSE)),"",VLOOKUP(B160,data!$A$3:$AT$202,11,FALSE))</f>
        <v/>
      </c>
      <c r="H160" s="47" t="str">
        <f>IF(ISERROR(VLOOKUP(B160,競技者データ入力シート!$A$7:$M$206,2,FALSE)),"",VLOOKUP(B160,競技者データ入力シート!$A$7:$M$206,7,FALSE))</f>
        <v/>
      </c>
      <c r="I160" s="124" t="str">
        <f>IF(ISERROR(VLOOKUP(B160,data!$A$3:$AT$202,2,FALSE)),"",VLOOKUP(B160,data!$A$3:$AT$202,12,FALSE))</f>
        <v/>
      </c>
      <c r="J160" s="518" t="str">
        <f>IF(ISERROR(VLOOKUP(B160,data!$A$3:$AT$202,2,FALSE)),"",VLOOKUP(B160,data!$A$3:$AT$202,22,FALSE))</f>
        <v/>
      </c>
      <c r="K160" s="519"/>
      <c r="L160" s="523" t="str">
        <f>IF(ISERROR(VLOOKUP(B160,data!$A$3:$AT$202,2,FALSE)),"",VLOOKUP(B160,data!$A$3:$AT$202,27,FALSE))</f>
        <v/>
      </c>
      <c r="M160" s="524"/>
      <c r="N160" s="516" t="str">
        <f>IF(ISERROR(VLOOKUP(B160,data!$A$3:$AT$202,2,FALSE)),"",VLOOKUP(B160,data!$A$3:$AT$202,32,FALSE))</f>
        <v/>
      </c>
      <c r="O160" s="517"/>
      <c r="P160" s="516" t="str">
        <f>IF(ISERROR(VLOOKUP(B160,data!$A$3:$AT$202,2,FALSE)),"",VLOOKUP(B160,data!$A$3:$AT$202,37,FALSE))</f>
        <v/>
      </c>
      <c r="Q160" s="517"/>
      <c r="R160" s="518" t="str">
        <f>IF(ISERROR(VLOOKUP(B160,data!$A$3:$AT$202,2,FALSE)),"",VLOOKUP(B160,data!$A$3:$AT$202,42,FALSE))</f>
        <v/>
      </c>
      <c r="S160" s="519"/>
    </row>
    <row r="161" spans="2:19" ht="19.350000000000001" customHeight="1">
      <c r="B161" s="137">
        <v>145</v>
      </c>
      <c r="C161" s="131" t="str">
        <f>IF(ISERROR(VLOOKUP(B161,data!$A$3:$AT$202,2,FALSE)),"",VLOOKUP(B161,data!$A$3:$AT$202,2,FALSE))</f>
        <v/>
      </c>
      <c r="D161" s="507" t="str">
        <f>IF(ISERROR(VLOOKUP(B161,data!$A$3:$AT$202,2,FALSE)),"",VLOOKUP(B161,data!$A$3:$AT$202,46,FALSE))</f>
        <v/>
      </c>
      <c r="E161" s="508"/>
      <c r="F161" s="509"/>
      <c r="G161" s="130" t="str">
        <f>IF(ISERROR(VLOOKUP(B161,data!$A$3:$AT$202,2,FALSE)),"",VLOOKUP(B161,data!$A$3:$AT$202,11,FALSE))</f>
        <v/>
      </c>
      <c r="H161" s="50" t="str">
        <f>IF(ISERROR(VLOOKUP(B161,競技者データ入力シート!$A$7:$M$206,2,FALSE)),"",VLOOKUP(B161,競技者データ入力シート!$A$7:$M$206,7,FALSE))</f>
        <v/>
      </c>
      <c r="I161" s="131" t="str">
        <f>IF(ISERROR(VLOOKUP(B161,data!$A$3:$AT$202,2,FALSE)),"",VLOOKUP(B161,data!$A$3:$AT$202,12,FALSE))</f>
        <v/>
      </c>
      <c r="J161" s="510" t="str">
        <f>IF(ISERROR(VLOOKUP(B161,data!$A$3:$AT$202,2,FALSE)),"",VLOOKUP(B161,data!$A$3:$AT$202,22,FALSE))</f>
        <v/>
      </c>
      <c r="K161" s="511"/>
      <c r="L161" s="512" t="str">
        <f>IF(ISERROR(VLOOKUP(B161,data!$A$3:$AT$202,2,FALSE)),"",VLOOKUP(B161,data!$A$3:$AT$202,27,FALSE))</f>
        <v/>
      </c>
      <c r="M161" s="513"/>
      <c r="N161" s="514" t="str">
        <f>IF(ISERROR(VLOOKUP(B161,data!$A$3:$AT$202,2,FALSE)),"",VLOOKUP(B161,data!$A$3:$AT$202,32,FALSE))</f>
        <v/>
      </c>
      <c r="O161" s="515"/>
      <c r="P161" s="514" t="str">
        <f>IF(ISERROR(VLOOKUP(B161,data!$A$3:$AT$202,2,FALSE)),"",VLOOKUP(B161,data!$A$3:$AT$202,37,FALSE))</f>
        <v/>
      </c>
      <c r="Q161" s="515"/>
      <c r="R161" s="510" t="str">
        <f>IF(ISERROR(VLOOKUP(B161,data!$A$3:$AT$202,2,FALSE)),"",VLOOKUP(B161,data!$A$3:$AT$202,42,FALSE))</f>
        <v/>
      </c>
      <c r="S161" s="511"/>
    </row>
    <row r="162" spans="2:19" ht="19.350000000000001" customHeight="1">
      <c r="B162" s="136">
        <v>146</v>
      </c>
      <c r="C162" s="129" t="str">
        <f>IF(ISERROR(VLOOKUP(B162,data!$A$3:$AT$202,2,FALSE)),"",VLOOKUP(B162,data!$A$3:$AT$202,2,FALSE))</f>
        <v/>
      </c>
      <c r="D162" s="531" t="str">
        <f>IF(ISERROR(VLOOKUP(B162,data!$A$3:$AT$202,2,FALSE)),"",VLOOKUP(B162,data!$A$3:$AT$202,46,FALSE))</f>
        <v/>
      </c>
      <c r="E162" s="532"/>
      <c r="F162" s="533"/>
      <c r="G162" s="128" t="str">
        <f>IF(ISERROR(VLOOKUP(B162,data!$A$3:$AT$202,2,FALSE)),"",VLOOKUP(B162,data!$A$3:$AT$202,11,FALSE))</f>
        <v/>
      </c>
      <c r="H162" s="49" t="str">
        <f>IF(ISERROR(VLOOKUP(B162,競技者データ入力シート!$A$7:$M$206,2,FALSE)),"",VLOOKUP(B162,競技者データ入力シート!$A$7:$M$206,7,FALSE))</f>
        <v/>
      </c>
      <c r="I162" s="129" t="str">
        <f>IF(ISERROR(VLOOKUP(B162,data!$A$3:$AT$202,2,FALSE)),"",VLOOKUP(B162,data!$A$3:$AT$202,12,FALSE))</f>
        <v/>
      </c>
      <c r="J162" s="529" t="str">
        <f>IF(ISERROR(VLOOKUP(B162,data!$A$3:$AT$202,2,FALSE)),"",VLOOKUP(B162,data!$A$3:$AT$202,22,FALSE))</f>
        <v/>
      </c>
      <c r="K162" s="530"/>
      <c r="L162" s="525" t="str">
        <f>IF(ISERROR(VLOOKUP(B162,data!$A$3:$AT$202,2,FALSE)),"",VLOOKUP(B162,data!$A$3:$AT$202,27,FALSE))</f>
        <v/>
      </c>
      <c r="M162" s="526"/>
      <c r="N162" s="527" t="str">
        <f>IF(ISERROR(VLOOKUP(B162,data!$A$3:$AT$202,2,FALSE)),"",VLOOKUP(B162,data!$A$3:$AT$202,32,FALSE))</f>
        <v/>
      </c>
      <c r="O162" s="528"/>
      <c r="P162" s="527" t="str">
        <f>IF(ISERROR(VLOOKUP(B162,data!$A$3:$AT$202,2,FALSE)),"",VLOOKUP(B162,data!$A$3:$AT$202,37,FALSE))</f>
        <v/>
      </c>
      <c r="Q162" s="528"/>
      <c r="R162" s="529" t="str">
        <f>IF(ISERROR(VLOOKUP(B162,data!$A$3:$AT$202,2,FALSE)),"",VLOOKUP(B162,data!$A$3:$AT$202,42,FALSE))</f>
        <v/>
      </c>
      <c r="S162" s="530"/>
    </row>
    <row r="163" spans="2:19" ht="19.350000000000001" customHeight="1">
      <c r="B163" s="134">
        <v>147</v>
      </c>
      <c r="C163" s="124" t="str">
        <f>IF(ISERROR(VLOOKUP(B163,data!$A$3:$AT$202,2,FALSE)),"",VLOOKUP(B163,data!$A$3:$AT$202,2,FALSE))</f>
        <v/>
      </c>
      <c r="D163" s="520" t="str">
        <f>IF(ISERROR(VLOOKUP(B163,data!$A$3:$AT$202,2,FALSE)),"",VLOOKUP(B163,data!$A$3:$AT$202,46,FALSE))</f>
        <v/>
      </c>
      <c r="E163" s="521"/>
      <c r="F163" s="522"/>
      <c r="G163" s="125" t="str">
        <f>IF(ISERROR(VLOOKUP(B163,data!$A$3:$AT$202,2,FALSE)),"",VLOOKUP(B163,data!$A$3:$AT$202,11,FALSE))</f>
        <v/>
      </c>
      <c r="H163" s="47" t="str">
        <f>IF(ISERROR(VLOOKUP(B163,競技者データ入力シート!$A$7:$M$206,2,FALSE)),"",VLOOKUP(B163,競技者データ入力シート!$A$7:$M$206,7,FALSE))</f>
        <v/>
      </c>
      <c r="I163" s="124" t="str">
        <f>IF(ISERROR(VLOOKUP(B163,data!$A$3:$AT$202,2,FALSE)),"",VLOOKUP(B163,data!$A$3:$AT$202,12,FALSE))</f>
        <v/>
      </c>
      <c r="J163" s="518" t="str">
        <f>IF(ISERROR(VLOOKUP(B163,data!$A$3:$AT$202,2,FALSE)),"",VLOOKUP(B163,data!$A$3:$AT$202,22,FALSE))</f>
        <v/>
      </c>
      <c r="K163" s="519"/>
      <c r="L163" s="523" t="str">
        <f>IF(ISERROR(VLOOKUP(B163,data!$A$3:$AT$202,2,FALSE)),"",VLOOKUP(B163,data!$A$3:$AT$202,27,FALSE))</f>
        <v/>
      </c>
      <c r="M163" s="524"/>
      <c r="N163" s="516" t="str">
        <f>IF(ISERROR(VLOOKUP(B163,data!$A$3:$AT$202,2,FALSE)),"",VLOOKUP(B163,data!$A$3:$AT$202,32,FALSE))</f>
        <v/>
      </c>
      <c r="O163" s="517"/>
      <c r="P163" s="516" t="str">
        <f>IF(ISERROR(VLOOKUP(B163,data!$A$3:$AT$202,2,FALSE)),"",VLOOKUP(B163,data!$A$3:$AT$202,37,FALSE))</f>
        <v/>
      </c>
      <c r="Q163" s="517"/>
      <c r="R163" s="518" t="str">
        <f>IF(ISERROR(VLOOKUP(B163,data!$A$3:$AT$202,2,FALSE)),"",VLOOKUP(B163,data!$A$3:$AT$202,42,FALSE))</f>
        <v/>
      </c>
      <c r="S163" s="519"/>
    </row>
    <row r="164" spans="2:19" ht="19.350000000000001" customHeight="1">
      <c r="B164" s="134">
        <v>148</v>
      </c>
      <c r="C164" s="124" t="str">
        <f>IF(ISERROR(VLOOKUP(B164,data!$A$3:$AT$202,2,FALSE)),"",VLOOKUP(B164,data!$A$3:$AT$202,2,FALSE))</f>
        <v/>
      </c>
      <c r="D164" s="520" t="str">
        <f>IF(ISERROR(VLOOKUP(B164,data!$A$3:$AT$202,2,FALSE)),"",VLOOKUP(B164,data!$A$3:$AT$202,46,FALSE))</f>
        <v/>
      </c>
      <c r="E164" s="521"/>
      <c r="F164" s="522"/>
      <c r="G164" s="123" t="str">
        <f>IF(ISERROR(VLOOKUP(B164,data!$A$3:$AT$202,2,FALSE)),"",VLOOKUP(B164,data!$A$3:$AT$202,11,FALSE))</f>
        <v/>
      </c>
      <c r="H164" s="47" t="str">
        <f>IF(ISERROR(VLOOKUP(B164,競技者データ入力シート!$A$7:$M$206,2,FALSE)),"",VLOOKUP(B164,競技者データ入力シート!$A$7:$M$206,7,FALSE))</f>
        <v/>
      </c>
      <c r="I164" s="124" t="str">
        <f>IF(ISERROR(VLOOKUP(B164,data!$A$3:$AT$202,2,FALSE)),"",VLOOKUP(B164,data!$A$3:$AT$202,12,FALSE))</f>
        <v/>
      </c>
      <c r="J164" s="518" t="str">
        <f>IF(ISERROR(VLOOKUP(B164,data!$A$3:$AT$202,2,FALSE)),"",VLOOKUP(B164,data!$A$3:$AT$202,22,FALSE))</f>
        <v/>
      </c>
      <c r="K164" s="519"/>
      <c r="L164" s="523" t="str">
        <f>IF(ISERROR(VLOOKUP(B164,data!$A$3:$AT$202,2,FALSE)),"",VLOOKUP(B164,data!$A$3:$AT$202,27,FALSE))</f>
        <v/>
      </c>
      <c r="M164" s="524"/>
      <c r="N164" s="516" t="str">
        <f>IF(ISERROR(VLOOKUP(B164,data!$A$3:$AT$202,2,FALSE)),"",VLOOKUP(B164,data!$A$3:$AT$202,32,FALSE))</f>
        <v/>
      </c>
      <c r="O164" s="517"/>
      <c r="P164" s="516" t="str">
        <f>IF(ISERROR(VLOOKUP(B164,data!$A$3:$AT$202,2,FALSE)),"",VLOOKUP(B164,data!$A$3:$AT$202,37,FALSE))</f>
        <v/>
      </c>
      <c r="Q164" s="517"/>
      <c r="R164" s="518" t="str">
        <f>IF(ISERROR(VLOOKUP(B164,data!$A$3:$AT$202,2,FALSE)),"",VLOOKUP(B164,data!$A$3:$AT$202,42,FALSE))</f>
        <v/>
      </c>
      <c r="S164" s="519"/>
    </row>
    <row r="165" spans="2:19" ht="19.350000000000001" customHeight="1">
      <c r="B165" s="134">
        <v>149</v>
      </c>
      <c r="C165" s="124" t="str">
        <f>IF(ISERROR(VLOOKUP(B165,data!$A$3:$AT$202,2,FALSE)),"",VLOOKUP(B165,data!$A$3:$AT$202,2,FALSE))</f>
        <v/>
      </c>
      <c r="D165" s="520" t="str">
        <f>IF(ISERROR(VLOOKUP(B165,data!$A$3:$AT$202,2,FALSE)),"",VLOOKUP(B165,data!$A$3:$AT$202,46,FALSE))</f>
        <v/>
      </c>
      <c r="E165" s="521"/>
      <c r="F165" s="522"/>
      <c r="G165" s="125" t="str">
        <f>IF(ISERROR(VLOOKUP(B165,data!$A$3:$AT$202,2,FALSE)),"",VLOOKUP(B165,data!$A$3:$AT$202,11,FALSE))</f>
        <v/>
      </c>
      <c r="H165" s="47" t="str">
        <f>IF(ISERROR(VLOOKUP(B165,競技者データ入力シート!$A$7:$M$206,2,FALSE)),"",VLOOKUP(B165,競技者データ入力シート!$A$7:$M$206,7,FALSE))</f>
        <v/>
      </c>
      <c r="I165" s="124" t="str">
        <f>IF(ISERROR(VLOOKUP(B165,data!$A$3:$AT$202,2,FALSE)),"",VLOOKUP(B165,data!$A$3:$AT$202,12,FALSE))</f>
        <v/>
      </c>
      <c r="J165" s="518" t="str">
        <f>IF(ISERROR(VLOOKUP(B165,data!$A$3:$AT$202,2,FALSE)),"",VLOOKUP(B165,data!$A$3:$AT$202,22,FALSE))</f>
        <v/>
      </c>
      <c r="K165" s="519"/>
      <c r="L165" s="523" t="str">
        <f>IF(ISERROR(VLOOKUP(B165,data!$A$3:$AT$202,2,FALSE)),"",VLOOKUP(B165,data!$A$3:$AT$202,27,FALSE))</f>
        <v/>
      </c>
      <c r="M165" s="524"/>
      <c r="N165" s="516" t="str">
        <f>IF(ISERROR(VLOOKUP(B165,data!$A$3:$AT$202,2,FALSE)),"",VLOOKUP(B165,data!$A$3:$AT$202,32,FALSE))</f>
        <v/>
      </c>
      <c r="O165" s="517"/>
      <c r="P165" s="516" t="str">
        <f>IF(ISERROR(VLOOKUP(B165,data!$A$3:$AT$202,2,FALSE)),"",VLOOKUP(B165,data!$A$3:$AT$202,37,FALSE))</f>
        <v/>
      </c>
      <c r="Q165" s="517"/>
      <c r="R165" s="518" t="str">
        <f>IF(ISERROR(VLOOKUP(B165,data!$A$3:$AT$202,2,FALSE)),"",VLOOKUP(B165,data!$A$3:$AT$202,42,FALSE))</f>
        <v/>
      </c>
      <c r="S165" s="519"/>
    </row>
    <row r="166" spans="2:19" ht="19.350000000000001" customHeight="1">
      <c r="B166" s="137">
        <v>150</v>
      </c>
      <c r="C166" s="131" t="str">
        <f>IF(ISERROR(VLOOKUP(B166,data!$A$3:$AT$202,2,FALSE)),"",VLOOKUP(B166,data!$A$3:$AT$202,2,FALSE))</f>
        <v/>
      </c>
      <c r="D166" s="507" t="str">
        <f>IF(ISERROR(VLOOKUP(B166,data!$A$3:$AT$202,2,FALSE)),"",VLOOKUP(B166,data!$A$3:$AT$202,46,FALSE))</f>
        <v/>
      </c>
      <c r="E166" s="508"/>
      <c r="F166" s="509"/>
      <c r="G166" s="130" t="str">
        <f>IF(ISERROR(VLOOKUP(B166,data!$A$3:$AT$202,2,FALSE)),"",VLOOKUP(B166,data!$A$3:$AT$202,11,FALSE))</f>
        <v/>
      </c>
      <c r="H166" s="50" t="str">
        <f>IF(ISERROR(VLOOKUP(B166,競技者データ入力シート!$A$7:$M$206,2,FALSE)),"",VLOOKUP(B166,競技者データ入力シート!$A$7:$M$206,7,FALSE))</f>
        <v/>
      </c>
      <c r="I166" s="131" t="str">
        <f>IF(ISERROR(VLOOKUP(B166,data!$A$3:$AT$202,2,FALSE)),"",VLOOKUP(B166,data!$A$3:$AT$202,12,FALSE))</f>
        <v/>
      </c>
      <c r="J166" s="510" t="str">
        <f>IF(ISERROR(VLOOKUP(B166,data!$A$3:$AT$202,2,FALSE)),"",VLOOKUP(B166,data!$A$3:$AT$202,22,FALSE))</f>
        <v/>
      </c>
      <c r="K166" s="511"/>
      <c r="L166" s="512" t="str">
        <f>IF(ISERROR(VLOOKUP(B166,data!$A$3:$AT$202,2,FALSE)),"",VLOOKUP(B166,data!$A$3:$AT$202,27,FALSE))</f>
        <v/>
      </c>
      <c r="M166" s="513"/>
      <c r="N166" s="514" t="str">
        <f>IF(ISERROR(VLOOKUP(B166,data!$A$3:$AT$202,2,FALSE)),"",VLOOKUP(B166,data!$A$3:$AT$202,32,FALSE))</f>
        <v/>
      </c>
      <c r="O166" s="515"/>
      <c r="P166" s="514" t="str">
        <f>IF(ISERROR(VLOOKUP(B166,data!$A$3:$AT$202,2,FALSE)),"",VLOOKUP(B166,data!$A$3:$AT$202,37,FALSE))</f>
        <v/>
      </c>
      <c r="Q166" s="515"/>
      <c r="R166" s="510" t="str">
        <f>IF(ISERROR(VLOOKUP(B166,data!$A$3:$AT$202,2,FALSE)),"",VLOOKUP(B166,data!$A$3:$AT$202,42,FALSE))</f>
        <v/>
      </c>
      <c r="S166" s="511"/>
    </row>
    <row r="167" spans="2:19" ht="19.350000000000001" customHeight="1">
      <c r="B167" s="136">
        <v>151</v>
      </c>
      <c r="C167" s="129" t="str">
        <f>IF(ISERROR(VLOOKUP(B167,data!$A$3:$AT$202,2,FALSE)),"",VLOOKUP(B167,data!$A$3:$AT$202,2,FALSE))</f>
        <v/>
      </c>
      <c r="D167" s="531" t="str">
        <f>IF(ISERROR(VLOOKUP(B167,data!$A$3:$AT$202,2,FALSE)),"",VLOOKUP(B167,data!$A$3:$AT$202,46,FALSE))</f>
        <v/>
      </c>
      <c r="E167" s="532"/>
      <c r="F167" s="533"/>
      <c r="G167" s="132" t="str">
        <f>IF(ISERROR(VLOOKUP(B167,data!$A$3:$AT$202,2,FALSE)),"",VLOOKUP(B167,data!$A$3:$AT$202,11,FALSE))</f>
        <v/>
      </c>
      <c r="H167" s="49" t="str">
        <f>IF(ISERROR(VLOOKUP(B167,競技者データ入力シート!$A$7:$M$206,2,FALSE)),"",VLOOKUP(B167,競技者データ入力シート!$A$7:$M$206,7,FALSE))</f>
        <v/>
      </c>
      <c r="I167" s="129" t="str">
        <f>IF(ISERROR(VLOOKUP(B167,data!$A$3:$AT$202,2,FALSE)),"",VLOOKUP(B167,data!$A$3:$AT$202,12,FALSE))</f>
        <v/>
      </c>
      <c r="J167" s="529" t="str">
        <f>IF(ISERROR(VLOOKUP(B167,data!$A$3:$AT$202,2,FALSE)),"",VLOOKUP(B167,data!$A$3:$AT$202,22,FALSE))</f>
        <v/>
      </c>
      <c r="K167" s="530"/>
      <c r="L167" s="525" t="str">
        <f>IF(ISERROR(VLOOKUP(B167,data!$A$3:$AT$202,2,FALSE)),"",VLOOKUP(B167,data!$A$3:$AT$202,27,FALSE))</f>
        <v/>
      </c>
      <c r="M167" s="526"/>
      <c r="N167" s="527" t="str">
        <f>IF(ISERROR(VLOOKUP(B167,data!$A$3:$AT$202,2,FALSE)),"",VLOOKUP(B167,data!$A$3:$AT$202,32,FALSE))</f>
        <v/>
      </c>
      <c r="O167" s="528"/>
      <c r="P167" s="527" t="str">
        <f>IF(ISERROR(VLOOKUP(B167,data!$A$3:$AT$202,2,FALSE)),"",VLOOKUP(B167,data!$A$3:$AT$202,37,FALSE))</f>
        <v/>
      </c>
      <c r="Q167" s="528"/>
      <c r="R167" s="529" t="str">
        <f>IF(ISERROR(VLOOKUP(B167,data!$A$3:$AT$202,2,FALSE)),"",VLOOKUP(B167,data!$A$3:$AT$202,42,FALSE))</f>
        <v/>
      </c>
      <c r="S167" s="530"/>
    </row>
    <row r="168" spans="2:19" ht="19.350000000000001" customHeight="1">
      <c r="B168" s="134">
        <v>152</v>
      </c>
      <c r="C168" s="124" t="str">
        <f>IF(ISERROR(VLOOKUP(B168,data!$A$3:$AT$202,2,FALSE)),"",VLOOKUP(B168,data!$A$3:$AT$202,2,FALSE))</f>
        <v/>
      </c>
      <c r="D168" s="520" t="str">
        <f>IF(ISERROR(VLOOKUP(B168,data!$A$3:$AT$202,2,FALSE)),"",VLOOKUP(B168,data!$A$3:$AT$202,46,FALSE))</f>
        <v/>
      </c>
      <c r="E168" s="521"/>
      <c r="F168" s="522"/>
      <c r="G168" s="123" t="str">
        <f>IF(ISERROR(VLOOKUP(B168,data!$A$3:$AT$202,2,FALSE)),"",VLOOKUP(B168,data!$A$3:$AT$202,11,FALSE))</f>
        <v/>
      </c>
      <c r="H168" s="47" t="str">
        <f>IF(ISERROR(VLOOKUP(B168,競技者データ入力シート!$A$7:$M$206,2,FALSE)),"",VLOOKUP(B168,競技者データ入力シート!$A$7:$M$206,7,FALSE))</f>
        <v/>
      </c>
      <c r="I168" s="124" t="str">
        <f>IF(ISERROR(VLOOKUP(B168,data!$A$3:$AT$202,2,FALSE)),"",VLOOKUP(B168,data!$A$3:$AT$202,12,FALSE))</f>
        <v/>
      </c>
      <c r="J168" s="518" t="str">
        <f>IF(ISERROR(VLOOKUP(B168,data!$A$3:$AT$202,2,FALSE)),"",VLOOKUP(B168,data!$A$3:$AT$202,22,FALSE))</f>
        <v/>
      </c>
      <c r="K168" s="519"/>
      <c r="L168" s="523" t="str">
        <f>IF(ISERROR(VLOOKUP(B168,data!$A$3:$AT$202,2,FALSE)),"",VLOOKUP(B168,data!$A$3:$AT$202,27,FALSE))</f>
        <v/>
      </c>
      <c r="M168" s="524"/>
      <c r="N168" s="516" t="str">
        <f>IF(ISERROR(VLOOKUP(B168,data!$A$3:$AT$202,2,FALSE)),"",VLOOKUP(B168,data!$A$3:$AT$202,32,FALSE))</f>
        <v/>
      </c>
      <c r="O168" s="517"/>
      <c r="P168" s="516" t="str">
        <f>IF(ISERROR(VLOOKUP(B168,data!$A$3:$AT$202,2,FALSE)),"",VLOOKUP(B168,data!$A$3:$AT$202,37,FALSE))</f>
        <v/>
      </c>
      <c r="Q168" s="517"/>
      <c r="R168" s="518" t="str">
        <f>IF(ISERROR(VLOOKUP(B168,data!$A$3:$AT$202,2,FALSE)),"",VLOOKUP(B168,data!$A$3:$AT$202,42,FALSE))</f>
        <v/>
      </c>
      <c r="S168" s="519"/>
    </row>
    <row r="169" spans="2:19" ht="19.350000000000001" customHeight="1">
      <c r="B169" s="134">
        <v>153</v>
      </c>
      <c r="C169" s="124" t="str">
        <f>IF(ISERROR(VLOOKUP(B169,data!$A$3:$AT$202,2,FALSE)),"",VLOOKUP(B169,data!$A$3:$AT$202,2,FALSE))</f>
        <v/>
      </c>
      <c r="D169" s="520" t="str">
        <f>IF(ISERROR(VLOOKUP(B169,data!$A$3:$AT$202,2,FALSE)),"",VLOOKUP(B169,data!$A$3:$AT$202,46,FALSE))</f>
        <v/>
      </c>
      <c r="E169" s="521"/>
      <c r="F169" s="522"/>
      <c r="G169" s="125" t="str">
        <f>IF(ISERROR(VLOOKUP(B169,data!$A$3:$AT$202,2,FALSE)),"",VLOOKUP(B169,data!$A$3:$AT$202,11,FALSE))</f>
        <v/>
      </c>
      <c r="H169" s="47" t="str">
        <f>IF(ISERROR(VLOOKUP(B169,競技者データ入力シート!$A$7:$M$206,2,FALSE)),"",VLOOKUP(B169,競技者データ入力シート!$A$7:$M$206,7,FALSE))</f>
        <v/>
      </c>
      <c r="I169" s="124" t="str">
        <f>IF(ISERROR(VLOOKUP(B169,data!$A$3:$AT$202,2,FALSE)),"",VLOOKUP(B169,data!$A$3:$AT$202,12,FALSE))</f>
        <v/>
      </c>
      <c r="J169" s="518" t="str">
        <f>IF(ISERROR(VLOOKUP(B169,data!$A$3:$AT$202,2,FALSE)),"",VLOOKUP(B169,data!$A$3:$AT$202,22,FALSE))</f>
        <v/>
      </c>
      <c r="K169" s="519"/>
      <c r="L169" s="523" t="str">
        <f>IF(ISERROR(VLOOKUP(B169,data!$A$3:$AT$202,2,FALSE)),"",VLOOKUP(B169,data!$A$3:$AT$202,27,FALSE))</f>
        <v/>
      </c>
      <c r="M169" s="524"/>
      <c r="N169" s="516" t="str">
        <f>IF(ISERROR(VLOOKUP(B169,data!$A$3:$AT$202,2,FALSE)),"",VLOOKUP(B169,data!$A$3:$AT$202,32,FALSE))</f>
        <v/>
      </c>
      <c r="O169" s="517"/>
      <c r="P169" s="516" t="str">
        <f>IF(ISERROR(VLOOKUP(B169,data!$A$3:$AT$202,2,FALSE)),"",VLOOKUP(B169,data!$A$3:$AT$202,37,FALSE))</f>
        <v/>
      </c>
      <c r="Q169" s="517"/>
      <c r="R169" s="518" t="str">
        <f>IF(ISERROR(VLOOKUP(B169,data!$A$3:$AT$202,2,FALSE)),"",VLOOKUP(B169,data!$A$3:$AT$202,42,FALSE))</f>
        <v/>
      </c>
      <c r="S169" s="519"/>
    </row>
    <row r="170" spans="2:19" ht="19.350000000000001" customHeight="1">
      <c r="B170" s="134">
        <v>154</v>
      </c>
      <c r="C170" s="124" t="str">
        <f>IF(ISERROR(VLOOKUP(B170,data!$A$3:$AT$202,2,FALSE)),"",VLOOKUP(B170,data!$A$3:$AT$202,2,FALSE))</f>
        <v/>
      </c>
      <c r="D170" s="520" t="str">
        <f>IF(ISERROR(VLOOKUP(B170,data!$A$3:$AT$202,2,FALSE)),"",VLOOKUP(B170,data!$A$3:$AT$202,46,FALSE))</f>
        <v/>
      </c>
      <c r="E170" s="521"/>
      <c r="F170" s="522"/>
      <c r="G170" s="123" t="str">
        <f>IF(ISERROR(VLOOKUP(B170,data!$A$3:$AT$202,2,FALSE)),"",VLOOKUP(B170,data!$A$3:$AT$202,11,FALSE))</f>
        <v/>
      </c>
      <c r="H170" s="47" t="str">
        <f>IF(ISERROR(VLOOKUP(B170,競技者データ入力シート!$A$7:$M$206,2,FALSE)),"",VLOOKUP(B170,競技者データ入力シート!$A$7:$M$206,7,FALSE))</f>
        <v/>
      </c>
      <c r="I170" s="124" t="str">
        <f>IF(ISERROR(VLOOKUP(B170,data!$A$3:$AT$202,2,FALSE)),"",VLOOKUP(B170,data!$A$3:$AT$202,12,FALSE))</f>
        <v/>
      </c>
      <c r="J170" s="518" t="str">
        <f>IF(ISERROR(VLOOKUP(B170,data!$A$3:$AT$202,2,FALSE)),"",VLOOKUP(B170,data!$A$3:$AT$202,22,FALSE))</f>
        <v/>
      </c>
      <c r="K170" s="519"/>
      <c r="L170" s="523" t="str">
        <f>IF(ISERROR(VLOOKUP(B170,data!$A$3:$AT$202,2,FALSE)),"",VLOOKUP(B170,data!$A$3:$AT$202,27,FALSE))</f>
        <v/>
      </c>
      <c r="M170" s="524"/>
      <c r="N170" s="516" t="str">
        <f>IF(ISERROR(VLOOKUP(B170,data!$A$3:$AT$202,2,FALSE)),"",VLOOKUP(B170,data!$A$3:$AT$202,32,FALSE))</f>
        <v/>
      </c>
      <c r="O170" s="517"/>
      <c r="P170" s="516" t="str">
        <f>IF(ISERROR(VLOOKUP(B170,data!$A$3:$AT$202,2,FALSE)),"",VLOOKUP(B170,data!$A$3:$AT$202,37,FALSE))</f>
        <v/>
      </c>
      <c r="Q170" s="517"/>
      <c r="R170" s="518" t="str">
        <f>IF(ISERROR(VLOOKUP(B170,data!$A$3:$AT$202,2,FALSE)),"",VLOOKUP(B170,data!$A$3:$AT$202,42,FALSE))</f>
        <v/>
      </c>
      <c r="S170" s="519"/>
    </row>
    <row r="171" spans="2:19" ht="19.350000000000001" customHeight="1">
      <c r="B171" s="135">
        <v>155</v>
      </c>
      <c r="C171" s="126" t="str">
        <f>IF(ISERROR(VLOOKUP(B171,data!$A$3:$AT$202,2,FALSE)),"",VLOOKUP(B171,data!$A$3:$AT$202,2,FALSE))</f>
        <v/>
      </c>
      <c r="D171" s="507" t="str">
        <f>IF(ISERROR(VLOOKUP(B171,data!$A$3:$AT$202,2,FALSE)),"",VLOOKUP(B171,data!$A$3:$AT$202,46,FALSE))</f>
        <v/>
      </c>
      <c r="E171" s="508"/>
      <c r="F171" s="509"/>
      <c r="G171" s="127" t="str">
        <f>IF(ISERROR(VLOOKUP(B171,data!$A$3:$AT$202,2,FALSE)),"",VLOOKUP(B171,data!$A$3:$AT$202,11,FALSE))</f>
        <v/>
      </c>
      <c r="H171" s="48" t="str">
        <f>IF(ISERROR(VLOOKUP(B171,競技者データ入力シート!$A$7:$M$206,2,FALSE)),"",VLOOKUP(B171,競技者データ入力シート!$A$7:$M$206,7,FALSE))</f>
        <v/>
      </c>
      <c r="I171" s="126" t="str">
        <f>IF(ISERROR(VLOOKUP(B171,data!$A$3:$AT$202,2,FALSE)),"",VLOOKUP(B171,data!$A$3:$AT$202,12,FALSE))</f>
        <v/>
      </c>
      <c r="J171" s="510" t="str">
        <f>IF(ISERROR(VLOOKUP(B171,data!$A$3:$AT$202,2,FALSE)),"",VLOOKUP(B171,data!$A$3:$AT$202,22,FALSE))</f>
        <v/>
      </c>
      <c r="K171" s="511"/>
      <c r="L171" s="512" t="str">
        <f>IF(ISERROR(VLOOKUP(B171,data!$A$3:$AT$202,2,FALSE)),"",VLOOKUP(B171,data!$A$3:$AT$202,27,FALSE))</f>
        <v/>
      </c>
      <c r="M171" s="513"/>
      <c r="N171" s="514" t="str">
        <f>IF(ISERROR(VLOOKUP(B171,data!$A$3:$AT$202,2,FALSE)),"",VLOOKUP(B171,data!$A$3:$AT$202,32,FALSE))</f>
        <v/>
      </c>
      <c r="O171" s="515"/>
      <c r="P171" s="514" t="str">
        <f>IF(ISERROR(VLOOKUP(B171,data!$A$3:$AT$202,2,FALSE)),"",VLOOKUP(B171,data!$A$3:$AT$202,37,FALSE))</f>
        <v/>
      </c>
      <c r="Q171" s="515"/>
      <c r="R171" s="510" t="str">
        <f>IF(ISERROR(VLOOKUP(B171,data!$A$3:$AT$202,2,FALSE)),"",VLOOKUP(B171,data!$A$3:$AT$202,42,FALSE))</f>
        <v/>
      </c>
      <c r="S171" s="511"/>
    </row>
    <row r="172" spans="2:19" ht="19.350000000000001" customHeight="1">
      <c r="B172" s="136">
        <v>156</v>
      </c>
      <c r="C172" s="129" t="str">
        <f>IF(ISERROR(VLOOKUP(B172,data!$A$3:$AT$202,2,FALSE)),"",VLOOKUP(B172,data!$A$3:$AT$202,2,FALSE))</f>
        <v/>
      </c>
      <c r="D172" s="531" t="str">
        <f>IF(ISERROR(VLOOKUP(B172,data!$A$3:$AT$202,2,FALSE)),"",VLOOKUP(B172,data!$A$3:$AT$202,46,FALSE))</f>
        <v/>
      </c>
      <c r="E172" s="532"/>
      <c r="F172" s="533"/>
      <c r="G172" s="128" t="str">
        <f>IF(ISERROR(VLOOKUP(B172,data!$A$3:$AT$202,2,FALSE)),"",VLOOKUP(B172,data!$A$3:$AT$202,11,FALSE))</f>
        <v/>
      </c>
      <c r="H172" s="49" t="str">
        <f>IF(ISERROR(VLOOKUP(B172,競技者データ入力シート!$A$7:$M$206,2,FALSE)),"",VLOOKUP(B172,競技者データ入力シート!$A$7:$M$206,7,FALSE))</f>
        <v/>
      </c>
      <c r="I172" s="129" t="str">
        <f>IF(ISERROR(VLOOKUP(B172,data!$A$3:$AT$202,2,FALSE)),"",VLOOKUP(B172,data!$A$3:$AT$202,12,FALSE))</f>
        <v/>
      </c>
      <c r="J172" s="529" t="str">
        <f>IF(ISERROR(VLOOKUP(B172,data!$A$3:$AT$202,2,FALSE)),"",VLOOKUP(B172,data!$A$3:$AT$202,22,FALSE))</f>
        <v/>
      </c>
      <c r="K172" s="530"/>
      <c r="L172" s="525" t="str">
        <f>IF(ISERROR(VLOOKUP(B172,data!$A$3:$AT$202,2,FALSE)),"",VLOOKUP(B172,data!$A$3:$AT$202,27,FALSE))</f>
        <v/>
      </c>
      <c r="M172" s="526"/>
      <c r="N172" s="527" t="str">
        <f>IF(ISERROR(VLOOKUP(B172,data!$A$3:$AT$202,2,FALSE)),"",VLOOKUP(B172,data!$A$3:$AT$202,32,FALSE))</f>
        <v/>
      </c>
      <c r="O172" s="528"/>
      <c r="P172" s="527" t="str">
        <f>IF(ISERROR(VLOOKUP(B172,data!$A$3:$AT$202,2,FALSE)),"",VLOOKUP(B172,data!$A$3:$AT$202,37,FALSE))</f>
        <v/>
      </c>
      <c r="Q172" s="528"/>
      <c r="R172" s="529" t="str">
        <f>IF(ISERROR(VLOOKUP(B172,data!$A$3:$AT$202,2,FALSE)),"",VLOOKUP(B172,data!$A$3:$AT$202,42,FALSE))</f>
        <v/>
      </c>
      <c r="S172" s="530"/>
    </row>
    <row r="173" spans="2:19" ht="19.350000000000001" customHeight="1">
      <c r="B173" s="134">
        <v>157</v>
      </c>
      <c r="C173" s="124" t="str">
        <f>IF(ISERROR(VLOOKUP(B173,data!$A$3:$AT$202,2,FALSE)),"",VLOOKUP(B173,data!$A$3:$AT$202,2,FALSE))</f>
        <v/>
      </c>
      <c r="D173" s="520" t="str">
        <f>IF(ISERROR(VLOOKUP(B173,data!$A$3:$AT$202,2,FALSE)),"",VLOOKUP(B173,data!$A$3:$AT$202,46,FALSE))</f>
        <v/>
      </c>
      <c r="E173" s="521"/>
      <c r="F173" s="522"/>
      <c r="G173" s="125" t="str">
        <f>IF(ISERROR(VLOOKUP(B173,data!$A$3:$AT$202,2,FALSE)),"",VLOOKUP(B173,data!$A$3:$AT$202,11,FALSE))</f>
        <v/>
      </c>
      <c r="H173" s="47" t="str">
        <f>IF(ISERROR(VLOOKUP(B173,競技者データ入力シート!$A$7:$M$206,2,FALSE)),"",VLOOKUP(B173,競技者データ入力シート!$A$7:$M$206,7,FALSE))</f>
        <v/>
      </c>
      <c r="I173" s="124" t="str">
        <f>IF(ISERROR(VLOOKUP(B173,data!$A$3:$AT$202,2,FALSE)),"",VLOOKUP(B173,data!$A$3:$AT$202,12,FALSE))</f>
        <v/>
      </c>
      <c r="J173" s="518" t="str">
        <f>IF(ISERROR(VLOOKUP(B173,data!$A$3:$AT$202,2,FALSE)),"",VLOOKUP(B173,data!$A$3:$AT$202,22,FALSE))</f>
        <v/>
      </c>
      <c r="K173" s="519"/>
      <c r="L173" s="523" t="str">
        <f>IF(ISERROR(VLOOKUP(B173,data!$A$3:$AT$202,2,FALSE)),"",VLOOKUP(B173,data!$A$3:$AT$202,27,FALSE))</f>
        <v/>
      </c>
      <c r="M173" s="524"/>
      <c r="N173" s="516" t="str">
        <f>IF(ISERROR(VLOOKUP(B173,data!$A$3:$AT$202,2,FALSE)),"",VLOOKUP(B173,data!$A$3:$AT$202,32,FALSE))</f>
        <v/>
      </c>
      <c r="O173" s="517"/>
      <c r="P173" s="516" t="str">
        <f>IF(ISERROR(VLOOKUP(B173,data!$A$3:$AT$202,2,FALSE)),"",VLOOKUP(B173,data!$A$3:$AT$202,37,FALSE))</f>
        <v/>
      </c>
      <c r="Q173" s="517"/>
      <c r="R173" s="518" t="str">
        <f>IF(ISERROR(VLOOKUP(B173,data!$A$3:$AT$202,2,FALSE)),"",VLOOKUP(B173,data!$A$3:$AT$202,42,FALSE))</f>
        <v/>
      </c>
      <c r="S173" s="519"/>
    </row>
    <row r="174" spans="2:19" ht="19.350000000000001" customHeight="1">
      <c r="B174" s="134">
        <v>158</v>
      </c>
      <c r="C174" s="124" t="str">
        <f>IF(ISERROR(VLOOKUP(B174,data!$A$3:$AT$202,2,FALSE)),"",VLOOKUP(B174,data!$A$3:$AT$202,2,FALSE))</f>
        <v/>
      </c>
      <c r="D174" s="520" t="str">
        <f>IF(ISERROR(VLOOKUP(B174,data!$A$3:$AT$202,2,FALSE)),"",VLOOKUP(B174,data!$A$3:$AT$202,46,FALSE))</f>
        <v/>
      </c>
      <c r="E174" s="521"/>
      <c r="F174" s="522"/>
      <c r="G174" s="123" t="str">
        <f>IF(ISERROR(VLOOKUP(B174,data!$A$3:$AT$202,2,FALSE)),"",VLOOKUP(B174,data!$A$3:$AT$202,11,FALSE))</f>
        <v/>
      </c>
      <c r="H174" s="47" t="str">
        <f>IF(ISERROR(VLOOKUP(B174,競技者データ入力シート!$A$7:$M$206,2,FALSE)),"",VLOOKUP(B174,競技者データ入力シート!$A$7:$M$206,7,FALSE))</f>
        <v/>
      </c>
      <c r="I174" s="124" t="str">
        <f>IF(ISERROR(VLOOKUP(B174,data!$A$3:$AT$202,2,FALSE)),"",VLOOKUP(B174,data!$A$3:$AT$202,12,FALSE))</f>
        <v/>
      </c>
      <c r="J174" s="518" t="str">
        <f>IF(ISERROR(VLOOKUP(B174,data!$A$3:$AT$202,2,FALSE)),"",VLOOKUP(B174,data!$A$3:$AT$202,22,FALSE))</f>
        <v/>
      </c>
      <c r="K174" s="519"/>
      <c r="L174" s="523" t="str">
        <f>IF(ISERROR(VLOOKUP(B174,data!$A$3:$AT$202,2,FALSE)),"",VLOOKUP(B174,data!$A$3:$AT$202,27,FALSE))</f>
        <v/>
      </c>
      <c r="M174" s="524"/>
      <c r="N174" s="516" t="str">
        <f>IF(ISERROR(VLOOKUP(B174,data!$A$3:$AT$202,2,FALSE)),"",VLOOKUP(B174,data!$A$3:$AT$202,32,FALSE))</f>
        <v/>
      </c>
      <c r="O174" s="517"/>
      <c r="P174" s="516" t="str">
        <f>IF(ISERROR(VLOOKUP(B174,data!$A$3:$AT$202,2,FALSE)),"",VLOOKUP(B174,data!$A$3:$AT$202,37,FALSE))</f>
        <v/>
      </c>
      <c r="Q174" s="517"/>
      <c r="R174" s="518" t="str">
        <f>IF(ISERROR(VLOOKUP(B174,data!$A$3:$AT$202,2,FALSE)),"",VLOOKUP(B174,data!$A$3:$AT$202,42,FALSE))</f>
        <v/>
      </c>
      <c r="S174" s="519"/>
    </row>
    <row r="175" spans="2:19" ht="19.350000000000001" customHeight="1">
      <c r="B175" s="134">
        <v>159</v>
      </c>
      <c r="C175" s="124" t="str">
        <f>IF(ISERROR(VLOOKUP(B175,data!$A$3:$AT$202,2,FALSE)),"",VLOOKUP(B175,data!$A$3:$AT$202,2,FALSE))</f>
        <v/>
      </c>
      <c r="D175" s="520" t="str">
        <f>IF(ISERROR(VLOOKUP(B175,data!$A$3:$AT$202,2,FALSE)),"",VLOOKUP(B175,data!$A$3:$AT$202,46,FALSE))</f>
        <v/>
      </c>
      <c r="E175" s="521"/>
      <c r="F175" s="522"/>
      <c r="G175" s="125" t="str">
        <f>IF(ISERROR(VLOOKUP(B175,data!$A$3:$AT$202,2,FALSE)),"",VLOOKUP(B175,data!$A$3:$AT$202,11,FALSE))</f>
        <v/>
      </c>
      <c r="H175" s="47" t="str">
        <f>IF(ISERROR(VLOOKUP(B175,競技者データ入力シート!$A$7:$M$206,2,FALSE)),"",VLOOKUP(B175,競技者データ入力シート!$A$7:$M$206,7,FALSE))</f>
        <v/>
      </c>
      <c r="I175" s="124" t="str">
        <f>IF(ISERROR(VLOOKUP(B175,data!$A$3:$AT$202,2,FALSE)),"",VLOOKUP(B175,data!$A$3:$AT$202,12,FALSE))</f>
        <v/>
      </c>
      <c r="J175" s="518" t="str">
        <f>IF(ISERROR(VLOOKUP(B175,data!$A$3:$AT$202,2,FALSE)),"",VLOOKUP(B175,data!$A$3:$AT$202,22,FALSE))</f>
        <v/>
      </c>
      <c r="K175" s="519"/>
      <c r="L175" s="523" t="str">
        <f>IF(ISERROR(VLOOKUP(B175,data!$A$3:$AT$202,2,FALSE)),"",VLOOKUP(B175,data!$A$3:$AT$202,27,FALSE))</f>
        <v/>
      </c>
      <c r="M175" s="524"/>
      <c r="N175" s="516" t="str">
        <f>IF(ISERROR(VLOOKUP(B175,data!$A$3:$AT$202,2,FALSE)),"",VLOOKUP(B175,data!$A$3:$AT$202,32,FALSE))</f>
        <v/>
      </c>
      <c r="O175" s="517"/>
      <c r="P175" s="516" t="str">
        <f>IF(ISERROR(VLOOKUP(B175,data!$A$3:$AT$202,2,FALSE)),"",VLOOKUP(B175,data!$A$3:$AT$202,37,FALSE))</f>
        <v/>
      </c>
      <c r="Q175" s="517"/>
      <c r="R175" s="518" t="str">
        <f>IF(ISERROR(VLOOKUP(B175,data!$A$3:$AT$202,2,FALSE)),"",VLOOKUP(B175,data!$A$3:$AT$202,42,FALSE))</f>
        <v/>
      </c>
      <c r="S175" s="519"/>
    </row>
    <row r="176" spans="2:19" ht="19.350000000000001" customHeight="1">
      <c r="B176" s="137">
        <v>160</v>
      </c>
      <c r="C176" s="131" t="str">
        <f>IF(ISERROR(VLOOKUP(B176,data!$A$3:$AT$202,2,FALSE)),"",VLOOKUP(B176,data!$A$3:$AT$202,2,FALSE))</f>
        <v/>
      </c>
      <c r="D176" s="507" t="str">
        <f>IF(ISERROR(VLOOKUP(B176,data!$A$3:$AT$202,2,FALSE)),"",VLOOKUP(B176,data!$A$3:$AT$202,46,FALSE))</f>
        <v/>
      </c>
      <c r="E176" s="508"/>
      <c r="F176" s="509"/>
      <c r="G176" s="130" t="str">
        <f>IF(ISERROR(VLOOKUP(B176,data!$A$3:$AT$202,2,FALSE)),"",VLOOKUP(B176,data!$A$3:$AT$202,11,FALSE))</f>
        <v/>
      </c>
      <c r="H176" s="50" t="str">
        <f>IF(ISERROR(VLOOKUP(B176,競技者データ入力シート!$A$7:$M$206,2,FALSE)),"",VLOOKUP(B176,競技者データ入力シート!$A$7:$M$206,7,FALSE))</f>
        <v/>
      </c>
      <c r="I176" s="131" t="str">
        <f>IF(ISERROR(VLOOKUP(B176,data!$A$3:$AT$202,2,FALSE)),"",VLOOKUP(B176,data!$A$3:$AT$202,12,FALSE))</f>
        <v/>
      </c>
      <c r="J176" s="510" t="str">
        <f>IF(ISERROR(VLOOKUP(B176,data!$A$3:$AT$202,2,FALSE)),"",VLOOKUP(B176,data!$A$3:$AT$202,22,FALSE))</f>
        <v/>
      </c>
      <c r="K176" s="511"/>
      <c r="L176" s="512" t="str">
        <f>IF(ISERROR(VLOOKUP(B176,data!$A$3:$AT$202,2,FALSE)),"",VLOOKUP(B176,data!$A$3:$AT$202,27,FALSE))</f>
        <v/>
      </c>
      <c r="M176" s="513"/>
      <c r="N176" s="514" t="str">
        <f>IF(ISERROR(VLOOKUP(B176,data!$A$3:$AT$202,2,FALSE)),"",VLOOKUP(B176,data!$A$3:$AT$202,32,FALSE))</f>
        <v/>
      </c>
      <c r="O176" s="515"/>
      <c r="P176" s="514" t="str">
        <f>IF(ISERROR(VLOOKUP(B176,data!$A$3:$AT$202,2,FALSE)),"",VLOOKUP(B176,data!$A$3:$AT$202,37,FALSE))</f>
        <v/>
      </c>
      <c r="Q176" s="515"/>
      <c r="R176" s="510" t="str">
        <f>IF(ISERROR(VLOOKUP(B176,data!$A$3:$AT$202,2,FALSE)),"",VLOOKUP(B176,data!$A$3:$AT$202,42,FALSE))</f>
        <v/>
      </c>
      <c r="S176" s="511"/>
    </row>
    <row r="177" spans="2:19" ht="19.350000000000001" customHeight="1">
      <c r="B177" s="136">
        <v>161</v>
      </c>
      <c r="C177" s="129" t="str">
        <f>IF(ISERROR(VLOOKUP(B177,data!$A$3:$AT$202,2,FALSE)),"",VLOOKUP(B177,data!$A$3:$AT$202,2,FALSE))</f>
        <v/>
      </c>
      <c r="D177" s="531" t="str">
        <f>IF(ISERROR(VLOOKUP(B177,data!$A$3:$AT$202,2,FALSE)),"",VLOOKUP(B177,data!$A$3:$AT$202,46,FALSE))</f>
        <v/>
      </c>
      <c r="E177" s="532"/>
      <c r="F177" s="533"/>
      <c r="G177" s="128" t="str">
        <f>IF(ISERROR(VLOOKUP(B177,data!$A$3:$AT$202,2,FALSE)),"",VLOOKUP(B177,data!$A$3:$AT$202,11,FALSE))</f>
        <v/>
      </c>
      <c r="H177" s="49" t="str">
        <f>IF(ISERROR(VLOOKUP(B177,競技者データ入力シート!$A$7:$M$206,2,FALSE)),"",VLOOKUP(B177,競技者データ入力シート!$A$7:$M$206,7,FALSE))</f>
        <v/>
      </c>
      <c r="I177" s="129" t="str">
        <f>IF(ISERROR(VLOOKUP(B177,data!$A$3:$AT$202,2,FALSE)),"",VLOOKUP(B177,data!$A$3:$AT$202,12,FALSE))</f>
        <v/>
      </c>
      <c r="J177" s="529" t="str">
        <f>IF(ISERROR(VLOOKUP(B177,data!$A$3:$AT$202,2,FALSE)),"",VLOOKUP(B177,data!$A$3:$AT$202,22,FALSE))</f>
        <v/>
      </c>
      <c r="K177" s="530"/>
      <c r="L177" s="525" t="str">
        <f>IF(ISERROR(VLOOKUP(B177,data!$A$3:$AT$202,2,FALSE)),"",VLOOKUP(B177,data!$A$3:$AT$202,27,FALSE))</f>
        <v/>
      </c>
      <c r="M177" s="526"/>
      <c r="N177" s="527" t="str">
        <f>IF(ISERROR(VLOOKUP(B177,data!$A$3:$AT$202,2,FALSE)),"",VLOOKUP(B177,data!$A$3:$AT$202,32,FALSE))</f>
        <v/>
      </c>
      <c r="O177" s="528"/>
      <c r="P177" s="527" t="str">
        <f>IF(ISERROR(VLOOKUP(B177,data!$A$3:$AT$202,2,FALSE)),"",VLOOKUP(B177,data!$A$3:$AT$202,37,FALSE))</f>
        <v/>
      </c>
      <c r="Q177" s="528"/>
      <c r="R177" s="529" t="str">
        <f>IF(ISERROR(VLOOKUP(B177,data!$A$3:$AT$202,2,FALSE)),"",VLOOKUP(B177,data!$A$3:$AT$202,42,FALSE))</f>
        <v/>
      </c>
      <c r="S177" s="530"/>
    </row>
    <row r="178" spans="2:19" ht="19.350000000000001" customHeight="1">
      <c r="B178" s="134">
        <v>162</v>
      </c>
      <c r="C178" s="124" t="str">
        <f>IF(ISERROR(VLOOKUP(B178,data!$A$3:$AT$202,2,FALSE)),"",VLOOKUP(B178,data!$A$3:$AT$202,2,FALSE))</f>
        <v/>
      </c>
      <c r="D178" s="520" t="str">
        <f>IF(ISERROR(VLOOKUP(B178,data!$A$3:$AT$202,2,FALSE)),"",VLOOKUP(B178,data!$A$3:$AT$202,46,FALSE))</f>
        <v/>
      </c>
      <c r="E178" s="521"/>
      <c r="F178" s="522"/>
      <c r="G178" s="125" t="str">
        <f>IF(ISERROR(VLOOKUP(B178,data!$A$3:$AT$202,2,FALSE)),"",VLOOKUP(B178,data!$A$3:$AT$202,11,FALSE))</f>
        <v/>
      </c>
      <c r="H178" s="47" t="str">
        <f>IF(ISERROR(VLOOKUP(B178,競技者データ入力シート!$A$7:$M$206,2,FALSE)),"",VLOOKUP(B178,競技者データ入力シート!$A$7:$M$206,7,FALSE))</f>
        <v/>
      </c>
      <c r="I178" s="124" t="str">
        <f>IF(ISERROR(VLOOKUP(B178,data!$A$3:$AT$202,2,FALSE)),"",VLOOKUP(B178,data!$A$3:$AT$202,12,FALSE))</f>
        <v/>
      </c>
      <c r="J178" s="518" t="str">
        <f>IF(ISERROR(VLOOKUP(B178,data!$A$3:$AT$202,2,FALSE)),"",VLOOKUP(B178,data!$A$3:$AT$202,22,FALSE))</f>
        <v/>
      </c>
      <c r="K178" s="519"/>
      <c r="L178" s="523" t="str">
        <f>IF(ISERROR(VLOOKUP(B178,data!$A$3:$AT$202,2,FALSE)),"",VLOOKUP(B178,data!$A$3:$AT$202,27,FALSE))</f>
        <v/>
      </c>
      <c r="M178" s="524"/>
      <c r="N178" s="516" t="str">
        <f>IF(ISERROR(VLOOKUP(B178,data!$A$3:$AT$202,2,FALSE)),"",VLOOKUP(B178,data!$A$3:$AT$202,32,FALSE))</f>
        <v/>
      </c>
      <c r="O178" s="517"/>
      <c r="P178" s="516" t="str">
        <f>IF(ISERROR(VLOOKUP(B178,data!$A$3:$AT$202,2,FALSE)),"",VLOOKUP(B178,data!$A$3:$AT$202,37,FALSE))</f>
        <v/>
      </c>
      <c r="Q178" s="517"/>
      <c r="R178" s="518" t="str">
        <f>IF(ISERROR(VLOOKUP(B178,data!$A$3:$AT$202,2,FALSE)),"",VLOOKUP(B178,data!$A$3:$AT$202,42,FALSE))</f>
        <v/>
      </c>
      <c r="S178" s="519"/>
    </row>
    <row r="179" spans="2:19" ht="19.350000000000001" customHeight="1">
      <c r="B179" s="134">
        <v>163</v>
      </c>
      <c r="C179" s="124" t="str">
        <f>IF(ISERROR(VLOOKUP(B179,data!$A$3:$AT$202,2,FALSE)),"",VLOOKUP(B179,data!$A$3:$AT$202,2,FALSE))</f>
        <v/>
      </c>
      <c r="D179" s="520" t="str">
        <f>IF(ISERROR(VLOOKUP(B179,data!$A$3:$AT$202,2,FALSE)),"",VLOOKUP(B179,data!$A$3:$AT$202,46,FALSE))</f>
        <v/>
      </c>
      <c r="E179" s="521"/>
      <c r="F179" s="522"/>
      <c r="G179" s="123" t="str">
        <f>IF(ISERROR(VLOOKUP(B179,data!$A$3:$AT$202,2,FALSE)),"",VLOOKUP(B179,data!$A$3:$AT$202,11,FALSE))</f>
        <v/>
      </c>
      <c r="H179" s="47" t="str">
        <f>IF(ISERROR(VLOOKUP(B179,競技者データ入力シート!$A$7:$M$206,2,FALSE)),"",VLOOKUP(B179,競技者データ入力シート!$A$7:$M$206,7,FALSE))</f>
        <v/>
      </c>
      <c r="I179" s="124" t="str">
        <f>IF(ISERROR(VLOOKUP(B179,data!$A$3:$AT$202,2,FALSE)),"",VLOOKUP(B179,data!$A$3:$AT$202,12,FALSE))</f>
        <v/>
      </c>
      <c r="J179" s="518" t="str">
        <f>IF(ISERROR(VLOOKUP(B179,data!$A$3:$AT$202,2,FALSE)),"",VLOOKUP(B179,data!$A$3:$AT$202,22,FALSE))</f>
        <v/>
      </c>
      <c r="K179" s="519"/>
      <c r="L179" s="523" t="str">
        <f>IF(ISERROR(VLOOKUP(B179,data!$A$3:$AT$202,2,FALSE)),"",VLOOKUP(B179,data!$A$3:$AT$202,27,FALSE))</f>
        <v/>
      </c>
      <c r="M179" s="524"/>
      <c r="N179" s="516" t="str">
        <f>IF(ISERROR(VLOOKUP(B179,data!$A$3:$AT$202,2,FALSE)),"",VLOOKUP(B179,data!$A$3:$AT$202,32,FALSE))</f>
        <v/>
      </c>
      <c r="O179" s="517"/>
      <c r="P179" s="516" t="str">
        <f>IF(ISERROR(VLOOKUP(B179,data!$A$3:$AT$202,2,FALSE)),"",VLOOKUP(B179,data!$A$3:$AT$202,37,FALSE))</f>
        <v/>
      </c>
      <c r="Q179" s="517"/>
      <c r="R179" s="518" t="str">
        <f>IF(ISERROR(VLOOKUP(B179,data!$A$3:$AT$202,2,FALSE)),"",VLOOKUP(B179,data!$A$3:$AT$202,42,FALSE))</f>
        <v/>
      </c>
      <c r="S179" s="519"/>
    </row>
    <row r="180" spans="2:19" ht="19.350000000000001" customHeight="1">
      <c r="B180" s="134">
        <v>164</v>
      </c>
      <c r="C180" s="124" t="str">
        <f>IF(ISERROR(VLOOKUP(B180,data!$A$3:$AT$202,2,FALSE)),"",VLOOKUP(B180,data!$A$3:$AT$202,2,FALSE))</f>
        <v/>
      </c>
      <c r="D180" s="520" t="str">
        <f>IF(ISERROR(VLOOKUP(B180,data!$A$3:$AT$202,2,FALSE)),"",VLOOKUP(B180,data!$A$3:$AT$202,46,FALSE))</f>
        <v/>
      </c>
      <c r="E180" s="521"/>
      <c r="F180" s="522"/>
      <c r="G180" s="125" t="str">
        <f>IF(ISERROR(VLOOKUP(B180,data!$A$3:$AT$202,2,FALSE)),"",VLOOKUP(B180,data!$A$3:$AT$202,11,FALSE))</f>
        <v/>
      </c>
      <c r="H180" s="47" t="str">
        <f>IF(ISERROR(VLOOKUP(B180,競技者データ入力シート!$A$7:$M$206,2,FALSE)),"",VLOOKUP(B180,競技者データ入力シート!$A$7:$M$206,7,FALSE))</f>
        <v/>
      </c>
      <c r="I180" s="124" t="str">
        <f>IF(ISERROR(VLOOKUP(B180,data!$A$3:$AT$202,2,FALSE)),"",VLOOKUP(B180,data!$A$3:$AT$202,12,FALSE))</f>
        <v/>
      </c>
      <c r="J180" s="518" t="str">
        <f>IF(ISERROR(VLOOKUP(B180,data!$A$3:$AT$202,2,FALSE)),"",VLOOKUP(B180,data!$A$3:$AT$202,22,FALSE))</f>
        <v/>
      </c>
      <c r="K180" s="519"/>
      <c r="L180" s="523" t="str">
        <f>IF(ISERROR(VLOOKUP(B180,data!$A$3:$AT$202,2,FALSE)),"",VLOOKUP(B180,data!$A$3:$AT$202,27,FALSE))</f>
        <v/>
      </c>
      <c r="M180" s="524"/>
      <c r="N180" s="516" t="str">
        <f>IF(ISERROR(VLOOKUP(B180,data!$A$3:$AT$202,2,FALSE)),"",VLOOKUP(B180,data!$A$3:$AT$202,32,FALSE))</f>
        <v/>
      </c>
      <c r="O180" s="517"/>
      <c r="P180" s="516" t="str">
        <f>IF(ISERROR(VLOOKUP(B180,data!$A$3:$AT$202,2,FALSE)),"",VLOOKUP(B180,data!$A$3:$AT$202,37,FALSE))</f>
        <v/>
      </c>
      <c r="Q180" s="517"/>
      <c r="R180" s="518" t="str">
        <f>IF(ISERROR(VLOOKUP(B180,data!$A$3:$AT$202,2,FALSE)),"",VLOOKUP(B180,data!$A$3:$AT$202,42,FALSE))</f>
        <v/>
      </c>
      <c r="S180" s="519"/>
    </row>
    <row r="181" spans="2:19" ht="19.350000000000001" customHeight="1">
      <c r="B181" s="137">
        <v>165</v>
      </c>
      <c r="C181" s="131" t="str">
        <f>IF(ISERROR(VLOOKUP(B181,data!$A$3:$AT$202,2,FALSE)),"",VLOOKUP(B181,data!$A$3:$AT$202,2,FALSE))</f>
        <v/>
      </c>
      <c r="D181" s="507" t="str">
        <f>IF(ISERROR(VLOOKUP(B181,data!$A$3:$AT$202,2,FALSE)),"",VLOOKUP(B181,data!$A$3:$AT$202,46,FALSE))</f>
        <v/>
      </c>
      <c r="E181" s="508"/>
      <c r="F181" s="509"/>
      <c r="G181" s="130" t="str">
        <f>IF(ISERROR(VLOOKUP(B181,data!$A$3:$AT$202,2,FALSE)),"",VLOOKUP(B181,data!$A$3:$AT$202,11,FALSE))</f>
        <v/>
      </c>
      <c r="H181" s="50" t="str">
        <f>IF(ISERROR(VLOOKUP(B181,競技者データ入力シート!$A$7:$M$206,2,FALSE)),"",VLOOKUP(B181,競技者データ入力シート!$A$7:$M$206,7,FALSE))</f>
        <v/>
      </c>
      <c r="I181" s="131" t="str">
        <f>IF(ISERROR(VLOOKUP(B181,data!$A$3:$AT$202,2,FALSE)),"",VLOOKUP(B181,data!$A$3:$AT$202,12,FALSE))</f>
        <v/>
      </c>
      <c r="J181" s="510" t="str">
        <f>IF(ISERROR(VLOOKUP(B181,data!$A$3:$AT$202,2,FALSE)),"",VLOOKUP(B181,data!$A$3:$AT$202,22,FALSE))</f>
        <v/>
      </c>
      <c r="K181" s="511"/>
      <c r="L181" s="512" t="str">
        <f>IF(ISERROR(VLOOKUP(B181,data!$A$3:$AT$202,2,FALSE)),"",VLOOKUP(B181,data!$A$3:$AT$202,27,FALSE))</f>
        <v/>
      </c>
      <c r="M181" s="513"/>
      <c r="N181" s="514" t="str">
        <f>IF(ISERROR(VLOOKUP(B181,data!$A$3:$AT$202,2,FALSE)),"",VLOOKUP(B181,data!$A$3:$AT$202,32,FALSE))</f>
        <v/>
      </c>
      <c r="O181" s="515"/>
      <c r="P181" s="514" t="str">
        <f>IF(ISERROR(VLOOKUP(B181,data!$A$3:$AT$202,2,FALSE)),"",VLOOKUP(B181,data!$A$3:$AT$202,37,FALSE))</f>
        <v/>
      </c>
      <c r="Q181" s="515"/>
      <c r="R181" s="510" t="str">
        <f>IF(ISERROR(VLOOKUP(B181,data!$A$3:$AT$202,2,FALSE)),"",VLOOKUP(B181,data!$A$3:$AT$202,42,FALSE))</f>
        <v/>
      </c>
      <c r="S181" s="511"/>
    </row>
    <row r="182" spans="2:19" ht="19.350000000000001" customHeight="1">
      <c r="B182" s="136">
        <v>166</v>
      </c>
      <c r="C182" s="129" t="str">
        <f>IF(ISERROR(VLOOKUP(B182,data!$A$3:$AT$202,2,FALSE)),"",VLOOKUP(B182,data!$A$3:$AT$202,2,FALSE))</f>
        <v/>
      </c>
      <c r="D182" s="531" t="str">
        <f>IF(ISERROR(VLOOKUP(B182,data!$A$3:$AT$202,2,FALSE)),"",VLOOKUP(B182,data!$A$3:$AT$202,46,FALSE))</f>
        <v/>
      </c>
      <c r="E182" s="532"/>
      <c r="F182" s="533"/>
      <c r="G182" s="128" t="str">
        <f>IF(ISERROR(VLOOKUP(B182,data!$A$3:$AT$202,2,FALSE)),"",VLOOKUP(B182,data!$A$3:$AT$202,11,FALSE))</f>
        <v/>
      </c>
      <c r="H182" s="49" t="str">
        <f>IF(ISERROR(VLOOKUP(B182,競技者データ入力シート!$A$7:$M$206,2,FALSE)),"",VLOOKUP(B182,競技者データ入力シート!$A$7:$M$206,7,FALSE))</f>
        <v/>
      </c>
      <c r="I182" s="129" t="str">
        <f>IF(ISERROR(VLOOKUP(B182,data!$A$3:$AT$202,2,FALSE)),"",VLOOKUP(B182,data!$A$3:$AT$202,12,FALSE))</f>
        <v/>
      </c>
      <c r="J182" s="529" t="str">
        <f>IF(ISERROR(VLOOKUP(B182,data!$A$3:$AT$202,2,FALSE)),"",VLOOKUP(B182,data!$A$3:$AT$202,22,FALSE))</f>
        <v/>
      </c>
      <c r="K182" s="530"/>
      <c r="L182" s="525" t="str">
        <f>IF(ISERROR(VLOOKUP(B182,data!$A$3:$AT$202,2,FALSE)),"",VLOOKUP(B182,data!$A$3:$AT$202,27,FALSE))</f>
        <v/>
      </c>
      <c r="M182" s="526"/>
      <c r="N182" s="527" t="str">
        <f>IF(ISERROR(VLOOKUP(B182,data!$A$3:$AT$202,2,FALSE)),"",VLOOKUP(B182,data!$A$3:$AT$202,32,FALSE))</f>
        <v/>
      </c>
      <c r="O182" s="528"/>
      <c r="P182" s="527" t="str">
        <f>IF(ISERROR(VLOOKUP(B182,data!$A$3:$AT$202,2,FALSE)),"",VLOOKUP(B182,data!$A$3:$AT$202,37,FALSE))</f>
        <v/>
      </c>
      <c r="Q182" s="528"/>
      <c r="R182" s="529" t="str">
        <f>IF(ISERROR(VLOOKUP(B182,data!$A$3:$AT$202,2,FALSE)),"",VLOOKUP(B182,data!$A$3:$AT$202,42,FALSE))</f>
        <v/>
      </c>
      <c r="S182" s="530"/>
    </row>
    <row r="183" spans="2:19" ht="19.350000000000001" customHeight="1">
      <c r="B183" s="134">
        <v>167</v>
      </c>
      <c r="C183" s="124" t="str">
        <f>IF(ISERROR(VLOOKUP(B183,data!$A$3:$AT$202,2,FALSE)),"",VLOOKUP(B183,data!$A$3:$AT$202,2,FALSE))</f>
        <v/>
      </c>
      <c r="D183" s="520" t="str">
        <f>IF(ISERROR(VLOOKUP(B183,data!$A$3:$AT$202,2,FALSE)),"",VLOOKUP(B183,data!$A$3:$AT$202,46,FALSE))</f>
        <v/>
      </c>
      <c r="E183" s="521"/>
      <c r="F183" s="522"/>
      <c r="G183" s="125" t="str">
        <f>IF(ISERROR(VLOOKUP(B183,data!$A$3:$AT$202,2,FALSE)),"",VLOOKUP(B183,data!$A$3:$AT$202,11,FALSE))</f>
        <v/>
      </c>
      <c r="H183" s="47" t="str">
        <f>IF(ISERROR(VLOOKUP(B183,競技者データ入力シート!$A$7:$M$206,2,FALSE)),"",VLOOKUP(B183,競技者データ入力シート!$A$7:$M$206,7,FALSE))</f>
        <v/>
      </c>
      <c r="I183" s="124" t="str">
        <f>IF(ISERROR(VLOOKUP(B183,data!$A$3:$AT$202,2,FALSE)),"",VLOOKUP(B183,data!$A$3:$AT$202,12,FALSE))</f>
        <v/>
      </c>
      <c r="J183" s="518" t="str">
        <f>IF(ISERROR(VLOOKUP(B183,data!$A$3:$AT$202,2,FALSE)),"",VLOOKUP(B183,data!$A$3:$AT$202,22,FALSE))</f>
        <v/>
      </c>
      <c r="K183" s="519"/>
      <c r="L183" s="523" t="str">
        <f>IF(ISERROR(VLOOKUP(B183,data!$A$3:$AT$202,2,FALSE)),"",VLOOKUP(B183,data!$A$3:$AT$202,27,FALSE))</f>
        <v/>
      </c>
      <c r="M183" s="524"/>
      <c r="N183" s="516" t="str">
        <f>IF(ISERROR(VLOOKUP(B183,data!$A$3:$AT$202,2,FALSE)),"",VLOOKUP(B183,data!$A$3:$AT$202,32,FALSE))</f>
        <v/>
      </c>
      <c r="O183" s="517"/>
      <c r="P183" s="516" t="str">
        <f>IF(ISERROR(VLOOKUP(B183,data!$A$3:$AT$202,2,FALSE)),"",VLOOKUP(B183,data!$A$3:$AT$202,37,FALSE))</f>
        <v/>
      </c>
      <c r="Q183" s="517"/>
      <c r="R183" s="518" t="str">
        <f>IF(ISERROR(VLOOKUP(B183,data!$A$3:$AT$202,2,FALSE)),"",VLOOKUP(B183,data!$A$3:$AT$202,42,FALSE))</f>
        <v/>
      </c>
      <c r="S183" s="519"/>
    </row>
    <row r="184" spans="2:19" ht="19.350000000000001" customHeight="1">
      <c r="B184" s="134">
        <v>168</v>
      </c>
      <c r="C184" s="124" t="str">
        <f>IF(ISERROR(VLOOKUP(B184,data!$A$3:$AT$202,2,FALSE)),"",VLOOKUP(B184,data!$A$3:$AT$202,2,FALSE))</f>
        <v/>
      </c>
      <c r="D184" s="520" t="str">
        <f>IF(ISERROR(VLOOKUP(B184,data!$A$3:$AT$202,2,FALSE)),"",VLOOKUP(B184,data!$A$3:$AT$202,46,FALSE))</f>
        <v/>
      </c>
      <c r="E184" s="521"/>
      <c r="F184" s="522"/>
      <c r="G184" s="123" t="str">
        <f>IF(ISERROR(VLOOKUP(B184,data!$A$3:$AT$202,2,FALSE)),"",VLOOKUP(B184,data!$A$3:$AT$202,11,FALSE))</f>
        <v/>
      </c>
      <c r="H184" s="47" t="str">
        <f>IF(ISERROR(VLOOKUP(B184,競技者データ入力シート!$A$7:$M$206,2,FALSE)),"",VLOOKUP(B184,競技者データ入力シート!$A$7:$M$206,7,FALSE))</f>
        <v/>
      </c>
      <c r="I184" s="124" t="str">
        <f>IF(ISERROR(VLOOKUP(B184,data!$A$3:$AT$202,2,FALSE)),"",VLOOKUP(B184,data!$A$3:$AT$202,12,FALSE))</f>
        <v/>
      </c>
      <c r="J184" s="518" t="str">
        <f>IF(ISERROR(VLOOKUP(B184,data!$A$3:$AT$202,2,FALSE)),"",VLOOKUP(B184,data!$A$3:$AT$202,22,FALSE))</f>
        <v/>
      </c>
      <c r="K184" s="519"/>
      <c r="L184" s="523" t="str">
        <f>IF(ISERROR(VLOOKUP(B184,data!$A$3:$AT$202,2,FALSE)),"",VLOOKUP(B184,data!$A$3:$AT$202,27,FALSE))</f>
        <v/>
      </c>
      <c r="M184" s="524"/>
      <c r="N184" s="516" t="str">
        <f>IF(ISERROR(VLOOKUP(B184,data!$A$3:$AT$202,2,FALSE)),"",VLOOKUP(B184,data!$A$3:$AT$202,32,FALSE))</f>
        <v/>
      </c>
      <c r="O184" s="517"/>
      <c r="P184" s="516" t="str">
        <f>IF(ISERROR(VLOOKUP(B184,data!$A$3:$AT$202,2,FALSE)),"",VLOOKUP(B184,data!$A$3:$AT$202,37,FALSE))</f>
        <v/>
      </c>
      <c r="Q184" s="517"/>
      <c r="R184" s="518" t="str">
        <f>IF(ISERROR(VLOOKUP(B184,data!$A$3:$AT$202,2,FALSE)),"",VLOOKUP(B184,data!$A$3:$AT$202,42,FALSE))</f>
        <v/>
      </c>
      <c r="S184" s="519"/>
    </row>
    <row r="185" spans="2:19" ht="19.350000000000001" customHeight="1">
      <c r="B185" s="134">
        <v>169</v>
      </c>
      <c r="C185" s="124" t="str">
        <f>IF(ISERROR(VLOOKUP(B185,data!$A$3:$AT$202,2,FALSE)),"",VLOOKUP(B185,data!$A$3:$AT$202,2,FALSE))</f>
        <v/>
      </c>
      <c r="D185" s="520" t="str">
        <f>IF(ISERROR(VLOOKUP(B185,data!$A$3:$AT$202,2,FALSE)),"",VLOOKUP(B185,data!$A$3:$AT$202,46,FALSE))</f>
        <v/>
      </c>
      <c r="E185" s="521"/>
      <c r="F185" s="522"/>
      <c r="G185" s="125" t="str">
        <f>IF(ISERROR(VLOOKUP(B185,data!$A$3:$AT$202,2,FALSE)),"",VLOOKUP(B185,data!$A$3:$AT$202,11,FALSE))</f>
        <v/>
      </c>
      <c r="H185" s="47" t="str">
        <f>IF(ISERROR(VLOOKUP(B185,競技者データ入力シート!$A$7:$M$206,2,FALSE)),"",VLOOKUP(B185,競技者データ入力シート!$A$7:$M$206,7,FALSE))</f>
        <v/>
      </c>
      <c r="I185" s="124" t="str">
        <f>IF(ISERROR(VLOOKUP(B185,data!$A$3:$AT$202,2,FALSE)),"",VLOOKUP(B185,data!$A$3:$AT$202,12,FALSE))</f>
        <v/>
      </c>
      <c r="J185" s="518" t="str">
        <f>IF(ISERROR(VLOOKUP(B185,data!$A$3:$AT$202,2,FALSE)),"",VLOOKUP(B185,data!$A$3:$AT$202,22,FALSE))</f>
        <v/>
      </c>
      <c r="K185" s="519"/>
      <c r="L185" s="523" t="str">
        <f>IF(ISERROR(VLOOKUP(B185,data!$A$3:$AT$202,2,FALSE)),"",VLOOKUP(B185,data!$A$3:$AT$202,27,FALSE))</f>
        <v/>
      </c>
      <c r="M185" s="524"/>
      <c r="N185" s="516" t="str">
        <f>IF(ISERROR(VLOOKUP(B185,data!$A$3:$AT$202,2,FALSE)),"",VLOOKUP(B185,data!$A$3:$AT$202,32,FALSE))</f>
        <v/>
      </c>
      <c r="O185" s="517"/>
      <c r="P185" s="516" t="str">
        <f>IF(ISERROR(VLOOKUP(B185,data!$A$3:$AT$202,2,FALSE)),"",VLOOKUP(B185,data!$A$3:$AT$202,37,FALSE))</f>
        <v/>
      </c>
      <c r="Q185" s="517"/>
      <c r="R185" s="518" t="str">
        <f>IF(ISERROR(VLOOKUP(B185,data!$A$3:$AT$202,2,FALSE)),"",VLOOKUP(B185,data!$A$3:$AT$202,42,FALSE))</f>
        <v/>
      </c>
      <c r="S185" s="519"/>
    </row>
    <row r="186" spans="2:19" ht="19.350000000000001" customHeight="1">
      <c r="B186" s="137">
        <v>170</v>
      </c>
      <c r="C186" s="131" t="str">
        <f>IF(ISERROR(VLOOKUP(B186,data!$A$3:$AT$202,2,FALSE)),"",VLOOKUP(B186,data!$A$3:$AT$202,2,FALSE))</f>
        <v/>
      </c>
      <c r="D186" s="507" t="str">
        <f>IF(ISERROR(VLOOKUP(B186,data!$A$3:$AT$202,2,FALSE)),"",VLOOKUP(B186,data!$A$3:$AT$202,46,FALSE))</f>
        <v/>
      </c>
      <c r="E186" s="508"/>
      <c r="F186" s="509"/>
      <c r="G186" s="130" t="str">
        <f>IF(ISERROR(VLOOKUP(B186,data!$A$3:$AT$202,2,FALSE)),"",VLOOKUP(B186,data!$A$3:$AT$202,11,FALSE))</f>
        <v/>
      </c>
      <c r="H186" s="50" t="str">
        <f>IF(ISERROR(VLOOKUP(B186,競技者データ入力シート!$A$7:$M$206,2,FALSE)),"",VLOOKUP(B186,競技者データ入力シート!$A$7:$M$206,7,FALSE))</f>
        <v/>
      </c>
      <c r="I186" s="131" t="str">
        <f>IF(ISERROR(VLOOKUP(B186,data!$A$3:$AT$202,2,FALSE)),"",VLOOKUP(B186,data!$A$3:$AT$202,12,FALSE))</f>
        <v/>
      </c>
      <c r="J186" s="510" t="str">
        <f>IF(ISERROR(VLOOKUP(B186,data!$A$3:$AT$202,2,FALSE)),"",VLOOKUP(B186,data!$A$3:$AT$202,22,FALSE))</f>
        <v/>
      </c>
      <c r="K186" s="511"/>
      <c r="L186" s="512" t="str">
        <f>IF(ISERROR(VLOOKUP(B186,data!$A$3:$AT$202,2,FALSE)),"",VLOOKUP(B186,data!$A$3:$AT$202,27,FALSE))</f>
        <v/>
      </c>
      <c r="M186" s="513"/>
      <c r="N186" s="514" t="str">
        <f>IF(ISERROR(VLOOKUP(B186,data!$A$3:$AT$202,2,FALSE)),"",VLOOKUP(B186,data!$A$3:$AT$202,32,FALSE))</f>
        <v/>
      </c>
      <c r="O186" s="515"/>
      <c r="P186" s="514" t="str">
        <f>IF(ISERROR(VLOOKUP(B186,data!$A$3:$AT$202,2,FALSE)),"",VLOOKUP(B186,data!$A$3:$AT$202,37,FALSE))</f>
        <v/>
      </c>
      <c r="Q186" s="515"/>
      <c r="R186" s="510" t="str">
        <f>IF(ISERROR(VLOOKUP(B186,data!$A$3:$AT$202,2,FALSE)),"",VLOOKUP(B186,data!$A$3:$AT$202,42,FALSE))</f>
        <v/>
      </c>
      <c r="S186" s="511"/>
    </row>
    <row r="187" spans="2:19" ht="19.350000000000001" customHeight="1">
      <c r="B187" s="136">
        <v>171</v>
      </c>
      <c r="C187" s="129" t="str">
        <f>IF(ISERROR(VLOOKUP(B187,data!$A$3:$AT$202,2,FALSE)),"",VLOOKUP(B187,data!$A$3:$AT$202,2,FALSE))</f>
        <v/>
      </c>
      <c r="D187" s="531" t="str">
        <f>IF(ISERROR(VLOOKUP(B187,data!$A$3:$AT$202,2,FALSE)),"",VLOOKUP(B187,data!$A$3:$AT$202,46,FALSE))</f>
        <v/>
      </c>
      <c r="E187" s="532"/>
      <c r="F187" s="533"/>
      <c r="G187" s="128" t="str">
        <f>IF(ISERROR(VLOOKUP(B187,data!$A$3:$AT$202,2,FALSE)),"",VLOOKUP(B187,data!$A$3:$AT$202,11,FALSE))</f>
        <v/>
      </c>
      <c r="H187" s="49" t="str">
        <f>IF(ISERROR(VLOOKUP(B187,競技者データ入力シート!$A$7:$M$206,2,FALSE)),"",VLOOKUP(B187,競技者データ入力シート!$A$7:$M$206,7,FALSE))</f>
        <v/>
      </c>
      <c r="I187" s="129" t="str">
        <f>IF(ISERROR(VLOOKUP(B187,data!$A$3:$AT$202,2,FALSE)),"",VLOOKUP(B187,data!$A$3:$AT$202,12,FALSE))</f>
        <v/>
      </c>
      <c r="J187" s="529" t="str">
        <f>IF(ISERROR(VLOOKUP(B187,data!$A$3:$AT$202,2,FALSE)),"",VLOOKUP(B187,data!$A$3:$AT$202,22,FALSE))</f>
        <v/>
      </c>
      <c r="K187" s="530"/>
      <c r="L187" s="525" t="str">
        <f>IF(ISERROR(VLOOKUP(B187,data!$A$3:$AT$202,2,FALSE)),"",VLOOKUP(B187,data!$A$3:$AT$202,27,FALSE))</f>
        <v/>
      </c>
      <c r="M187" s="526"/>
      <c r="N187" s="527" t="str">
        <f>IF(ISERROR(VLOOKUP(B187,data!$A$3:$AT$202,2,FALSE)),"",VLOOKUP(B187,data!$A$3:$AT$202,32,FALSE))</f>
        <v/>
      </c>
      <c r="O187" s="528"/>
      <c r="P187" s="527" t="str">
        <f>IF(ISERROR(VLOOKUP(B187,data!$A$3:$AT$202,2,FALSE)),"",VLOOKUP(B187,data!$A$3:$AT$202,37,FALSE))</f>
        <v/>
      </c>
      <c r="Q187" s="528"/>
      <c r="R187" s="529" t="str">
        <f>IF(ISERROR(VLOOKUP(B187,data!$A$3:$AT$202,2,FALSE)),"",VLOOKUP(B187,data!$A$3:$AT$202,42,FALSE))</f>
        <v/>
      </c>
      <c r="S187" s="530"/>
    </row>
    <row r="188" spans="2:19" ht="19.350000000000001" customHeight="1">
      <c r="B188" s="134">
        <v>172</v>
      </c>
      <c r="C188" s="124" t="str">
        <f>IF(ISERROR(VLOOKUP(B188,data!$A$3:$AT$202,2,FALSE)),"",VLOOKUP(B188,data!$A$3:$AT$202,2,FALSE))</f>
        <v/>
      </c>
      <c r="D188" s="520" t="str">
        <f>IF(ISERROR(VLOOKUP(B188,data!$A$3:$AT$202,2,FALSE)),"",VLOOKUP(B188,data!$A$3:$AT$202,46,FALSE))</f>
        <v/>
      </c>
      <c r="E188" s="521"/>
      <c r="F188" s="522"/>
      <c r="G188" s="125" t="str">
        <f>IF(ISERROR(VLOOKUP(B188,data!$A$3:$AT$202,2,FALSE)),"",VLOOKUP(B188,data!$A$3:$AT$202,11,FALSE))</f>
        <v/>
      </c>
      <c r="H188" s="47" t="str">
        <f>IF(ISERROR(VLOOKUP(B188,競技者データ入力シート!$A$7:$M$206,2,FALSE)),"",VLOOKUP(B188,競技者データ入力シート!$A$7:$M$206,7,FALSE))</f>
        <v/>
      </c>
      <c r="I188" s="124" t="str">
        <f>IF(ISERROR(VLOOKUP(B188,data!$A$3:$AT$202,2,FALSE)),"",VLOOKUP(B188,data!$A$3:$AT$202,12,FALSE))</f>
        <v/>
      </c>
      <c r="J188" s="518" t="str">
        <f>IF(ISERROR(VLOOKUP(B188,data!$A$3:$AT$202,2,FALSE)),"",VLOOKUP(B188,data!$A$3:$AT$202,22,FALSE))</f>
        <v/>
      </c>
      <c r="K188" s="519"/>
      <c r="L188" s="523" t="str">
        <f>IF(ISERROR(VLOOKUP(B188,data!$A$3:$AT$202,2,FALSE)),"",VLOOKUP(B188,data!$A$3:$AT$202,27,FALSE))</f>
        <v/>
      </c>
      <c r="M188" s="524"/>
      <c r="N188" s="516" t="str">
        <f>IF(ISERROR(VLOOKUP(B188,data!$A$3:$AT$202,2,FALSE)),"",VLOOKUP(B188,data!$A$3:$AT$202,32,FALSE))</f>
        <v/>
      </c>
      <c r="O188" s="517"/>
      <c r="P188" s="516" t="str">
        <f>IF(ISERROR(VLOOKUP(B188,data!$A$3:$AT$202,2,FALSE)),"",VLOOKUP(B188,data!$A$3:$AT$202,37,FALSE))</f>
        <v/>
      </c>
      <c r="Q188" s="517"/>
      <c r="R188" s="518" t="str">
        <f>IF(ISERROR(VLOOKUP(B188,data!$A$3:$AT$202,2,FALSE)),"",VLOOKUP(B188,data!$A$3:$AT$202,42,FALSE))</f>
        <v/>
      </c>
      <c r="S188" s="519"/>
    </row>
    <row r="189" spans="2:19" ht="19.350000000000001" customHeight="1">
      <c r="B189" s="134">
        <v>173</v>
      </c>
      <c r="C189" s="124" t="str">
        <f>IF(ISERROR(VLOOKUP(B189,data!$A$3:$AT$202,2,FALSE)),"",VLOOKUP(B189,data!$A$3:$AT$202,2,FALSE))</f>
        <v/>
      </c>
      <c r="D189" s="520" t="str">
        <f>IF(ISERROR(VLOOKUP(B189,data!$A$3:$AT$202,2,FALSE)),"",VLOOKUP(B189,data!$A$3:$AT$202,46,FALSE))</f>
        <v/>
      </c>
      <c r="E189" s="521"/>
      <c r="F189" s="522"/>
      <c r="G189" s="123" t="str">
        <f>IF(ISERROR(VLOOKUP(B189,data!$A$3:$AT$202,2,FALSE)),"",VLOOKUP(B189,data!$A$3:$AT$202,11,FALSE))</f>
        <v/>
      </c>
      <c r="H189" s="47" t="str">
        <f>IF(ISERROR(VLOOKUP(B189,競技者データ入力シート!$A$7:$M$206,2,FALSE)),"",VLOOKUP(B189,競技者データ入力シート!$A$7:$M$206,7,FALSE))</f>
        <v/>
      </c>
      <c r="I189" s="124" t="str">
        <f>IF(ISERROR(VLOOKUP(B189,data!$A$3:$AT$202,2,FALSE)),"",VLOOKUP(B189,data!$A$3:$AT$202,12,FALSE))</f>
        <v/>
      </c>
      <c r="J189" s="518" t="str">
        <f>IF(ISERROR(VLOOKUP(B189,data!$A$3:$AT$202,2,FALSE)),"",VLOOKUP(B189,data!$A$3:$AT$202,22,FALSE))</f>
        <v/>
      </c>
      <c r="K189" s="519"/>
      <c r="L189" s="523" t="str">
        <f>IF(ISERROR(VLOOKUP(B189,data!$A$3:$AT$202,2,FALSE)),"",VLOOKUP(B189,data!$A$3:$AT$202,27,FALSE))</f>
        <v/>
      </c>
      <c r="M189" s="524"/>
      <c r="N189" s="516" t="str">
        <f>IF(ISERROR(VLOOKUP(B189,data!$A$3:$AT$202,2,FALSE)),"",VLOOKUP(B189,data!$A$3:$AT$202,32,FALSE))</f>
        <v/>
      </c>
      <c r="O189" s="517"/>
      <c r="P189" s="516" t="str">
        <f>IF(ISERROR(VLOOKUP(B189,data!$A$3:$AT$202,2,FALSE)),"",VLOOKUP(B189,data!$A$3:$AT$202,37,FALSE))</f>
        <v/>
      </c>
      <c r="Q189" s="517"/>
      <c r="R189" s="518" t="str">
        <f>IF(ISERROR(VLOOKUP(B189,data!$A$3:$AT$202,2,FALSE)),"",VLOOKUP(B189,data!$A$3:$AT$202,42,FALSE))</f>
        <v/>
      </c>
      <c r="S189" s="519"/>
    </row>
    <row r="190" spans="2:19" ht="19.350000000000001" customHeight="1">
      <c r="B190" s="134">
        <v>174</v>
      </c>
      <c r="C190" s="124" t="str">
        <f>IF(ISERROR(VLOOKUP(B190,data!$A$3:$AT$202,2,FALSE)),"",VLOOKUP(B190,data!$A$3:$AT$202,2,FALSE))</f>
        <v/>
      </c>
      <c r="D190" s="520" t="str">
        <f>IF(ISERROR(VLOOKUP(B190,data!$A$3:$AT$202,2,FALSE)),"",VLOOKUP(B190,data!$A$3:$AT$202,46,FALSE))</f>
        <v/>
      </c>
      <c r="E190" s="521"/>
      <c r="F190" s="522"/>
      <c r="G190" s="125" t="str">
        <f>IF(ISERROR(VLOOKUP(B190,data!$A$3:$AT$202,2,FALSE)),"",VLOOKUP(B190,data!$A$3:$AT$202,11,FALSE))</f>
        <v/>
      </c>
      <c r="H190" s="47" t="str">
        <f>IF(ISERROR(VLOOKUP(B190,競技者データ入力シート!$A$7:$M$206,2,FALSE)),"",VLOOKUP(B190,競技者データ入力シート!$A$7:$M$206,7,FALSE))</f>
        <v/>
      </c>
      <c r="I190" s="124" t="str">
        <f>IF(ISERROR(VLOOKUP(B190,data!$A$3:$AT$202,2,FALSE)),"",VLOOKUP(B190,data!$A$3:$AT$202,12,FALSE))</f>
        <v/>
      </c>
      <c r="J190" s="518" t="str">
        <f>IF(ISERROR(VLOOKUP(B190,data!$A$3:$AT$202,2,FALSE)),"",VLOOKUP(B190,data!$A$3:$AT$202,22,FALSE))</f>
        <v/>
      </c>
      <c r="K190" s="519"/>
      <c r="L190" s="523" t="str">
        <f>IF(ISERROR(VLOOKUP(B190,data!$A$3:$AT$202,2,FALSE)),"",VLOOKUP(B190,data!$A$3:$AT$202,27,FALSE))</f>
        <v/>
      </c>
      <c r="M190" s="524"/>
      <c r="N190" s="516" t="str">
        <f>IF(ISERROR(VLOOKUP(B190,data!$A$3:$AT$202,2,FALSE)),"",VLOOKUP(B190,data!$A$3:$AT$202,32,FALSE))</f>
        <v/>
      </c>
      <c r="O190" s="517"/>
      <c r="P190" s="516" t="str">
        <f>IF(ISERROR(VLOOKUP(B190,data!$A$3:$AT$202,2,FALSE)),"",VLOOKUP(B190,data!$A$3:$AT$202,37,FALSE))</f>
        <v/>
      </c>
      <c r="Q190" s="517"/>
      <c r="R190" s="518" t="str">
        <f>IF(ISERROR(VLOOKUP(B190,data!$A$3:$AT$202,2,FALSE)),"",VLOOKUP(B190,data!$A$3:$AT$202,42,FALSE))</f>
        <v/>
      </c>
      <c r="S190" s="519"/>
    </row>
    <row r="191" spans="2:19" ht="19.350000000000001" customHeight="1">
      <c r="B191" s="137">
        <v>175</v>
      </c>
      <c r="C191" s="131" t="str">
        <f>IF(ISERROR(VLOOKUP(B191,data!$A$3:$AT$202,2,FALSE)),"",VLOOKUP(B191,data!$A$3:$AT$202,2,FALSE))</f>
        <v/>
      </c>
      <c r="D191" s="507" t="str">
        <f>IF(ISERROR(VLOOKUP(B191,data!$A$3:$AT$202,2,FALSE)),"",VLOOKUP(B191,data!$A$3:$AT$202,46,FALSE))</f>
        <v/>
      </c>
      <c r="E191" s="508"/>
      <c r="F191" s="509"/>
      <c r="G191" s="130" t="str">
        <f>IF(ISERROR(VLOOKUP(B191,data!$A$3:$AT$202,2,FALSE)),"",VLOOKUP(B191,data!$A$3:$AT$202,11,FALSE))</f>
        <v/>
      </c>
      <c r="H191" s="50" t="str">
        <f>IF(ISERROR(VLOOKUP(B191,競技者データ入力シート!$A$7:$M$206,2,FALSE)),"",VLOOKUP(B191,競技者データ入力シート!$A$7:$M$206,7,FALSE))</f>
        <v/>
      </c>
      <c r="I191" s="131" t="str">
        <f>IF(ISERROR(VLOOKUP(B191,data!$A$3:$AT$202,2,FALSE)),"",VLOOKUP(B191,data!$A$3:$AT$202,12,FALSE))</f>
        <v/>
      </c>
      <c r="J191" s="510" t="str">
        <f>IF(ISERROR(VLOOKUP(B191,data!$A$3:$AT$202,2,FALSE)),"",VLOOKUP(B191,data!$A$3:$AT$202,22,FALSE))</f>
        <v/>
      </c>
      <c r="K191" s="511"/>
      <c r="L191" s="512" t="str">
        <f>IF(ISERROR(VLOOKUP(B191,data!$A$3:$AT$202,2,FALSE)),"",VLOOKUP(B191,data!$A$3:$AT$202,27,FALSE))</f>
        <v/>
      </c>
      <c r="M191" s="513"/>
      <c r="N191" s="514" t="str">
        <f>IF(ISERROR(VLOOKUP(B191,data!$A$3:$AT$202,2,FALSE)),"",VLOOKUP(B191,data!$A$3:$AT$202,32,FALSE))</f>
        <v/>
      </c>
      <c r="O191" s="515"/>
      <c r="P191" s="514" t="str">
        <f>IF(ISERROR(VLOOKUP(B191,data!$A$3:$AT$202,2,FALSE)),"",VLOOKUP(B191,data!$A$3:$AT$202,37,FALSE))</f>
        <v/>
      </c>
      <c r="Q191" s="515"/>
      <c r="R191" s="510" t="str">
        <f>IF(ISERROR(VLOOKUP(B191,data!$A$3:$AT$202,2,FALSE)),"",VLOOKUP(B191,data!$A$3:$AT$202,42,FALSE))</f>
        <v/>
      </c>
      <c r="S191" s="511"/>
    </row>
    <row r="192" spans="2:19" ht="19.350000000000001" customHeight="1">
      <c r="B192" s="136">
        <v>176</v>
      </c>
      <c r="C192" s="129" t="str">
        <f>IF(ISERROR(VLOOKUP(B192,data!$A$3:$AT$202,2,FALSE)),"",VLOOKUP(B192,data!$A$3:$AT$202,2,FALSE))</f>
        <v/>
      </c>
      <c r="D192" s="531" t="str">
        <f>IF(ISERROR(VLOOKUP(B192,data!$A$3:$AT$202,2,FALSE)),"",VLOOKUP(B192,data!$A$3:$AT$202,46,FALSE))</f>
        <v/>
      </c>
      <c r="E192" s="532"/>
      <c r="F192" s="533"/>
      <c r="G192" s="128" t="str">
        <f>IF(ISERROR(VLOOKUP(B192,data!$A$3:$AT$202,2,FALSE)),"",VLOOKUP(B192,data!$A$3:$AT$202,11,FALSE))</f>
        <v/>
      </c>
      <c r="H192" s="49" t="str">
        <f>IF(ISERROR(VLOOKUP(B192,競技者データ入力シート!$A$7:$M$206,2,FALSE)),"",VLOOKUP(B192,競技者データ入力シート!$A$7:$M$206,7,FALSE))</f>
        <v/>
      </c>
      <c r="I192" s="129" t="str">
        <f>IF(ISERROR(VLOOKUP(B192,data!$A$3:$AT$202,2,FALSE)),"",VLOOKUP(B192,data!$A$3:$AT$202,12,FALSE))</f>
        <v/>
      </c>
      <c r="J192" s="529" t="str">
        <f>IF(ISERROR(VLOOKUP(B192,data!$A$3:$AT$202,2,FALSE)),"",VLOOKUP(B192,data!$A$3:$AT$202,22,FALSE))</f>
        <v/>
      </c>
      <c r="K192" s="530"/>
      <c r="L192" s="525" t="str">
        <f>IF(ISERROR(VLOOKUP(B192,data!$A$3:$AT$202,2,FALSE)),"",VLOOKUP(B192,data!$A$3:$AT$202,27,FALSE))</f>
        <v/>
      </c>
      <c r="M192" s="526"/>
      <c r="N192" s="527" t="str">
        <f>IF(ISERROR(VLOOKUP(B192,data!$A$3:$AT$202,2,FALSE)),"",VLOOKUP(B192,data!$A$3:$AT$202,32,FALSE))</f>
        <v/>
      </c>
      <c r="O192" s="528"/>
      <c r="P192" s="527" t="str">
        <f>IF(ISERROR(VLOOKUP(B192,data!$A$3:$AT$202,2,FALSE)),"",VLOOKUP(B192,data!$A$3:$AT$202,37,FALSE))</f>
        <v/>
      </c>
      <c r="Q192" s="528"/>
      <c r="R192" s="529" t="str">
        <f>IF(ISERROR(VLOOKUP(B192,data!$A$3:$AT$202,2,FALSE)),"",VLOOKUP(B192,data!$A$3:$AT$202,42,FALSE))</f>
        <v/>
      </c>
      <c r="S192" s="530"/>
    </row>
    <row r="193" spans="2:19" ht="19.350000000000001" customHeight="1">
      <c r="B193" s="134">
        <v>177</v>
      </c>
      <c r="C193" s="124" t="str">
        <f>IF(ISERROR(VLOOKUP(B193,data!$A$3:$AT$202,2,FALSE)),"",VLOOKUP(B193,data!$A$3:$AT$202,2,FALSE))</f>
        <v/>
      </c>
      <c r="D193" s="520" t="str">
        <f>IF(ISERROR(VLOOKUP(B193,data!$A$3:$AT$202,2,FALSE)),"",VLOOKUP(B193,data!$A$3:$AT$202,46,FALSE))</f>
        <v/>
      </c>
      <c r="E193" s="521"/>
      <c r="F193" s="522"/>
      <c r="G193" s="125" t="str">
        <f>IF(ISERROR(VLOOKUP(B193,data!$A$3:$AT$202,2,FALSE)),"",VLOOKUP(B193,data!$A$3:$AT$202,11,FALSE))</f>
        <v/>
      </c>
      <c r="H193" s="47" t="str">
        <f>IF(ISERROR(VLOOKUP(B193,競技者データ入力シート!$A$7:$M$206,2,FALSE)),"",VLOOKUP(B193,競技者データ入力シート!$A$7:$M$206,7,FALSE))</f>
        <v/>
      </c>
      <c r="I193" s="124" t="str">
        <f>IF(ISERROR(VLOOKUP(B193,data!$A$3:$AT$202,2,FALSE)),"",VLOOKUP(B193,data!$A$3:$AT$202,12,FALSE))</f>
        <v/>
      </c>
      <c r="J193" s="518" t="str">
        <f>IF(ISERROR(VLOOKUP(B193,data!$A$3:$AT$202,2,FALSE)),"",VLOOKUP(B193,data!$A$3:$AT$202,22,FALSE))</f>
        <v/>
      </c>
      <c r="K193" s="519"/>
      <c r="L193" s="523" t="str">
        <f>IF(ISERROR(VLOOKUP(B193,data!$A$3:$AT$202,2,FALSE)),"",VLOOKUP(B193,data!$A$3:$AT$202,27,FALSE))</f>
        <v/>
      </c>
      <c r="M193" s="524"/>
      <c r="N193" s="516" t="str">
        <f>IF(ISERROR(VLOOKUP(B193,data!$A$3:$AT$202,2,FALSE)),"",VLOOKUP(B193,data!$A$3:$AT$202,32,FALSE))</f>
        <v/>
      </c>
      <c r="O193" s="517"/>
      <c r="P193" s="516" t="str">
        <f>IF(ISERROR(VLOOKUP(B193,data!$A$3:$AT$202,2,FALSE)),"",VLOOKUP(B193,data!$A$3:$AT$202,37,FALSE))</f>
        <v/>
      </c>
      <c r="Q193" s="517"/>
      <c r="R193" s="518" t="str">
        <f>IF(ISERROR(VLOOKUP(B193,data!$A$3:$AT$202,2,FALSE)),"",VLOOKUP(B193,data!$A$3:$AT$202,42,FALSE))</f>
        <v/>
      </c>
      <c r="S193" s="519"/>
    </row>
    <row r="194" spans="2:19" ht="19.350000000000001" customHeight="1">
      <c r="B194" s="134">
        <v>178</v>
      </c>
      <c r="C194" s="124" t="str">
        <f>IF(ISERROR(VLOOKUP(B194,data!$A$3:$AT$202,2,FALSE)),"",VLOOKUP(B194,data!$A$3:$AT$202,2,FALSE))</f>
        <v/>
      </c>
      <c r="D194" s="520" t="str">
        <f>IF(ISERROR(VLOOKUP(B194,data!$A$3:$AT$202,2,FALSE)),"",VLOOKUP(B194,data!$A$3:$AT$202,46,FALSE))</f>
        <v/>
      </c>
      <c r="E194" s="521"/>
      <c r="F194" s="522"/>
      <c r="G194" s="123" t="str">
        <f>IF(ISERROR(VLOOKUP(B194,data!$A$3:$AT$202,2,FALSE)),"",VLOOKUP(B194,data!$A$3:$AT$202,11,FALSE))</f>
        <v/>
      </c>
      <c r="H194" s="47" t="str">
        <f>IF(ISERROR(VLOOKUP(B194,競技者データ入力シート!$A$7:$M$206,2,FALSE)),"",VLOOKUP(B194,競技者データ入力シート!$A$7:$M$206,7,FALSE))</f>
        <v/>
      </c>
      <c r="I194" s="124" t="str">
        <f>IF(ISERROR(VLOOKUP(B194,data!$A$3:$AT$202,2,FALSE)),"",VLOOKUP(B194,data!$A$3:$AT$202,12,FALSE))</f>
        <v/>
      </c>
      <c r="J194" s="518" t="str">
        <f>IF(ISERROR(VLOOKUP(B194,data!$A$3:$AT$202,2,FALSE)),"",VLOOKUP(B194,data!$A$3:$AT$202,22,FALSE))</f>
        <v/>
      </c>
      <c r="K194" s="519"/>
      <c r="L194" s="523" t="str">
        <f>IF(ISERROR(VLOOKUP(B194,data!$A$3:$AT$202,2,FALSE)),"",VLOOKUP(B194,data!$A$3:$AT$202,27,FALSE))</f>
        <v/>
      </c>
      <c r="M194" s="524"/>
      <c r="N194" s="516" t="str">
        <f>IF(ISERROR(VLOOKUP(B194,data!$A$3:$AT$202,2,FALSE)),"",VLOOKUP(B194,data!$A$3:$AT$202,32,FALSE))</f>
        <v/>
      </c>
      <c r="O194" s="517"/>
      <c r="P194" s="516" t="str">
        <f>IF(ISERROR(VLOOKUP(B194,data!$A$3:$AT$202,2,FALSE)),"",VLOOKUP(B194,data!$A$3:$AT$202,37,FALSE))</f>
        <v/>
      </c>
      <c r="Q194" s="517"/>
      <c r="R194" s="518" t="str">
        <f>IF(ISERROR(VLOOKUP(B194,data!$A$3:$AT$202,2,FALSE)),"",VLOOKUP(B194,data!$A$3:$AT$202,42,FALSE))</f>
        <v/>
      </c>
      <c r="S194" s="519"/>
    </row>
    <row r="195" spans="2:19" ht="19.350000000000001" customHeight="1">
      <c r="B195" s="134">
        <v>179</v>
      </c>
      <c r="C195" s="124" t="str">
        <f>IF(ISERROR(VLOOKUP(B195,data!$A$3:$AT$202,2,FALSE)),"",VLOOKUP(B195,data!$A$3:$AT$202,2,FALSE))</f>
        <v/>
      </c>
      <c r="D195" s="520" t="str">
        <f>IF(ISERROR(VLOOKUP(B195,data!$A$3:$AT$202,2,FALSE)),"",VLOOKUP(B195,data!$A$3:$AT$202,46,FALSE))</f>
        <v/>
      </c>
      <c r="E195" s="521"/>
      <c r="F195" s="522"/>
      <c r="G195" s="125" t="str">
        <f>IF(ISERROR(VLOOKUP(B195,data!$A$3:$AT$202,2,FALSE)),"",VLOOKUP(B195,data!$A$3:$AT$202,11,FALSE))</f>
        <v/>
      </c>
      <c r="H195" s="47" t="str">
        <f>IF(ISERROR(VLOOKUP(B195,競技者データ入力シート!$A$7:$M$206,2,FALSE)),"",VLOOKUP(B195,競技者データ入力シート!$A$7:$M$206,7,FALSE))</f>
        <v/>
      </c>
      <c r="I195" s="124" t="str">
        <f>IF(ISERROR(VLOOKUP(B195,data!$A$3:$AT$202,2,FALSE)),"",VLOOKUP(B195,data!$A$3:$AT$202,12,FALSE))</f>
        <v/>
      </c>
      <c r="J195" s="518" t="str">
        <f>IF(ISERROR(VLOOKUP(B195,data!$A$3:$AT$202,2,FALSE)),"",VLOOKUP(B195,data!$A$3:$AT$202,22,FALSE))</f>
        <v/>
      </c>
      <c r="K195" s="519"/>
      <c r="L195" s="523" t="str">
        <f>IF(ISERROR(VLOOKUP(B195,data!$A$3:$AT$202,2,FALSE)),"",VLOOKUP(B195,data!$A$3:$AT$202,27,FALSE))</f>
        <v/>
      </c>
      <c r="M195" s="524"/>
      <c r="N195" s="516" t="str">
        <f>IF(ISERROR(VLOOKUP(B195,data!$A$3:$AT$202,2,FALSE)),"",VLOOKUP(B195,data!$A$3:$AT$202,32,FALSE))</f>
        <v/>
      </c>
      <c r="O195" s="517"/>
      <c r="P195" s="516" t="str">
        <f>IF(ISERROR(VLOOKUP(B195,data!$A$3:$AT$202,2,FALSE)),"",VLOOKUP(B195,data!$A$3:$AT$202,37,FALSE))</f>
        <v/>
      </c>
      <c r="Q195" s="517"/>
      <c r="R195" s="518" t="str">
        <f>IF(ISERROR(VLOOKUP(B195,data!$A$3:$AT$202,2,FALSE)),"",VLOOKUP(B195,data!$A$3:$AT$202,42,FALSE))</f>
        <v/>
      </c>
      <c r="S195" s="519"/>
    </row>
    <row r="196" spans="2:19" ht="19.350000000000001" customHeight="1">
      <c r="B196" s="137">
        <v>180</v>
      </c>
      <c r="C196" s="131" t="str">
        <f>IF(ISERROR(VLOOKUP(B196,data!$A$3:$AT$202,2,FALSE)),"",VLOOKUP(B196,data!$A$3:$AT$202,2,FALSE))</f>
        <v/>
      </c>
      <c r="D196" s="507" t="str">
        <f>IF(ISERROR(VLOOKUP(B196,data!$A$3:$AT$202,2,FALSE)),"",VLOOKUP(B196,data!$A$3:$AT$202,46,FALSE))</f>
        <v/>
      </c>
      <c r="E196" s="508"/>
      <c r="F196" s="509"/>
      <c r="G196" s="130" t="str">
        <f>IF(ISERROR(VLOOKUP(B196,data!$A$3:$AT$202,2,FALSE)),"",VLOOKUP(B196,data!$A$3:$AT$202,11,FALSE))</f>
        <v/>
      </c>
      <c r="H196" s="50" t="str">
        <f>IF(ISERROR(VLOOKUP(B196,競技者データ入力シート!$A$7:$M$206,2,FALSE)),"",VLOOKUP(B196,競技者データ入力シート!$A$7:$M$206,7,FALSE))</f>
        <v/>
      </c>
      <c r="I196" s="131" t="str">
        <f>IF(ISERROR(VLOOKUP(B196,data!$A$3:$AT$202,2,FALSE)),"",VLOOKUP(B196,data!$A$3:$AT$202,12,FALSE))</f>
        <v/>
      </c>
      <c r="J196" s="510" t="str">
        <f>IF(ISERROR(VLOOKUP(B196,data!$A$3:$AT$202,2,FALSE)),"",VLOOKUP(B196,data!$A$3:$AT$202,22,FALSE))</f>
        <v/>
      </c>
      <c r="K196" s="511"/>
      <c r="L196" s="512" t="str">
        <f>IF(ISERROR(VLOOKUP(B196,data!$A$3:$AT$202,2,FALSE)),"",VLOOKUP(B196,data!$A$3:$AT$202,27,FALSE))</f>
        <v/>
      </c>
      <c r="M196" s="513"/>
      <c r="N196" s="514" t="str">
        <f>IF(ISERROR(VLOOKUP(B196,data!$A$3:$AT$202,2,FALSE)),"",VLOOKUP(B196,data!$A$3:$AT$202,32,FALSE))</f>
        <v/>
      </c>
      <c r="O196" s="515"/>
      <c r="P196" s="514" t="str">
        <f>IF(ISERROR(VLOOKUP(B196,data!$A$3:$AT$202,2,FALSE)),"",VLOOKUP(B196,data!$A$3:$AT$202,37,FALSE))</f>
        <v/>
      </c>
      <c r="Q196" s="515"/>
      <c r="R196" s="510" t="str">
        <f>IF(ISERROR(VLOOKUP(B196,data!$A$3:$AT$202,2,FALSE)),"",VLOOKUP(B196,data!$A$3:$AT$202,42,FALSE))</f>
        <v/>
      </c>
      <c r="S196" s="511"/>
    </row>
    <row r="197" spans="2:19" ht="19.350000000000001" customHeight="1">
      <c r="B197" s="136">
        <v>181</v>
      </c>
      <c r="C197" s="129" t="str">
        <f>IF(ISERROR(VLOOKUP(B197,data!$A$3:$AT$202,2,FALSE)),"",VLOOKUP(B197,data!$A$3:$AT$202,2,FALSE))</f>
        <v/>
      </c>
      <c r="D197" s="531" t="str">
        <f>IF(ISERROR(VLOOKUP(B197,data!$A$3:$AT$202,2,FALSE)),"",VLOOKUP(B197,data!$A$3:$AT$202,46,FALSE))</f>
        <v/>
      </c>
      <c r="E197" s="532"/>
      <c r="F197" s="533"/>
      <c r="G197" s="128" t="str">
        <f>IF(ISERROR(VLOOKUP(B197,data!$A$3:$AT$202,2,FALSE)),"",VLOOKUP(B197,data!$A$3:$AT$202,11,FALSE))</f>
        <v/>
      </c>
      <c r="H197" s="49" t="str">
        <f>IF(ISERROR(VLOOKUP(B197,競技者データ入力シート!$A$7:$M$206,2,FALSE)),"",VLOOKUP(B197,競技者データ入力シート!$A$7:$M$206,7,FALSE))</f>
        <v/>
      </c>
      <c r="I197" s="129" t="str">
        <f>IF(ISERROR(VLOOKUP(B197,data!$A$3:$AT$202,2,FALSE)),"",VLOOKUP(B197,data!$A$3:$AT$202,12,FALSE))</f>
        <v/>
      </c>
      <c r="J197" s="529" t="str">
        <f>IF(ISERROR(VLOOKUP(B197,data!$A$3:$AT$202,2,FALSE)),"",VLOOKUP(B197,data!$A$3:$AT$202,22,FALSE))</f>
        <v/>
      </c>
      <c r="K197" s="530"/>
      <c r="L197" s="525" t="str">
        <f>IF(ISERROR(VLOOKUP(B197,data!$A$3:$AT$202,2,FALSE)),"",VLOOKUP(B197,data!$A$3:$AT$202,27,FALSE))</f>
        <v/>
      </c>
      <c r="M197" s="526"/>
      <c r="N197" s="527" t="str">
        <f>IF(ISERROR(VLOOKUP(B197,data!$A$3:$AT$202,2,FALSE)),"",VLOOKUP(B197,data!$A$3:$AT$202,32,FALSE))</f>
        <v/>
      </c>
      <c r="O197" s="528"/>
      <c r="P197" s="527" t="str">
        <f>IF(ISERROR(VLOOKUP(B197,data!$A$3:$AT$202,2,FALSE)),"",VLOOKUP(B197,data!$A$3:$AT$202,37,FALSE))</f>
        <v/>
      </c>
      <c r="Q197" s="528"/>
      <c r="R197" s="529" t="str">
        <f>IF(ISERROR(VLOOKUP(B197,data!$A$3:$AT$202,2,FALSE)),"",VLOOKUP(B197,data!$A$3:$AT$202,42,FALSE))</f>
        <v/>
      </c>
      <c r="S197" s="530"/>
    </row>
    <row r="198" spans="2:19" ht="19.350000000000001" customHeight="1">
      <c r="B198" s="134">
        <v>182</v>
      </c>
      <c r="C198" s="124" t="str">
        <f>IF(ISERROR(VLOOKUP(B198,data!$A$3:$AT$202,2,FALSE)),"",VLOOKUP(B198,data!$A$3:$AT$202,2,FALSE))</f>
        <v/>
      </c>
      <c r="D198" s="520" t="str">
        <f>IF(ISERROR(VLOOKUP(B198,data!$A$3:$AT$202,2,FALSE)),"",VLOOKUP(B198,data!$A$3:$AT$202,46,FALSE))</f>
        <v/>
      </c>
      <c r="E198" s="521"/>
      <c r="F198" s="522"/>
      <c r="G198" s="125" t="str">
        <f>IF(ISERROR(VLOOKUP(B198,data!$A$3:$AT$202,2,FALSE)),"",VLOOKUP(B198,data!$A$3:$AT$202,11,FALSE))</f>
        <v/>
      </c>
      <c r="H198" s="47" t="str">
        <f>IF(ISERROR(VLOOKUP(B198,競技者データ入力シート!$A$7:$M$206,2,FALSE)),"",VLOOKUP(B198,競技者データ入力シート!$A$7:$M$206,7,FALSE))</f>
        <v/>
      </c>
      <c r="I198" s="124" t="str">
        <f>IF(ISERROR(VLOOKUP(B198,data!$A$3:$AT$202,2,FALSE)),"",VLOOKUP(B198,data!$A$3:$AT$202,12,FALSE))</f>
        <v/>
      </c>
      <c r="J198" s="518" t="str">
        <f>IF(ISERROR(VLOOKUP(B198,data!$A$3:$AT$202,2,FALSE)),"",VLOOKUP(B198,data!$A$3:$AT$202,22,FALSE))</f>
        <v/>
      </c>
      <c r="K198" s="519"/>
      <c r="L198" s="523" t="str">
        <f>IF(ISERROR(VLOOKUP(B198,data!$A$3:$AT$202,2,FALSE)),"",VLOOKUP(B198,data!$A$3:$AT$202,27,FALSE))</f>
        <v/>
      </c>
      <c r="M198" s="524"/>
      <c r="N198" s="516" t="str">
        <f>IF(ISERROR(VLOOKUP(B198,data!$A$3:$AT$202,2,FALSE)),"",VLOOKUP(B198,data!$A$3:$AT$202,32,FALSE))</f>
        <v/>
      </c>
      <c r="O198" s="517"/>
      <c r="P198" s="516" t="str">
        <f>IF(ISERROR(VLOOKUP(B198,data!$A$3:$AT$202,2,FALSE)),"",VLOOKUP(B198,data!$A$3:$AT$202,37,FALSE))</f>
        <v/>
      </c>
      <c r="Q198" s="517"/>
      <c r="R198" s="518" t="str">
        <f>IF(ISERROR(VLOOKUP(B198,data!$A$3:$AT$202,2,FALSE)),"",VLOOKUP(B198,data!$A$3:$AT$202,42,FALSE))</f>
        <v/>
      </c>
      <c r="S198" s="519"/>
    </row>
    <row r="199" spans="2:19" ht="19.350000000000001" customHeight="1">
      <c r="B199" s="134">
        <v>183</v>
      </c>
      <c r="C199" s="124" t="str">
        <f>IF(ISERROR(VLOOKUP(B199,data!$A$3:$AT$202,2,FALSE)),"",VLOOKUP(B199,data!$A$3:$AT$202,2,FALSE))</f>
        <v/>
      </c>
      <c r="D199" s="520" t="str">
        <f>IF(ISERROR(VLOOKUP(B199,data!$A$3:$AT$202,2,FALSE)),"",VLOOKUP(B199,data!$A$3:$AT$202,46,FALSE))</f>
        <v/>
      </c>
      <c r="E199" s="521"/>
      <c r="F199" s="522"/>
      <c r="G199" s="123" t="str">
        <f>IF(ISERROR(VLOOKUP(B199,data!$A$3:$AT$202,2,FALSE)),"",VLOOKUP(B199,data!$A$3:$AT$202,11,FALSE))</f>
        <v/>
      </c>
      <c r="H199" s="47" t="str">
        <f>IF(ISERROR(VLOOKUP(B199,競技者データ入力シート!$A$7:$M$206,2,FALSE)),"",VLOOKUP(B199,競技者データ入力シート!$A$7:$M$206,7,FALSE))</f>
        <v/>
      </c>
      <c r="I199" s="124" t="str">
        <f>IF(ISERROR(VLOOKUP(B199,data!$A$3:$AT$202,2,FALSE)),"",VLOOKUP(B199,data!$A$3:$AT$202,12,FALSE))</f>
        <v/>
      </c>
      <c r="J199" s="518" t="str">
        <f>IF(ISERROR(VLOOKUP(B199,data!$A$3:$AT$202,2,FALSE)),"",VLOOKUP(B199,data!$A$3:$AT$202,22,FALSE))</f>
        <v/>
      </c>
      <c r="K199" s="519"/>
      <c r="L199" s="523" t="str">
        <f>IF(ISERROR(VLOOKUP(B199,data!$A$3:$AT$202,2,FALSE)),"",VLOOKUP(B199,data!$A$3:$AT$202,27,FALSE))</f>
        <v/>
      </c>
      <c r="M199" s="524"/>
      <c r="N199" s="516" t="str">
        <f>IF(ISERROR(VLOOKUP(B199,data!$A$3:$AT$202,2,FALSE)),"",VLOOKUP(B199,data!$A$3:$AT$202,32,FALSE))</f>
        <v/>
      </c>
      <c r="O199" s="517"/>
      <c r="P199" s="516" t="str">
        <f>IF(ISERROR(VLOOKUP(B199,data!$A$3:$AT$202,2,FALSE)),"",VLOOKUP(B199,data!$A$3:$AT$202,37,FALSE))</f>
        <v/>
      </c>
      <c r="Q199" s="517"/>
      <c r="R199" s="518" t="str">
        <f>IF(ISERROR(VLOOKUP(B199,data!$A$3:$AT$202,2,FALSE)),"",VLOOKUP(B199,data!$A$3:$AT$202,42,FALSE))</f>
        <v/>
      </c>
      <c r="S199" s="519"/>
    </row>
    <row r="200" spans="2:19" ht="19.350000000000001" customHeight="1">
      <c r="B200" s="134">
        <v>184</v>
      </c>
      <c r="C200" s="124" t="str">
        <f>IF(ISERROR(VLOOKUP(B200,data!$A$3:$AT$202,2,FALSE)),"",VLOOKUP(B200,data!$A$3:$AT$202,2,FALSE))</f>
        <v/>
      </c>
      <c r="D200" s="520" t="str">
        <f>IF(ISERROR(VLOOKUP(B200,data!$A$3:$AT$202,2,FALSE)),"",VLOOKUP(B200,data!$A$3:$AT$202,46,FALSE))</f>
        <v/>
      </c>
      <c r="E200" s="521"/>
      <c r="F200" s="522"/>
      <c r="G200" s="125" t="str">
        <f>IF(ISERROR(VLOOKUP(B200,data!$A$3:$AT$202,2,FALSE)),"",VLOOKUP(B200,data!$A$3:$AT$202,11,FALSE))</f>
        <v/>
      </c>
      <c r="H200" s="47" t="str">
        <f>IF(ISERROR(VLOOKUP(B200,競技者データ入力シート!$A$7:$M$206,2,FALSE)),"",VLOOKUP(B200,競技者データ入力シート!$A$7:$M$206,7,FALSE))</f>
        <v/>
      </c>
      <c r="I200" s="124" t="str">
        <f>IF(ISERROR(VLOOKUP(B200,data!$A$3:$AT$202,2,FALSE)),"",VLOOKUP(B200,data!$A$3:$AT$202,12,FALSE))</f>
        <v/>
      </c>
      <c r="J200" s="518" t="str">
        <f>IF(ISERROR(VLOOKUP(B200,data!$A$3:$AT$202,2,FALSE)),"",VLOOKUP(B200,data!$A$3:$AT$202,22,FALSE))</f>
        <v/>
      </c>
      <c r="K200" s="519"/>
      <c r="L200" s="523" t="str">
        <f>IF(ISERROR(VLOOKUP(B200,data!$A$3:$AT$202,2,FALSE)),"",VLOOKUP(B200,data!$A$3:$AT$202,27,FALSE))</f>
        <v/>
      </c>
      <c r="M200" s="524"/>
      <c r="N200" s="516" t="str">
        <f>IF(ISERROR(VLOOKUP(B200,data!$A$3:$AT$202,2,FALSE)),"",VLOOKUP(B200,data!$A$3:$AT$202,32,FALSE))</f>
        <v/>
      </c>
      <c r="O200" s="517"/>
      <c r="P200" s="516" t="str">
        <f>IF(ISERROR(VLOOKUP(B200,data!$A$3:$AT$202,2,FALSE)),"",VLOOKUP(B200,data!$A$3:$AT$202,37,FALSE))</f>
        <v/>
      </c>
      <c r="Q200" s="517"/>
      <c r="R200" s="518" t="str">
        <f>IF(ISERROR(VLOOKUP(B200,data!$A$3:$AT$202,2,FALSE)),"",VLOOKUP(B200,data!$A$3:$AT$202,42,FALSE))</f>
        <v/>
      </c>
      <c r="S200" s="519"/>
    </row>
    <row r="201" spans="2:19" ht="19.350000000000001" customHeight="1">
      <c r="B201" s="137">
        <v>185</v>
      </c>
      <c r="C201" s="131" t="str">
        <f>IF(ISERROR(VLOOKUP(B201,data!$A$3:$AT$202,2,FALSE)),"",VLOOKUP(B201,data!$A$3:$AT$202,2,FALSE))</f>
        <v/>
      </c>
      <c r="D201" s="507" t="str">
        <f>IF(ISERROR(VLOOKUP(B201,data!$A$3:$AT$202,2,FALSE)),"",VLOOKUP(B201,data!$A$3:$AT$202,46,FALSE))</f>
        <v/>
      </c>
      <c r="E201" s="508"/>
      <c r="F201" s="509"/>
      <c r="G201" s="130" t="str">
        <f>IF(ISERROR(VLOOKUP(B201,data!$A$3:$AT$202,2,FALSE)),"",VLOOKUP(B201,data!$A$3:$AT$202,11,FALSE))</f>
        <v/>
      </c>
      <c r="H201" s="50" t="str">
        <f>IF(ISERROR(VLOOKUP(B201,競技者データ入力シート!$A$7:$M$206,2,FALSE)),"",VLOOKUP(B201,競技者データ入力シート!$A$7:$M$206,7,FALSE))</f>
        <v/>
      </c>
      <c r="I201" s="131" t="str">
        <f>IF(ISERROR(VLOOKUP(B201,data!$A$3:$AT$202,2,FALSE)),"",VLOOKUP(B201,data!$A$3:$AT$202,12,FALSE))</f>
        <v/>
      </c>
      <c r="J201" s="510" t="str">
        <f>IF(ISERROR(VLOOKUP(B201,data!$A$3:$AT$202,2,FALSE)),"",VLOOKUP(B201,data!$A$3:$AT$202,22,FALSE))</f>
        <v/>
      </c>
      <c r="K201" s="511"/>
      <c r="L201" s="512" t="str">
        <f>IF(ISERROR(VLOOKUP(B201,data!$A$3:$AT$202,2,FALSE)),"",VLOOKUP(B201,data!$A$3:$AT$202,27,FALSE))</f>
        <v/>
      </c>
      <c r="M201" s="513"/>
      <c r="N201" s="514" t="str">
        <f>IF(ISERROR(VLOOKUP(B201,data!$A$3:$AT$202,2,FALSE)),"",VLOOKUP(B201,data!$A$3:$AT$202,32,FALSE))</f>
        <v/>
      </c>
      <c r="O201" s="515"/>
      <c r="P201" s="514" t="str">
        <f>IF(ISERROR(VLOOKUP(B201,data!$A$3:$AT$202,2,FALSE)),"",VLOOKUP(B201,data!$A$3:$AT$202,37,FALSE))</f>
        <v/>
      </c>
      <c r="Q201" s="515"/>
      <c r="R201" s="510" t="str">
        <f>IF(ISERROR(VLOOKUP(B201,data!$A$3:$AT$202,2,FALSE)),"",VLOOKUP(B201,data!$A$3:$AT$202,42,FALSE))</f>
        <v/>
      </c>
      <c r="S201" s="511"/>
    </row>
    <row r="202" spans="2:19" ht="19.350000000000001" customHeight="1">
      <c r="B202" s="136">
        <v>186</v>
      </c>
      <c r="C202" s="129" t="str">
        <f>IF(ISERROR(VLOOKUP(B202,data!$A$3:$AT$202,2,FALSE)),"",VLOOKUP(B202,data!$A$3:$AT$202,2,FALSE))</f>
        <v/>
      </c>
      <c r="D202" s="531" t="str">
        <f>IF(ISERROR(VLOOKUP(B202,data!$A$3:$AT$202,2,FALSE)),"",VLOOKUP(B202,data!$A$3:$AT$202,46,FALSE))</f>
        <v/>
      </c>
      <c r="E202" s="532"/>
      <c r="F202" s="533"/>
      <c r="G202" s="128" t="str">
        <f>IF(ISERROR(VLOOKUP(B202,data!$A$3:$AT$202,2,FALSE)),"",VLOOKUP(B202,data!$A$3:$AT$202,11,FALSE))</f>
        <v/>
      </c>
      <c r="H202" s="49" t="str">
        <f>IF(ISERROR(VLOOKUP(B202,競技者データ入力シート!$A$7:$M$206,2,FALSE)),"",VLOOKUP(B202,競技者データ入力シート!$A$7:$M$206,7,FALSE))</f>
        <v/>
      </c>
      <c r="I202" s="129" t="str">
        <f>IF(ISERROR(VLOOKUP(B202,data!$A$3:$AT$202,2,FALSE)),"",VLOOKUP(B202,data!$A$3:$AT$202,12,FALSE))</f>
        <v/>
      </c>
      <c r="J202" s="529" t="str">
        <f>IF(ISERROR(VLOOKUP(B202,data!$A$3:$AT$202,2,FALSE)),"",VLOOKUP(B202,data!$A$3:$AT$202,22,FALSE))</f>
        <v/>
      </c>
      <c r="K202" s="530"/>
      <c r="L202" s="525" t="str">
        <f>IF(ISERROR(VLOOKUP(B202,data!$A$3:$AT$202,2,FALSE)),"",VLOOKUP(B202,data!$A$3:$AT$202,27,FALSE))</f>
        <v/>
      </c>
      <c r="M202" s="526"/>
      <c r="N202" s="527" t="str">
        <f>IF(ISERROR(VLOOKUP(B202,data!$A$3:$AT$202,2,FALSE)),"",VLOOKUP(B202,data!$A$3:$AT$202,32,FALSE))</f>
        <v/>
      </c>
      <c r="O202" s="528"/>
      <c r="P202" s="527" t="str">
        <f>IF(ISERROR(VLOOKUP(B202,data!$A$3:$AT$202,2,FALSE)),"",VLOOKUP(B202,data!$A$3:$AT$202,37,FALSE))</f>
        <v/>
      </c>
      <c r="Q202" s="528"/>
      <c r="R202" s="529" t="str">
        <f>IF(ISERROR(VLOOKUP(B202,data!$A$3:$AT$202,2,FALSE)),"",VLOOKUP(B202,data!$A$3:$AT$202,42,FALSE))</f>
        <v/>
      </c>
      <c r="S202" s="530"/>
    </row>
    <row r="203" spans="2:19" ht="19.350000000000001" customHeight="1">
      <c r="B203" s="134">
        <v>187</v>
      </c>
      <c r="C203" s="124" t="str">
        <f>IF(ISERROR(VLOOKUP(B203,data!$A$3:$AT$202,2,FALSE)),"",VLOOKUP(B203,data!$A$3:$AT$202,2,FALSE))</f>
        <v/>
      </c>
      <c r="D203" s="520" t="str">
        <f>IF(ISERROR(VLOOKUP(B203,data!$A$3:$AT$202,2,FALSE)),"",VLOOKUP(B203,data!$A$3:$AT$202,46,FALSE))</f>
        <v/>
      </c>
      <c r="E203" s="521"/>
      <c r="F203" s="522"/>
      <c r="G203" s="125" t="str">
        <f>IF(ISERROR(VLOOKUP(B203,data!$A$3:$AT$202,2,FALSE)),"",VLOOKUP(B203,data!$A$3:$AT$202,11,FALSE))</f>
        <v/>
      </c>
      <c r="H203" s="47" t="str">
        <f>IF(ISERROR(VLOOKUP(B203,競技者データ入力シート!$A$7:$M$206,2,FALSE)),"",VLOOKUP(B203,競技者データ入力シート!$A$7:$M$206,7,FALSE))</f>
        <v/>
      </c>
      <c r="I203" s="124" t="str">
        <f>IF(ISERROR(VLOOKUP(B203,data!$A$3:$AT$202,2,FALSE)),"",VLOOKUP(B203,data!$A$3:$AT$202,12,FALSE))</f>
        <v/>
      </c>
      <c r="J203" s="518" t="str">
        <f>IF(ISERROR(VLOOKUP(B203,data!$A$3:$AT$202,2,FALSE)),"",VLOOKUP(B203,data!$A$3:$AT$202,22,FALSE))</f>
        <v/>
      </c>
      <c r="K203" s="519"/>
      <c r="L203" s="523" t="str">
        <f>IF(ISERROR(VLOOKUP(B203,data!$A$3:$AT$202,2,FALSE)),"",VLOOKUP(B203,data!$A$3:$AT$202,27,FALSE))</f>
        <v/>
      </c>
      <c r="M203" s="524"/>
      <c r="N203" s="516" t="str">
        <f>IF(ISERROR(VLOOKUP(B203,data!$A$3:$AT$202,2,FALSE)),"",VLOOKUP(B203,data!$A$3:$AT$202,32,FALSE))</f>
        <v/>
      </c>
      <c r="O203" s="517"/>
      <c r="P203" s="516" t="str">
        <f>IF(ISERROR(VLOOKUP(B203,data!$A$3:$AT$202,2,FALSE)),"",VLOOKUP(B203,data!$A$3:$AT$202,37,FALSE))</f>
        <v/>
      </c>
      <c r="Q203" s="517"/>
      <c r="R203" s="518" t="str">
        <f>IF(ISERROR(VLOOKUP(B203,data!$A$3:$AT$202,2,FALSE)),"",VLOOKUP(B203,data!$A$3:$AT$202,42,FALSE))</f>
        <v/>
      </c>
      <c r="S203" s="519"/>
    </row>
    <row r="204" spans="2:19" ht="19.350000000000001" customHeight="1">
      <c r="B204" s="134">
        <v>188</v>
      </c>
      <c r="C204" s="124" t="str">
        <f>IF(ISERROR(VLOOKUP(B204,data!$A$3:$AT$202,2,FALSE)),"",VLOOKUP(B204,data!$A$3:$AT$202,2,FALSE))</f>
        <v/>
      </c>
      <c r="D204" s="520" t="str">
        <f>IF(ISERROR(VLOOKUP(B204,data!$A$3:$AT$202,2,FALSE)),"",VLOOKUP(B204,data!$A$3:$AT$202,46,FALSE))</f>
        <v/>
      </c>
      <c r="E204" s="521"/>
      <c r="F204" s="522"/>
      <c r="G204" s="123" t="str">
        <f>IF(ISERROR(VLOOKUP(B204,data!$A$3:$AT$202,2,FALSE)),"",VLOOKUP(B204,data!$A$3:$AT$202,11,FALSE))</f>
        <v/>
      </c>
      <c r="H204" s="47" t="str">
        <f>IF(ISERROR(VLOOKUP(B204,競技者データ入力シート!$A$7:$M$206,2,FALSE)),"",VLOOKUP(B204,競技者データ入力シート!$A$7:$M$206,7,FALSE))</f>
        <v/>
      </c>
      <c r="I204" s="124" t="str">
        <f>IF(ISERROR(VLOOKUP(B204,data!$A$3:$AT$202,2,FALSE)),"",VLOOKUP(B204,data!$A$3:$AT$202,12,FALSE))</f>
        <v/>
      </c>
      <c r="J204" s="518" t="str">
        <f>IF(ISERROR(VLOOKUP(B204,data!$A$3:$AT$202,2,FALSE)),"",VLOOKUP(B204,data!$A$3:$AT$202,22,FALSE))</f>
        <v/>
      </c>
      <c r="K204" s="519"/>
      <c r="L204" s="523" t="str">
        <f>IF(ISERROR(VLOOKUP(B204,data!$A$3:$AT$202,2,FALSE)),"",VLOOKUP(B204,data!$A$3:$AT$202,27,FALSE))</f>
        <v/>
      </c>
      <c r="M204" s="524"/>
      <c r="N204" s="516" t="str">
        <f>IF(ISERROR(VLOOKUP(B204,data!$A$3:$AT$202,2,FALSE)),"",VLOOKUP(B204,data!$A$3:$AT$202,32,FALSE))</f>
        <v/>
      </c>
      <c r="O204" s="517"/>
      <c r="P204" s="516" t="str">
        <f>IF(ISERROR(VLOOKUP(B204,data!$A$3:$AT$202,2,FALSE)),"",VLOOKUP(B204,data!$A$3:$AT$202,37,FALSE))</f>
        <v/>
      </c>
      <c r="Q204" s="517"/>
      <c r="R204" s="518" t="str">
        <f>IF(ISERROR(VLOOKUP(B204,data!$A$3:$AT$202,2,FALSE)),"",VLOOKUP(B204,data!$A$3:$AT$202,42,FALSE))</f>
        <v/>
      </c>
      <c r="S204" s="519"/>
    </row>
    <row r="205" spans="2:19" ht="19.350000000000001" customHeight="1">
      <c r="B205" s="134">
        <v>189</v>
      </c>
      <c r="C205" s="124" t="str">
        <f>IF(ISERROR(VLOOKUP(B205,data!$A$3:$AT$202,2,FALSE)),"",VLOOKUP(B205,data!$A$3:$AT$202,2,FALSE))</f>
        <v/>
      </c>
      <c r="D205" s="520" t="str">
        <f>IF(ISERROR(VLOOKUP(B205,data!$A$3:$AT$202,2,FALSE)),"",VLOOKUP(B205,data!$A$3:$AT$202,46,FALSE))</f>
        <v/>
      </c>
      <c r="E205" s="521"/>
      <c r="F205" s="522"/>
      <c r="G205" s="125" t="str">
        <f>IF(ISERROR(VLOOKUP(B205,data!$A$3:$AT$202,2,FALSE)),"",VLOOKUP(B205,data!$A$3:$AT$202,11,FALSE))</f>
        <v/>
      </c>
      <c r="H205" s="47" t="str">
        <f>IF(ISERROR(VLOOKUP(B205,競技者データ入力シート!$A$7:$M$206,2,FALSE)),"",VLOOKUP(B205,競技者データ入力シート!$A$7:$M$206,7,FALSE))</f>
        <v/>
      </c>
      <c r="I205" s="124" t="str">
        <f>IF(ISERROR(VLOOKUP(B205,data!$A$3:$AT$202,2,FALSE)),"",VLOOKUP(B205,data!$A$3:$AT$202,12,FALSE))</f>
        <v/>
      </c>
      <c r="J205" s="518" t="str">
        <f>IF(ISERROR(VLOOKUP(B205,data!$A$3:$AT$202,2,FALSE)),"",VLOOKUP(B205,data!$A$3:$AT$202,22,FALSE))</f>
        <v/>
      </c>
      <c r="K205" s="519"/>
      <c r="L205" s="523" t="str">
        <f>IF(ISERROR(VLOOKUP(B205,data!$A$3:$AT$202,2,FALSE)),"",VLOOKUP(B205,data!$A$3:$AT$202,27,FALSE))</f>
        <v/>
      </c>
      <c r="M205" s="524"/>
      <c r="N205" s="516" t="str">
        <f>IF(ISERROR(VLOOKUP(B205,data!$A$3:$AT$202,2,FALSE)),"",VLOOKUP(B205,data!$A$3:$AT$202,32,FALSE))</f>
        <v/>
      </c>
      <c r="O205" s="517"/>
      <c r="P205" s="516" t="str">
        <f>IF(ISERROR(VLOOKUP(B205,data!$A$3:$AT$202,2,FALSE)),"",VLOOKUP(B205,data!$A$3:$AT$202,37,FALSE))</f>
        <v/>
      </c>
      <c r="Q205" s="517"/>
      <c r="R205" s="518" t="str">
        <f>IF(ISERROR(VLOOKUP(B205,data!$A$3:$AT$202,2,FALSE)),"",VLOOKUP(B205,data!$A$3:$AT$202,42,FALSE))</f>
        <v/>
      </c>
      <c r="S205" s="519"/>
    </row>
    <row r="206" spans="2:19" ht="19.350000000000001" customHeight="1">
      <c r="B206" s="137">
        <v>190</v>
      </c>
      <c r="C206" s="131" t="str">
        <f>IF(ISERROR(VLOOKUP(B206,data!$A$3:$AT$202,2,FALSE)),"",VLOOKUP(B206,data!$A$3:$AT$202,2,FALSE))</f>
        <v/>
      </c>
      <c r="D206" s="507" t="str">
        <f>IF(ISERROR(VLOOKUP(B206,data!$A$3:$AT$202,2,FALSE)),"",VLOOKUP(B206,data!$A$3:$AT$202,46,FALSE))</f>
        <v/>
      </c>
      <c r="E206" s="508"/>
      <c r="F206" s="509"/>
      <c r="G206" s="130" t="str">
        <f>IF(ISERROR(VLOOKUP(B206,data!$A$3:$AT$202,2,FALSE)),"",VLOOKUP(B206,data!$A$3:$AT$202,11,FALSE))</f>
        <v/>
      </c>
      <c r="H206" s="50" t="str">
        <f>IF(ISERROR(VLOOKUP(B206,競技者データ入力シート!$A$7:$M$206,2,FALSE)),"",VLOOKUP(B206,競技者データ入力シート!$A$7:$M$206,7,FALSE))</f>
        <v/>
      </c>
      <c r="I206" s="131" t="str">
        <f>IF(ISERROR(VLOOKUP(B206,data!$A$3:$AT$202,2,FALSE)),"",VLOOKUP(B206,data!$A$3:$AT$202,12,FALSE))</f>
        <v/>
      </c>
      <c r="J206" s="510" t="str">
        <f>IF(ISERROR(VLOOKUP(B206,data!$A$3:$AT$202,2,FALSE)),"",VLOOKUP(B206,data!$A$3:$AT$202,22,FALSE))</f>
        <v/>
      </c>
      <c r="K206" s="511"/>
      <c r="L206" s="512" t="str">
        <f>IF(ISERROR(VLOOKUP(B206,data!$A$3:$AT$202,2,FALSE)),"",VLOOKUP(B206,data!$A$3:$AT$202,27,FALSE))</f>
        <v/>
      </c>
      <c r="M206" s="513"/>
      <c r="N206" s="514" t="str">
        <f>IF(ISERROR(VLOOKUP(B206,data!$A$3:$AT$202,2,FALSE)),"",VLOOKUP(B206,data!$A$3:$AT$202,32,FALSE))</f>
        <v/>
      </c>
      <c r="O206" s="515"/>
      <c r="P206" s="514" t="str">
        <f>IF(ISERROR(VLOOKUP(B206,data!$A$3:$AT$202,2,FALSE)),"",VLOOKUP(B206,data!$A$3:$AT$202,37,FALSE))</f>
        <v/>
      </c>
      <c r="Q206" s="515"/>
      <c r="R206" s="510" t="str">
        <f>IF(ISERROR(VLOOKUP(B206,data!$A$3:$AT$202,2,FALSE)),"",VLOOKUP(B206,data!$A$3:$AT$202,42,FALSE))</f>
        <v/>
      </c>
      <c r="S206" s="511"/>
    </row>
    <row r="207" spans="2:19" ht="19.350000000000001" customHeight="1">
      <c r="B207" s="136">
        <v>191</v>
      </c>
      <c r="C207" s="129" t="str">
        <f>IF(ISERROR(VLOOKUP(B207,data!$A$3:$AT$202,2,FALSE)),"",VLOOKUP(B207,data!$A$3:$AT$202,2,FALSE))</f>
        <v/>
      </c>
      <c r="D207" s="531" t="str">
        <f>IF(ISERROR(VLOOKUP(B207,data!$A$3:$AT$202,2,FALSE)),"",VLOOKUP(B207,data!$A$3:$AT$202,46,FALSE))</f>
        <v/>
      </c>
      <c r="E207" s="532"/>
      <c r="F207" s="533"/>
      <c r="G207" s="128" t="str">
        <f>IF(ISERROR(VLOOKUP(B207,data!$A$3:$AT$202,2,FALSE)),"",VLOOKUP(B207,data!$A$3:$AT$202,11,FALSE))</f>
        <v/>
      </c>
      <c r="H207" s="49" t="str">
        <f>IF(ISERROR(VLOOKUP(B207,競技者データ入力シート!$A$7:$M$206,2,FALSE)),"",VLOOKUP(B207,競技者データ入力シート!$A$7:$M$206,7,FALSE))</f>
        <v/>
      </c>
      <c r="I207" s="129" t="str">
        <f>IF(ISERROR(VLOOKUP(B207,data!$A$3:$AT$202,2,FALSE)),"",VLOOKUP(B207,data!$A$3:$AT$202,12,FALSE))</f>
        <v/>
      </c>
      <c r="J207" s="529" t="str">
        <f>IF(ISERROR(VLOOKUP(B207,data!$A$3:$AT$202,2,FALSE)),"",VLOOKUP(B207,data!$A$3:$AT$202,22,FALSE))</f>
        <v/>
      </c>
      <c r="K207" s="530"/>
      <c r="L207" s="525" t="str">
        <f>IF(ISERROR(VLOOKUP(B207,data!$A$3:$AT$202,2,FALSE)),"",VLOOKUP(B207,data!$A$3:$AT$202,27,FALSE))</f>
        <v/>
      </c>
      <c r="M207" s="526"/>
      <c r="N207" s="527" t="str">
        <f>IF(ISERROR(VLOOKUP(B207,data!$A$3:$AT$202,2,FALSE)),"",VLOOKUP(B207,data!$A$3:$AT$202,32,FALSE))</f>
        <v/>
      </c>
      <c r="O207" s="528"/>
      <c r="P207" s="527" t="str">
        <f>IF(ISERROR(VLOOKUP(B207,data!$A$3:$AT$202,2,FALSE)),"",VLOOKUP(B207,data!$A$3:$AT$202,37,FALSE))</f>
        <v/>
      </c>
      <c r="Q207" s="528"/>
      <c r="R207" s="529" t="str">
        <f>IF(ISERROR(VLOOKUP(B207,data!$A$3:$AT$202,2,FALSE)),"",VLOOKUP(B207,data!$A$3:$AT$202,42,FALSE))</f>
        <v/>
      </c>
      <c r="S207" s="530"/>
    </row>
    <row r="208" spans="2:19" ht="19.350000000000001" customHeight="1">
      <c r="B208" s="134">
        <v>192</v>
      </c>
      <c r="C208" s="124" t="str">
        <f>IF(ISERROR(VLOOKUP(B208,data!$A$3:$AT$202,2,FALSE)),"",VLOOKUP(B208,data!$A$3:$AT$202,2,FALSE))</f>
        <v/>
      </c>
      <c r="D208" s="520" t="str">
        <f>IF(ISERROR(VLOOKUP(B208,data!$A$3:$AT$202,2,FALSE)),"",VLOOKUP(B208,data!$A$3:$AT$202,46,FALSE))</f>
        <v/>
      </c>
      <c r="E208" s="521"/>
      <c r="F208" s="522"/>
      <c r="G208" s="125" t="str">
        <f>IF(ISERROR(VLOOKUP(B208,data!$A$3:$AT$202,2,FALSE)),"",VLOOKUP(B208,data!$A$3:$AT$202,11,FALSE))</f>
        <v/>
      </c>
      <c r="H208" s="47" t="str">
        <f>IF(ISERROR(VLOOKUP(B208,競技者データ入力シート!$A$7:$M$206,2,FALSE)),"",VLOOKUP(B208,競技者データ入力シート!$A$7:$M$206,7,FALSE))</f>
        <v/>
      </c>
      <c r="I208" s="124" t="str">
        <f>IF(ISERROR(VLOOKUP(B208,data!$A$3:$AT$202,2,FALSE)),"",VLOOKUP(B208,data!$A$3:$AT$202,12,FALSE))</f>
        <v/>
      </c>
      <c r="J208" s="518" t="str">
        <f>IF(ISERROR(VLOOKUP(B208,data!$A$3:$AT$202,2,FALSE)),"",VLOOKUP(B208,data!$A$3:$AT$202,22,FALSE))</f>
        <v/>
      </c>
      <c r="K208" s="519"/>
      <c r="L208" s="523" t="str">
        <f>IF(ISERROR(VLOOKUP(B208,data!$A$3:$AT$202,2,FALSE)),"",VLOOKUP(B208,data!$A$3:$AT$202,27,FALSE))</f>
        <v/>
      </c>
      <c r="M208" s="524"/>
      <c r="N208" s="516" t="str">
        <f>IF(ISERROR(VLOOKUP(B208,data!$A$3:$AT$202,2,FALSE)),"",VLOOKUP(B208,data!$A$3:$AT$202,32,FALSE))</f>
        <v/>
      </c>
      <c r="O208" s="517"/>
      <c r="P208" s="516" t="str">
        <f>IF(ISERROR(VLOOKUP(B208,data!$A$3:$AT$202,2,FALSE)),"",VLOOKUP(B208,data!$A$3:$AT$202,37,FALSE))</f>
        <v/>
      </c>
      <c r="Q208" s="517"/>
      <c r="R208" s="518" t="str">
        <f>IF(ISERROR(VLOOKUP(B208,data!$A$3:$AT$202,2,FALSE)),"",VLOOKUP(B208,data!$A$3:$AT$202,42,FALSE))</f>
        <v/>
      </c>
      <c r="S208" s="519"/>
    </row>
    <row r="209" spans="2:19" ht="19.350000000000001" customHeight="1">
      <c r="B209" s="134">
        <v>193</v>
      </c>
      <c r="C209" s="124" t="str">
        <f>IF(ISERROR(VLOOKUP(B209,data!$A$3:$AT$202,2,FALSE)),"",VLOOKUP(B209,data!$A$3:$AT$202,2,FALSE))</f>
        <v/>
      </c>
      <c r="D209" s="520" t="str">
        <f>IF(ISERROR(VLOOKUP(B209,data!$A$3:$AT$202,2,FALSE)),"",VLOOKUP(B209,data!$A$3:$AT$202,46,FALSE))</f>
        <v/>
      </c>
      <c r="E209" s="521"/>
      <c r="F209" s="522"/>
      <c r="G209" s="123" t="str">
        <f>IF(ISERROR(VLOOKUP(B209,data!$A$3:$AT$202,2,FALSE)),"",VLOOKUP(B209,data!$A$3:$AT$202,11,FALSE))</f>
        <v/>
      </c>
      <c r="H209" s="47" t="str">
        <f>IF(ISERROR(VLOOKUP(B209,競技者データ入力シート!$A$7:$M$206,2,FALSE)),"",VLOOKUP(B209,競技者データ入力シート!$A$7:$M$206,7,FALSE))</f>
        <v/>
      </c>
      <c r="I209" s="124" t="str">
        <f>IF(ISERROR(VLOOKUP(B209,data!$A$3:$AT$202,2,FALSE)),"",VLOOKUP(B209,data!$A$3:$AT$202,12,FALSE))</f>
        <v/>
      </c>
      <c r="J209" s="518" t="str">
        <f>IF(ISERROR(VLOOKUP(B209,data!$A$3:$AT$202,2,FALSE)),"",VLOOKUP(B209,data!$A$3:$AT$202,22,FALSE))</f>
        <v/>
      </c>
      <c r="K209" s="519"/>
      <c r="L209" s="523" t="str">
        <f>IF(ISERROR(VLOOKUP(B209,data!$A$3:$AT$202,2,FALSE)),"",VLOOKUP(B209,data!$A$3:$AT$202,27,FALSE))</f>
        <v/>
      </c>
      <c r="M209" s="524"/>
      <c r="N209" s="516" t="str">
        <f>IF(ISERROR(VLOOKUP(B209,data!$A$3:$AT$202,2,FALSE)),"",VLOOKUP(B209,data!$A$3:$AT$202,32,FALSE))</f>
        <v/>
      </c>
      <c r="O209" s="517"/>
      <c r="P209" s="516" t="str">
        <f>IF(ISERROR(VLOOKUP(B209,data!$A$3:$AT$202,2,FALSE)),"",VLOOKUP(B209,data!$A$3:$AT$202,37,FALSE))</f>
        <v/>
      </c>
      <c r="Q209" s="517"/>
      <c r="R209" s="518" t="str">
        <f>IF(ISERROR(VLOOKUP(B209,data!$A$3:$AT$202,2,FALSE)),"",VLOOKUP(B209,data!$A$3:$AT$202,42,FALSE))</f>
        <v/>
      </c>
      <c r="S209" s="519"/>
    </row>
    <row r="210" spans="2:19" ht="19.350000000000001" customHeight="1">
      <c r="B210" s="134">
        <v>194</v>
      </c>
      <c r="C210" s="124" t="str">
        <f>IF(ISERROR(VLOOKUP(B210,data!$A$3:$AT$202,2,FALSE)),"",VLOOKUP(B210,data!$A$3:$AT$202,2,FALSE))</f>
        <v/>
      </c>
      <c r="D210" s="520" t="str">
        <f>IF(ISERROR(VLOOKUP(B210,data!$A$3:$AT$202,2,FALSE)),"",VLOOKUP(B210,data!$A$3:$AT$202,46,FALSE))</f>
        <v/>
      </c>
      <c r="E210" s="521"/>
      <c r="F210" s="522"/>
      <c r="G210" s="125" t="str">
        <f>IF(ISERROR(VLOOKUP(B210,data!$A$3:$AT$202,2,FALSE)),"",VLOOKUP(B210,data!$A$3:$AT$202,11,FALSE))</f>
        <v/>
      </c>
      <c r="H210" s="47" t="str">
        <f>IF(ISERROR(VLOOKUP(B210,競技者データ入力シート!$A$7:$M$206,2,FALSE)),"",VLOOKUP(B210,競技者データ入力シート!$A$7:$M$206,7,FALSE))</f>
        <v/>
      </c>
      <c r="I210" s="124" t="str">
        <f>IF(ISERROR(VLOOKUP(B210,data!$A$3:$AT$202,2,FALSE)),"",VLOOKUP(B210,data!$A$3:$AT$202,12,FALSE))</f>
        <v/>
      </c>
      <c r="J210" s="518" t="str">
        <f>IF(ISERROR(VLOOKUP(B210,data!$A$3:$AT$202,2,FALSE)),"",VLOOKUP(B210,data!$A$3:$AT$202,22,FALSE))</f>
        <v/>
      </c>
      <c r="K210" s="519"/>
      <c r="L210" s="523" t="str">
        <f>IF(ISERROR(VLOOKUP(B210,data!$A$3:$AT$202,2,FALSE)),"",VLOOKUP(B210,data!$A$3:$AT$202,27,FALSE))</f>
        <v/>
      </c>
      <c r="M210" s="524"/>
      <c r="N210" s="516" t="str">
        <f>IF(ISERROR(VLOOKUP(B210,data!$A$3:$AT$202,2,FALSE)),"",VLOOKUP(B210,data!$A$3:$AT$202,32,FALSE))</f>
        <v/>
      </c>
      <c r="O210" s="517"/>
      <c r="P210" s="516" t="str">
        <f>IF(ISERROR(VLOOKUP(B210,data!$A$3:$AT$202,2,FALSE)),"",VLOOKUP(B210,data!$A$3:$AT$202,37,FALSE))</f>
        <v/>
      </c>
      <c r="Q210" s="517"/>
      <c r="R210" s="518" t="str">
        <f>IF(ISERROR(VLOOKUP(B210,data!$A$3:$AT$202,2,FALSE)),"",VLOOKUP(B210,data!$A$3:$AT$202,42,FALSE))</f>
        <v/>
      </c>
      <c r="S210" s="519"/>
    </row>
    <row r="211" spans="2:19" ht="19.350000000000001" customHeight="1">
      <c r="B211" s="137">
        <v>195</v>
      </c>
      <c r="C211" s="131" t="str">
        <f>IF(ISERROR(VLOOKUP(B211,data!$A$3:$AT$202,2,FALSE)),"",VLOOKUP(B211,data!$A$3:$AT$202,2,FALSE))</f>
        <v/>
      </c>
      <c r="D211" s="507" t="str">
        <f>IF(ISERROR(VLOOKUP(B211,data!$A$3:$AT$202,2,FALSE)),"",VLOOKUP(B211,data!$A$3:$AT$202,46,FALSE))</f>
        <v/>
      </c>
      <c r="E211" s="508"/>
      <c r="F211" s="509"/>
      <c r="G211" s="130" t="str">
        <f>IF(ISERROR(VLOOKUP(B211,data!$A$3:$AT$202,2,FALSE)),"",VLOOKUP(B211,data!$A$3:$AT$202,11,FALSE))</f>
        <v/>
      </c>
      <c r="H211" s="50" t="str">
        <f>IF(ISERROR(VLOOKUP(B211,競技者データ入力シート!$A$7:$M$206,2,FALSE)),"",VLOOKUP(B211,競技者データ入力シート!$A$7:$M$206,7,FALSE))</f>
        <v/>
      </c>
      <c r="I211" s="131" t="str">
        <f>IF(ISERROR(VLOOKUP(B211,data!$A$3:$AT$202,2,FALSE)),"",VLOOKUP(B211,data!$A$3:$AT$202,12,FALSE))</f>
        <v/>
      </c>
      <c r="J211" s="510" t="str">
        <f>IF(ISERROR(VLOOKUP(B211,data!$A$3:$AT$202,2,FALSE)),"",VLOOKUP(B211,data!$A$3:$AT$202,22,FALSE))</f>
        <v/>
      </c>
      <c r="K211" s="511"/>
      <c r="L211" s="512" t="str">
        <f>IF(ISERROR(VLOOKUP(B211,data!$A$3:$AT$202,2,FALSE)),"",VLOOKUP(B211,data!$A$3:$AT$202,27,FALSE))</f>
        <v/>
      </c>
      <c r="M211" s="513"/>
      <c r="N211" s="514" t="str">
        <f>IF(ISERROR(VLOOKUP(B211,data!$A$3:$AT$202,2,FALSE)),"",VLOOKUP(B211,data!$A$3:$AT$202,32,FALSE))</f>
        <v/>
      </c>
      <c r="O211" s="515"/>
      <c r="P211" s="514" t="str">
        <f>IF(ISERROR(VLOOKUP(B211,data!$A$3:$AT$202,2,FALSE)),"",VLOOKUP(B211,data!$A$3:$AT$202,37,FALSE))</f>
        <v/>
      </c>
      <c r="Q211" s="515"/>
      <c r="R211" s="510" t="str">
        <f>IF(ISERROR(VLOOKUP(B211,data!$A$3:$AT$202,2,FALSE)),"",VLOOKUP(B211,data!$A$3:$AT$202,42,FALSE))</f>
        <v/>
      </c>
      <c r="S211" s="511"/>
    </row>
    <row r="212" spans="2:19" ht="19.350000000000001" customHeight="1">
      <c r="B212" s="136">
        <v>196</v>
      </c>
      <c r="C212" s="129" t="str">
        <f>IF(ISERROR(VLOOKUP(B212,data!$A$3:$AT$202,2,FALSE)),"",VLOOKUP(B212,data!$A$3:$AT$202,2,FALSE))</f>
        <v/>
      </c>
      <c r="D212" s="531" t="str">
        <f>IF(ISERROR(VLOOKUP(B212,data!$A$3:$AT$202,2,FALSE)),"",VLOOKUP(B212,data!$A$3:$AT$202,46,FALSE))</f>
        <v/>
      </c>
      <c r="E212" s="532"/>
      <c r="F212" s="533"/>
      <c r="G212" s="128" t="str">
        <f>IF(ISERROR(VLOOKUP(B212,data!$A$3:$AT$202,2,FALSE)),"",VLOOKUP(B212,data!$A$3:$AT$202,11,FALSE))</f>
        <v/>
      </c>
      <c r="H212" s="49" t="str">
        <f>IF(ISERROR(VLOOKUP(B212,競技者データ入力シート!$A$7:$M$206,2,FALSE)),"",VLOOKUP(B212,競技者データ入力シート!$A$7:$M$206,7,FALSE))</f>
        <v/>
      </c>
      <c r="I212" s="129" t="str">
        <f>IF(ISERROR(VLOOKUP(B212,data!$A$3:$AT$202,2,FALSE)),"",VLOOKUP(B212,data!$A$3:$AT$202,12,FALSE))</f>
        <v/>
      </c>
      <c r="J212" s="529" t="str">
        <f>IF(ISERROR(VLOOKUP(B212,data!$A$3:$AT$202,2,FALSE)),"",VLOOKUP(B212,data!$A$3:$AT$202,22,FALSE))</f>
        <v/>
      </c>
      <c r="K212" s="530"/>
      <c r="L212" s="525" t="str">
        <f>IF(ISERROR(VLOOKUP(B212,data!$A$3:$AT$202,2,FALSE)),"",VLOOKUP(B212,data!$A$3:$AT$202,27,FALSE))</f>
        <v/>
      </c>
      <c r="M212" s="526"/>
      <c r="N212" s="527" t="str">
        <f>IF(ISERROR(VLOOKUP(B212,data!$A$3:$AT$202,2,FALSE)),"",VLOOKUP(B212,data!$A$3:$AT$202,32,FALSE))</f>
        <v/>
      </c>
      <c r="O212" s="528"/>
      <c r="P212" s="527" t="str">
        <f>IF(ISERROR(VLOOKUP(B212,data!$A$3:$AT$202,2,FALSE)),"",VLOOKUP(B212,data!$A$3:$AT$202,37,FALSE))</f>
        <v/>
      </c>
      <c r="Q212" s="528"/>
      <c r="R212" s="529" t="str">
        <f>IF(ISERROR(VLOOKUP(B212,data!$A$3:$AT$202,2,FALSE)),"",VLOOKUP(B212,data!$A$3:$AT$202,42,FALSE))</f>
        <v/>
      </c>
      <c r="S212" s="530"/>
    </row>
    <row r="213" spans="2:19" ht="19.350000000000001" customHeight="1">
      <c r="B213" s="134">
        <v>197</v>
      </c>
      <c r="C213" s="124" t="str">
        <f>IF(ISERROR(VLOOKUP(B213,data!$A$3:$AT$202,2,FALSE)),"",VLOOKUP(B213,data!$A$3:$AT$202,2,FALSE))</f>
        <v/>
      </c>
      <c r="D213" s="520" t="str">
        <f>IF(ISERROR(VLOOKUP(B213,data!$A$3:$AT$202,2,FALSE)),"",VLOOKUP(B213,data!$A$3:$AT$202,46,FALSE))</f>
        <v/>
      </c>
      <c r="E213" s="521"/>
      <c r="F213" s="522"/>
      <c r="G213" s="125" t="str">
        <f>IF(ISERROR(VLOOKUP(B213,data!$A$3:$AT$202,2,FALSE)),"",VLOOKUP(B213,data!$A$3:$AT$202,11,FALSE))</f>
        <v/>
      </c>
      <c r="H213" s="47" t="str">
        <f>IF(ISERROR(VLOOKUP(B213,競技者データ入力シート!$A$7:$M$206,2,FALSE)),"",VLOOKUP(B213,競技者データ入力シート!$A$7:$M$206,7,FALSE))</f>
        <v/>
      </c>
      <c r="I213" s="124" t="str">
        <f>IF(ISERROR(VLOOKUP(B213,data!$A$3:$AT$202,2,FALSE)),"",VLOOKUP(B213,data!$A$3:$AT$202,12,FALSE))</f>
        <v/>
      </c>
      <c r="J213" s="518" t="str">
        <f>IF(ISERROR(VLOOKUP(B213,data!$A$3:$AT$202,2,FALSE)),"",VLOOKUP(B213,data!$A$3:$AT$202,22,FALSE))</f>
        <v/>
      </c>
      <c r="K213" s="519"/>
      <c r="L213" s="523" t="str">
        <f>IF(ISERROR(VLOOKUP(B213,data!$A$3:$AT$202,2,FALSE)),"",VLOOKUP(B213,data!$A$3:$AT$202,27,FALSE))</f>
        <v/>
      </c>
      <c r="M213" s="524"/>
      <c r="N213" s="516" t="str">
        <f>IF(ISERROR(VLOOKUP(B213,data!$A$3:$AT$202,2,FALSE)),"",VLOOKUP(B213,data!$A$3:$AT$202,32,FALSE))</f>
        <v/>
      </c>
      <c r="O213" s="517"/>
      <c r="P213" s="516" t="str">
        <f>IF(ISERROR(VLOOKUP(B213,data!$A$3:$AT$202,2,FALSE)),"",VLOOKUP(B213,data!$A$3:$AT$202,37,FALSE))</f>
        <v/>
      </c>
      <c r="Q213" s="517"/>
      <c r="R213" s="518" t="str">
        <f>IF(ISERROR(VLOOKUP(B213,data!$A$3:$AT$202,2,FALSE)),"",VLOOKUP(B213,data!$A$3:$AT$202,42,FALSE))</f>
        <v/>
      </c>
      <c r="S213" s="519"/>
    </row>
    <row r="214" spans="2:19" ht="19.350000000000001" customHeight="1">
      <c r="B214" s="134">
        <v>198</v>
      </c>
      <c r="C214" s="124" t="str">
        <f>IF(ISERROR(VLOOKUP(B214,data!$A$3:$AT$202,2,FALSE)),"",VLOOKUP(B214,data!$A$3:$AT$202,2,FALSE))</f>
        <v/>
      </c>
      <c r="D214" s="520" t="str">
        <f>IF(ISERROR(VLOOKUP(B214,data!$A$3:$AT$202,2,FALSE)),"",VLOOKUP(B214,data!$A$3:$AT$202,46,FALSE))</f>
        <v/>
      </c>
      <c r="E214" s="521"/>
      <c r="F214" s="522"/>
      <c r="G214" s="123" t="str">
        <f>IF(ISERROR(VLOOKUP(B214,data!$A$3:$AT$202,2,FALSE)),"",VLOOKUP(B214,data!$A$3:$AT$202,11,FALSE))</f>
        <v/>
      </c>
      <c r="H214" s="47" t="str">
        <f>IF(ISERROR(VLOOKUP(B214,競技者データ入力シート!$A$7:$M$206,2,FALSE)),"",VLOOKUP(B214,競技者データ入力シート!$A$7:$M$206,7,FALSE))</f>
        <v/>
      </c>
      <c r="I214" s="124" t="str">
        <f>IF(ISERROR(VLOOKUP(B214,data!$A$3:$AT$202,2,FALSE)),"",VLOOKUP(B214,data!$A$3:$AT$202,12,FALSE))</f>
        <v/>
      </c>
      <c r="J214" s="518" t="str">
        <f>IF(ISERROR(VLOOKUP(B214,data!$A$3:$AT$202,2,FALSE)),"",VLOOKUP(B214,data!$A$3:$AT$202,22,FALSE))</f>
        <v/>
      </c>
      <c r="K214" s="519"/>
      <c r="L214" s="523" t="str">
        <f>IF(ISERROR(VLOOKUP(B214,data!$A$3:$AT$202,2,FALSE)),"",VLOOKUP(B214,data!$A$3:$AT$202,27,FALSE))</f>
        <v/>
      </c>
      <c r="M214" s="524"/>
      <c r="N214" s="516" t="str">
        <f>IF(ISERROR(VLOOKUP(B214,data!$A$3:$AT$202,2,FALSE)),"",VLOOKUP(B214,data!$A$3:$AT$202,32,FALSE))</f>
        <v/>
      </c>
      <c r="O214" s="517"/>
      <c r="P214" s="516" t="str">
        <f>IF(ISERROR(VLOOKUP(B214,data!$A$3:$AT$202,2,FALSE)),"",VLOOKUP(B214,data!$A$3:$AT$202,37,FALSE))</f>
        <v/>
      </c>
      <c r="Q214" s="517"/>
      <c r="R214" s="518" t="str">
        <f>IF(ISERROR(VLOOKUP(B214,data!$A$3:$AT$202,2,FALSE)),"",VLOOKUP(B214,data!$A$3:$AT$202,42,FALSE))</f>
        <v/>
      </c>
      <c r="S214" s="519"/>
    </row>
    <row r="215" spans="2:19" ht="19.350000000000001" customHeight="1">
      <c r="B215" s="134">
        <v>199</v>
      </c>
      <c r="C215" s="124" t="str">
        <f>IF(ISERROR(VLOOKUP(B215,data!$A$3:$AT$202,2,FALSE)),"",VLOOKUP(B215,data!$A$3:$AT$202,2,FALSE))</f>
        <v/>
      </c>
      <c r="D215" s="520" t="str">
        <f>IF(ISERROR(VLOOKUP(B215,data!$A$3:$AT$202,2,FALSE)),"",VLOOKUP(B215,data!$A$3:$AT$202,46,FALSE))</f>
        <v/>
      </c>
      <c r="E215" s="521"/>
      <c r="F215" s="522"/>
      <c r="G215" s="125" t="str">
        <f>IF(ISERROR(VLOOKUP(B215,data!$A$3:$AT$202,2,FALSE)),"",VLOOKUP(B215,data!$A$3:$AT$202,11,FALSE))</f>
        <v/>
      </c>
      <c r="H215" s="47" t="str">
        <f>IF(ISERROR(VLOOKUP(B215,競技者データ入力シート!$A$7:$M$206,2,FALSE)),"",VLOOKUP(B215,競技者データ入力シート!$A$7:$M$206,7,FALSE))</f>
        <v/>
      </c>
      <c r="I215" s="124" t="str">
        <f>IF(ISERROR(VLOOKUP(B215,data!$A$3:$AT$202,2,FALSE)),"",VLOOKUP(B215,data!$A$3:$AT$202,12,FALSE))</f>
        <v/>
      </c>
      <c r="J215" s="518" t="str">
        <f>IF(ISERROR(VLOOKUP(B215,data!$A$3:$AT$202,2,FALSE)),"",VLOOKUP(B215,data!$A$3:$AT$202,22,FALSE))</f>
        <v/>
      </c>
      <c r="K215" s="519"/>
      <c r="L215" s="523" t="str">
        <f>IF(ISERROR(VLOOKUP(B215,data!$A$3:$AT$202,2,FALSE)),"",VLOOKUP(B215,data!$A$3:$AT$202,27,FALSE))</f>
        <v/>
      </c>
      <c r="M215" s="524"/>
      <c r="N215" s="516" t="str">
        <f>IF(ISERROR(VLOOKUP(B215,data!$A$3:$AT$202,2,FALSE)),"",VLOOKUP(B215,data!$A$3:$AT$202,32,FALSE))</f>
        <v/>
      </c>
      <c r="O215" s="517"/>
      <c r="P215" s="516" t="str">
        <f>IF(ISERROR(VLOOKUP(B215,data!$A$3:$AT$202,2,FALSE)),"",VLOOKUP(B215,data!$A$3:$AT$202,37,FALSE))</f>
        <v/>
      </c>
      <c r="Q215" s="517"/>
      <c r="R215" s="518" t="str">
        <f>IF(ISERROR(VLOOKUP(B215,data!$A$3:$AT$202,2,FALSE)),"",VLOOKUP(B215,data!$A$3:$AT$202,42,FALSE))</f>
        <v/>
      </c>
      <c r="S215" s="519"/>
    </row>
    <row r="216" spans="2:19" ht="19.350000000000001" customHeight="1">
      <c r="B216" s="137">
        <v>200</v>
      </c>
      <c r="C216" s="131" t="str">
        <f>IF(ISERROR(VLOOKUP(B216,data!$A$3:$AT$202,2,FALSE)),"",VLOOKUP(B216,data!$A$3:$AT$202,2,FALSE))</f>
        <v/>
      </c>
      <c r="D216" s="507" t="str">
        <f>IF(ISERROR(VLOOKUP(B216,data!$A$3:$AT$202,2,FALSE)),"",VLOOKUP(B216,data!$A$3:$AT$202,46,FALSE))</f>
        <v/>
      </c>
      <c r="E216" s="508"/>
      <c r="F216" s="509"/>
      <c r="G216" s="130" t="str">
        <f>IF(ISERROR(VLOOKUP(B216,data!$A$3:$AT$202,2,FALSE)),"",VLOOKUP(B216,data!$A$3:$AT$202,11,FALSE))</f>
        <v/>
      </c>
      <c r="H216" s="50" t="str">
        <f>IF(ISERROR(VLOOKUP(B216,競技者データ入力シート!$A$7:$M$206,2,FALSE)),"",VLOOKUP(B216,競技者データ入力シート!$A$7:$M$206,7,FALSE))</f>
        <v/>
      </c>
      <c r="I216" s="131" t="str">
        <f>IF(ISERROR(VLOOKUP(B216,data!$A$3:$AT$202,2,FALSE)),"",VLOOKUP(B216,data!$A$3:$AT$202,12,FALSE))</f>
        <v/>
      </c>
      <c r="J216" s="510" t="str">
        <f>IF(ISERROR(VLOOKUP(B216,data!$A$3:$AT$202,2,FALSE)),"",VLOOKUP(B216,data!$A$3:$AT$202,22,FALSE))</f>
        <v/>
      </c>
      <c r="K216" s="511"/>
      <c r="L216" s="512" t="str">
        <f>IF(ISERROR(VLOOKUP(B216,data!$A$3:$AT$202,2,FALSE)),"",VLOOKUP(B216,data!$A$3:$AT$202,27,FALSE))</f>
        <v/>
      </c>
      <c r="M216" s="513"/>
      <c r="N216" s="514" t="str">
        <f>IF(ISERROR(VLOOKUP(B216,data!$A$3:$AT$202,2,FALSE)),"",VLOOKUP(B216,data!$A$3:$AT$202,32,FALSE))</f>
        <v/>
      </c>
      <c r="O216" s="515"/>
      <c r="P216" s="514" t="str">
        <f>IF(ISERROR(VLOOKUP(B216,data!$A$3:$AT$202,2,FALSE)),"",VLOOKUP(B216,data!$A$3:$AT$202,37,FALSE))</f>
        <v/>
      </c>
      <c r="Q216" s="515"/>
      <c r="R216" s="510" t="str">
        <f>IF(ISERROR(VLOOKUP(B216,data!$A$3:$AT$202,2,FALSE)),"",VLOOKUP(B216,data!$A$3:$AT$202,42,FALSE))</f>
        <v/>
      </c>
      <c r="S216" s="511"/>
    </row>
    <row r="217" spans="2:19" ht="19.350000000000001" customHeight="1"/>
    <row r="218" spans="2:19" ht="19.350000000000001" customHeight="1"/>
    <row r="219" spans="2:19" ht="19.350000000000001" customHeight="1"/>
    <row r="220" spans="2:19" ht="19.350000000000001" customHeight="1"/>
    <row r="221" spans="2:19" ht="19.350000000000001" customHeight="1"/>
    <row r="222" spans="2:19" ht="19.350000000000001" customHeight="1"/>
    <row r="223" spans="2:19" ht="19.350000000000001" customHeight="1"/>
    <row r="224" spans="2:19" ht="19.350000000000001" customHeight="1"/>
    <row r="225" ht="19.350000000000001" customHeight="1"/>
    <row r="226" ht="19.350000000000001" customHeight="1"/>
    <row r="227" ht="19.350000000000001" customHeight="1"/>
    <row r="228" ht="19.350000000000001" customHeight="1"/>
    <row r="229" ht="19.350000000000001" customHeight="1"/>
    <row r="230" ht="19.350000000000001" customHeight="1"/>
    <row r="231" ht="19.350000000000001" customHeight="1"/>
    <row r="232" ht="19.350000000000001" customHeight="1"/>
  </sheetData>
  <sheetProtection password="CC02" sheet="1" objects="1" scenarios="1" selectLockedCells="1"/>
  <protectedRanges>
    <protectedRange password="CDC2" sqref="E5:I6 L5 P5:S6 F7 I7 L7 E8:E9 P7 P9 F10:F11 J10:J11 M10:M11 Q10:Q11" name="範囲1"/>
  </protectedRanges>
  <mergeCells count="1240">
    <mergeCell ref="P215:Q215"/>
    <mergeCell ref="R215:S215"/>
    <mergeCell ref="P212:Q212"/>
    <mergeCell ref="R212:S212"/>
    <mergeCell ref="D216:F216"/>
    <mergeCell ref="J216:K216"/>
    <mergeCell ref="L216:M216"/>
    <mergeCell ref="N216:O216"/>
    <mergeCell ref="P216:Q216"/>
    <mergeCell ref="R216:S216"/>
    <mergeCell ref="D211:F211"/>
    <mergeCell ref="J211:K211"/>
    <mergeCell ref="L211:M211"/>
    <mergeCell ref="N211:O211"/>
    <mergeCell ref="L215:M215"/>
    <mergeCell ref="N215:O215"/>
    <mergeCell ref="D215:F215"/>
    <mergeCell ref="J215:K215"/>
    <mergeCell ref="D212:F212"/>
    <mergeCell ref="J212:K212"/>
    <mergeCell ref="P211:Q211"/>
    <mergeCell ref="R211:S211"/>
    <mergeCell ref="D210:F210"/>
    <mergeCell ref="J210:K210"/>
    <mergeCell ref="L210:M210"/>
    <mergeCell ref="N210:O210"/>
    <mergeCell ref="P210:Q210"/>
    <mergeCell ref="R210:S210"/>
    <mergeCell ref="P209:Q209"/>
    <mergeCell ref="R209:S209"/>
    <mergeCell ref="L214:M214"/>
    <mergeCell ref="N214:O214"/>
    <mergeCell ref="L212:M212"/>
    <mergeCell ref="N212:O212"/>
    <mergeCell ref="P214:Q214"/>
    <mergeCell ref="R214:S214"/>
    <mergeCell ref="D213:F213"/>
    <mergeCell ref="J213:K213"/>
    <mergeCell ref="L213:M213"/>
    <mergeCell ref="N213:O213"/>
    <mergeCell ref="P213:Q213"/>
    <mergeCell ref="R213:S213"/>
    <mergeCell ref="D214:F214"/>
    <mergeCell ref="J214:K214"/>
    <mergeCell ref="D208:F208"/>
    <mergeCell ref="J208:K208"/>
    <mergeCell ref="L208:M208"/>
    <mergeCell ref="N208:O208"/>
    <mergeCell ref="P208:Q208"/>
    <mergeCell ref="R208:S208"/>
    <mergeCell ref="D209:F209"/>
    <mergeCell ref="J209:K209"/>
    <mergeCell ref="P206:Q206"/>
    <mergeCell ref="R206:S206"/>
    <mergeCell ref="D207:F207"/>
    <mergeCell ref="J207:K207"/>
    <mergeCell ref="L207:M207"/>
    <mergeCell ref="N207:O207"/>
    <mergeCell ref="D205:F205"/>
    <mergeCell ref="J205:K205"/>
    <mergeCell ref="L205:M205"/>
    <mergeCell ref="N205:O205"/>
    <mergeCell ref="P207:Q207"/>
    <mergeCell ref="R207:S207"/>
    <mergeCell ref="D206:F206"/>
    <mergeCell ref="J206:K206"/>
    <mergeCell ref="L206:M206"/>
    <mergeCell ref="N206:O206"/>
    <mergeCell ref="L209:M209"/>
    <mergeCell ref="N209:O209"/>
    <mergeCell ref="L203:M203"/>
    <mergeCell ref="N203:O203"/>
    <mergeCell ref="P205:Q205"/>
    <mergeCell ref="R205:S205"/>
    <mergeCell ref="D204:F204"/>
    <mergeCell ref="J204:K204"/>
    <mergeCell ref="L204:M204"/>
    <mergeCell ref="N204:O204"/>
    <mergeCell ref="P204:Q204"/>
    <mergeCell ref="R204:S204"/>
    <mergeCell ref="P203:Q203"/>
    <mergeCell ref="R203:S203"/>
    <mergeCell ref="D202:F202"/>
    <mergeCell ref="J202:K202"/>
    <mergeCell ref="L202:M202"/>
    <mergeCell ref="N202:O202"/>
    <mergeCell ref="P202:Q202"/>
    <mergeCell ref="R202:S202"/>
    <mergeCell ref="D203:F203"/>
    <mergeCell ref="J203:K203"/>
    <mergeCell ref="P200:Q200"/>
    <mergeCell ref="R200:S200"/>
    <mergeCell ref="D201:F201"/>
    <mergeCell ref="J201:K201"/>
    <mergeCell ref="L201:M201"/>
    <mergeCell ref="N201:O201"/>
    <mergeCell ref="D199:F199"/>
    <mergeCell ref="J199:K199"/>
    <mergeCell ref="L199:M199"/>
    <mergeCell ref="N199:O199"/>
    <mergeCell ref="P201:Q201"/>
    <mergeCell ref="R201:S201"/>
    <mergeCell ref="D200:F200"/>
    <mergeCell ref="J200:K200"/>
    <mergeCell ref="L200:M200"/>
    <mergeCell ref="N200:O200"/>
    <mergeCell ref="L197:M197"/>
    <mergeCell ref="N197:O197"/>
    <mergeCell ref="P199:Q199"/>
    <mergeCell ref="R199:S199"/>
    <mergeCell ref="D198:F198"/>
    <mergeCell ref="J198:K198"/>
    <mergeCell ref="L198:M198"/>
    <mergeCell ref="N198:O198"/>
    <mergeCell ref="P198:Q198"/>
    <mergeCell ref="R198:S198"/>
    <mergeCell ref="P197:Q197"/>
    <mergeCell ref="R197:S197"/>
    <mergeCell ref="D196:F196"/>
    <mergeCell ref="J196:K196"/>
    <mergeCell ref="L196:M196"/>
    <mergeCell ref="N196:O196"/>
    <mergeCell ref="P196:Q196"/>
    <mergeCell ref="R196:S196"/>
    <mergeCell ref="D197:F197"/>
    <mergeCell ref="J197:K197"/>
    <mergeCell ref="P194:Q194"/>
    <mergeCell ref="R194:S194"/>
    <mergeCell ref="D195:F195"/>
    <mergeCell ref="J195:K195"/>
    <mergeCell ref="L195:M195"/>
    <mergeCell ref="N195:O195"/>
    <mergeCell ref="D193:F193"/>
    <mergeCell ref="J193:K193"/>
    <mergeCell ref="L193:M193"/>
    <mergeCell ref="N193:O193"/>
    <mergeCell ref="P195:Q195"/>
    <mergeCell ref="R195:S195"/>
    <mergeCell ref="D194:F194"/>
    <mergeCell ref="J194:K194"/>
    <mergeCell ref="L194:M194"/>
    <mergeCell ref="N194:O194"/>
    <mergeCell ref="L191:M191"/>
    <mergeCell ref="N191:O191"/>
    <mergeCell ref="P193:Q193"/>
    <mergeCell ref="R193:S193"/>
    <mergeCell ref="D192:F192"/>
    <mergeCell ref="J192:K192"/>
    <mergeCell ref="L192:M192"/>
    <mergeCell ref="N192:O192"/>
    <mergeCell ref="P192:Q192"/>
    <mergeCell ref="R192:S192"/>
    <mergeCell ref="P191:Q191"/>
    <mergeCell ref="R191:S191"/>
    <mergeCell ref="D190:F190"/>
    <mergeCell ref="J190:K190"/>
    <mergeCell ref="L190:M190"/>
    <mergeCell ref="N190:O190"/>
    <mergeCell ref="P190:Q190"/>
    <mergeCell ref="R190:S190"/>
    <mergeCell ref="D191:F191"/>
    <mergeCell ref="J191:K191"/>
    <mergeCell ref="P188:Q188"/>
    <mergeCell ref="R188:S188"/>
    <mergeCell ref="D189:F189"/>
    <mergeCell ref="J189:K189"/>
    <mergeCell ref="L189:M189"/>
    <mergeCell ref="N189:O189"/>
    <mergeCell ref="D187:F187"/>
    <mergeCell ref="J187:K187"/>
    <mergeCell ref="L187:M187"/>
    <mergeCell ref="N187:O187"/>
    <mergeCell ref="P189:Q189"/>
    <mergeCell ref="R189:S189"/>
    <mergeCell ref="D188:F188"/>
    <mergeCell ref="J188:K188"/>
    <mergeCell ref="L188:M188"/>
    <mergeCell ref="N188:O188"/>
    <mergeCell ref="L185:M185"/>
    <mergeCell ref="N185:O185"/>
    <mergeCell ref="P187:Q187"/>
    <mergeCell ref="R187:S187"/>
    <mergeCell ref="D186:F186"/>
    <mergeCell ref="J186:K186"/>
    <mergeCell ref="L186:M186"/>
    <mergeCell ref="N186:O186"/>
    <mergeCell ref="P186:Q186"/>
    <mergeCell ref="R186:S186"/>
    <mergeCell ref="P185:Q185"/>
    <mergeCell ref="R185:S185"/>
    <mergeCell ref="D184:F184"/>
    <mergeCell ref="J184:K184"/>
    <mergeCell ref="L184:M184"/>
    <mergeCell ref="N184:O184"/>
    <mergeCell ref="P184:Q184"/>
    <mergeCell ref="R184:S184"/>
    <mergeCell ref="D185:F185"/>
    <mergeCell ref="J185:K185"/>
    <mergeCell ref="P182:Q182"/>
    <mergeCell ref="R182:S182"/>
    <mergeCell ref="D183:F183"/>
    <mergeCell ref="J183:K183"/>
    <mergeCell ref="L183:M183"/>
    <mergeCell ref="N183:O183"/>
    <mergeCell ref="D181:F181"/>
    <mergeCell ref="J181:K181"/>
    <mergeCell ref="L181:M181"/>
    <mergeCell ref="N181:O181"/>
    <mergeCell ref="P183:Q183"/>
    <mergeCell ref="R183:S183"/>
    <mergeCell ref="D182:F182"/>
    <mergeCell ref="J182:K182"/>
    <mergeCell ref="L182:M182"/>
    <mergeCell ref="N182:O182"/>
    <mergeCell ref="L179:M179"/>
    <mergeCell ref="N179:O179"/>
    <mergeCell ref="P181:Q181"/>
    <mergeCell ref="R181:S181"/>
    <mergeCell ref="D180:F180"/>
    <mergeCell ref="J180:K180"/>
    <mergeCell ref="L180:M180"/>
    <mergeCell ref="N180:O180"/>
    <mergeCell ref="P180:Q180"/>
    <mergeCell ref="R180:S180"/>
    <mergeCell ref="P179:Q179"/>
    <mergeCell ref="R179:S179"/>
    <mergeCell ref="D178:F178"/>
    <mergeCell ref="J178:K178"/>
    <mergeCell ref="L178:M178"/>
    <mergeCell ref="N178:O178"/>
    <mergeCell ref="P178:Q178"/>
    <mergeCell ref="R178:S178"/>
    <mergeCell ref="D179:F179"/>
    <mergeCell ref="J179:K179"/>
    <mergeCell ref="P176:Q176"/>
    <mergeCell ref="R176:S176"/>
    <mergeCell ref="D177:F177"/>
    <mergeCell ref="J177:K177"/>
    <mergeCell ref="L177:M177"/>
    <mergeCell ref="N177:O177"/>
    <mergeCell ref="D175:F175"/>
    <mergeCell ref="J175:K175"/>
    <mergeCell ref="L175:M175"/>
    <mergeCell ref="N175:O175"/>
    <mergeCell ref="P177:Q177"/>
    <mergeCell ref="R177:S177"/>
    <mergeCell ref="D176:F176"/>
    <mergeCell ref="J176:K176"/>
    <mergeCell ref="L176:M176"/>
    <mergeCell ref="N176:O176"/>
    <mergeCell ref="L173:M173"/>
    <mergeCell ref="N173:O173"/>
    <mergeCell ref="P175:Q175"/>
    <mergeCell ref="R175:S175"/>
    <mergeCell ref="D174:F174"/>
    <mergeCell ref="J174:K174"/>
    <mergeCell ref="L174:M174"/>
    <mergeCell ref="N174:O174"/>
    <mergeCell ref="P174:Q174"/>
    <mergeCell ref="R174:S174"/>
    <mergeCell ref="P173:Q173"/>
    <mergeCell ref="R173:S173"/>
    <mergeCell ref="D172:F172"/>
    <mergeCell ref="J172:K172"/>
    <mergeCell ref="L172:M172"/>
    <mergeCell ref="N172:O172"/>
    <mergeCell ref="P172:Q172"/>
    <mergeCell ref="R172:S172"/>
    <mergeCell ref="D173:F173"/>
    <mergeCell ref="J173:K173"/>
    <mergeCell ref="P170:Q170"/>
    <mergeCell ref="R170:S170"/>
    <mergeCell ref="D171:F171"/>
    <mergeCell ref="J171:K171"/>
    <mergeCell ref="L171:M171"/>
    <mergeCell ref="N171:O171"/>
    <mergeCell ref="D169:F169"/>
    <mergeCell ref="J169:K169"/>
    <mergeCell ref="L169:M169"/>
    <mergeCell ref="N169:O169"/>
    <mergeCell ref="P171:Q171"/>
    <mergeCell ref="R171:S171"/>
    <mergeCell ref="D170:F170"/>
    <mergeCell ref="J170:K170"/>
    <mergeCell ref="L170:M170"/>
    <mergeCell ref="N170:O170"/>
    <mergeCell ref="L167:M167"/>
    <mergeCell ref="N167:O167"/>
    <mergeCell ref="P169:Q169"/>
    <mergeCell ref="R169:S169"/>
    <mergeCell ref="D168:F168"/>
    <mergeCell ref="J168:K168"/>
    <mergeCell ref="L168:M168"/>
    <mergeCell ref="N168:O168"/>
    <mergeCell ref="P168:Q168"/>
    <mergeCell ref="R168:S168"/>
    <mergeCell ref="P167:Q167"/>
    <mergeCell ref="R167:S167"/>
    <mergeCell ref="D166:F166"/>
    <mergeCell ref="J166:K166"/>
    <mergeCell ref="L166:M166"/>
    <mergeCell ref="N166:O166"/>
    <mergeCell ref="P166:Q166"/>
    <mergeCell ref="R166:S166"/>
    <mergeCell ref="D167:F167"/>
    <mergeCell ref="J167:K167"/>
    <mergeCell ref="P164:Q164"/>
    <mergeCell ref="R164:S164"/>
    <mergeCell ref="D165:F165"/>
    <mergeCell ref="J165:K165"/>
    <mergeCell ref="L165:M165"/>
    <mergeCell ref="N165:O165"/>
    <mergeCell ref="D163:F163"/>
    <mergeCell ref="J163:K163"/>
    <mergeCell ref="L163:M163"/>
    <mergeCell ref="N163:O163"/>
    <mergeCell ref="P165:Q165"/>
    <mergeCell ref="R165:S165"/>
    <mergeCell ref="D164:F164"/>
    <mergeCell ref="J164:K164"/>
    <mergeCell ref="L164:M164"/>
    <mergeCell ref="N164:O164"/>
    <mergeCell ref="L161:M161"/>
    <mergeCell ref="N161:O161"/>
    <mergeCell ref="P163:Q163"/>
    <mergeCell ref="R163:S163"/>
    <mergeCell ref="D162:F162"/>
    <mergeCell ref="J162:K162"/>
    <mergeCell ref="L162:M162"/>
    <mergeCell ref="N162:O162"/>
    <mergeCell ref="P162:Q162"/>
    <mergeCell ref="R162:S162"/>
    <mergeCell ref="P161:Q161"/>
    <mergeCell ref="R161:S161"/>
    <mergeCell ref="D160:F160"/>
    <mergeCell ref="J160:K160"/>
    <mergeCell ref="L160:M160"/>
    <mergeCell ref="N160:O160"/>
    <mergeCell ref="P160:Q160"/>
    <mergeCell ref="R160:S160"/>
    <mergeCell ref="D161:F161"/>
    <mergeCell ref="J161:K161"/>
    <mergeCell ref="P158:Q158"/>
    <mergeCell ref="R158:S158"/>
    <mergeCell ref="D159:F159"/>
    <mergeCell ref="J159:K159"/>
    <mergeCell ref="L159:M159"/>
    <mergeCell ref="N159:O159"/>
    <mergeCell ref="D157:F157"/>
    <mergeCell ref="J157:K157"/>
    <mergeCell ref="L157:M157"/>
    <mergeCell ref="N157:O157"/>
    <mergeCell ref="P159:Q159"/>
    <mergeCell ref="R159:S159"/>
    <mergeCell ref="D158:F158"/>
    <mergeCell ref="J158:K158"/>
    <mergeCell ref="L158:M158"/>
    <mergeCell ref="N158:O158"/>
    <mergeCell ref="L155:M155"/>
    <mergeCell ref="N155:O155"/>
    <mergeCell ref="P157:Q157"/>
    <mergeCell ref="R157:S157"/>
    <mergeCell ref="D156:F156"/>
    <mergeCell ref="J156:K156"/>
    <mergeCell ref="L156:M156"/>
    <mergeCell ref="N156:O156"/>
    <mergeCell ref="P156:Q156"/>
    <mergeCell ref="R156:S156"/>
    <mergeCell ref="P155:Q155"/>
    <mergeCell ref="R155:S155"/>
    <mergeCell ref="D154:F154"/>
    <mergeCell ref="J154:K154"/>
    <mergeCell ref="L154:M154"/>
    <mergeCell ref="N154:O154"/>
    <mergeCell ref="P154:Q154"/>
    <mergeCell ref="R154:S154"/>
    <mergeCell ref="D155:F155"/>
    <mergeCell ref="J155:K155"/>
    <mergeCell ref="P152:Q152"/>
    <mergeCell ref="R152:S152"/>
    <mergeCell ref="D153:F153"/>
    <mergeCell ref="J153:K153"/>
    <mergeCell ref="L153:M153"/>
    <mergeCell ref="N153:O153"/>
    <mergeCell ref="D151:F151"/>
    <mergeCell ref="J151:K151"/>
    <mergeCell ref="L151:M151"/>
    <mergeCell ref="N151:O151"/>
    <mergeCell ref="P153:Q153"/>
    <mergeCell ref="R153:S153"/>
    <mergeCell ref="D152:F152"/>
    <mergeCell ref="J152:K152"/>
    <mergeCell ref="L152:M152"/>
    <mergeCell ref="N152:O152"/>
    <mergeCell ref="L149:M149"/>
    <mergeCell ref="N149:O149"/>
    <mergeCell ref="P151:Q151"/>
    <mergeCell ref="R151:S151"/>
    <mergeCell ref="D150:F150"/>
    <mergeCell ref="J150:K150"/>
    <mergeCell ref="L150:M150"/>
    <mergeCell ref="N150:O150"/>
    <mergeCell ref="P150:Q150"/>
    <mergeCell ref="R150:S150"/>
    <mergeCell ref="P149:Q149"/>
    <mergeCell ref="R149:S149"/>
    <mergeCell ref="D148:F148"/>
    <mergeCell ref="J148:K148"/>
    <mergeCell ref="L148:M148"/>
    <mergeCell ref="N148:O148"/>
    <mergeCell ref="P148:Q148"/>
    <mergeCell ref="R148:S148"/>
    <mergeCell ref="D149:F149"/>
    <mergeCell ref="J149:K149"/>
    <mergeCell ref="P146:Q146"/>
    <mergeCell ref="R146:S146"/>
    <mergeCell ref="D147:F147"/>
    <mergeCell ref="J147:K147"/>
    <mergeCell ref="L147:M147"/>
    <mergeCell ref="N147:O147"/>
    <mergeCell ref="D145:F145"/>
    <mergeCell ref="J145:K145"/>
    <mergeCell ref="L145:M145"/>
    <mergeCell ref="N145:O145"/>
    <mergeCell ref="P147:Q147"/>
    <mergeCell ref="R147:S147"/>
    <mergeCell ref="D146:F146"/>
    <mergeCell ref="J146:K146"/>
    <mergeCell ref="L146:M146"/>
    <mergeCell ref="N146:O146"/>
    <mergeCell ref="L143:M143"/>
    <mergeCell ref="N143:O143"/>
    <mergeCell ref="P145:Q145"/>
    <mergeCell ref="R145:S145"/>
    <mergeCell ref="D144:F144"/>
    <mergeCell ref="J144:K144"/>
    <mergeCell ref="L144:M144"/>
    <mergeCell ref="N144:O144"/>
    <mergeCell ref="P144:Q144"/>
    <mergeCell ref="R144:S144"/>
    <mergeCell ref="P143:Q143"/>
    <mergeCell ref="R143:S143"/>
    <mergeCell ref="D142:F142"/>
    <mergeCell ref="J142:K142"/>
    <mergeCell ref="L142:M142"/>
    <mergeCell ref="N142:O142"/>
    <mergeCell ref="P142:Q142"/>
    <mergeCell ref="R142:S142"/>
    <mergeCell ref="D143:F143"/>
    <mergeCell ref="J143:K143"/>
    <mergeCell ref="P140:Q140"/>
    <mergeCell ref="R140:S140"/>
    <mergeCell ref="D141:F141"/>
    <mergeCell ref="J141:K141"/>
    <mergeCell ref="L141:M141"/>
    <mergeCell ref="N141:O141"/>
    <mergeCell ref="D139:F139"/>
    <mergeCell ref="J139:K139"/>
    <mergeCell ref="L139:M139"/>
    <mergeCell ref="N139:O139"/>
    <mergeCell ref="P141:Q141"/>
    <mergeCell ref="R141:S141"/>
    <mergeCell ref="D140:F140"/>
    <mergeCell ref="J140:K140"/>
    <mergeCell ref="L140:M140"/>
    <mergeCell ref="N140:O140"/>
    <mergeCell ref="L137:M137"/>
    <mergeCell ref="N137:O137"/>
    <mergeCell ref="P139:Q139"/>
    <mergeCell ref="R139:S139"/>
    <mergeCell ref="D138:F138"/>
    <mergeCell ref="J138:K138"/>
    <mergeCell ref="L138:M138"/>
    <mergeCell ref="N138:O138"/>
    <mergeCell ref="P138:Q138"/>
    <mergeCell ref="R138:S138"/>
    <mergeCell ref="P137:Q137"/>
    <mergeCell ref="R137:S137"/>
    <mergeCell ref="D136:F136"/>
    <mergeCell ref="J136:K136"/>
    <mergeCell ref="L136:M136"/>
    <mergeCell ref="N136:O136"/>
    <mergeCell ref="P136:Q136"/>
    <mergeCell ref="R136:S136"/>
    <mergeCell ref="D137:F137"/>
    <mergeCell ref="J137:K137"/>
    <mergeCell ref="P134:Q134"/>
    <mergeCell ref="R134:S134"/>
    <mergeCell ref="D135:F135"/>
    <mergeCell ref="J135:K135"/>
    <mergeCell ref="L135:M135"/>
    <mergeCell ref="N135:O135"/>
    <mergeCell ref="D133:F133"/>
    <mergeCell ref="J133:K133"/>
    <mergeCell ref="L133:M133"/>
    <mergeCell ref="N133:O133"/>
    <mergeCell ref="P135:Q135"/>
    <mergeCell ref="R135:S135"/>
    <mergeCell ref="D134:F134"/>
    <mergeCell ref="J134:K134"/>
    <mergeCell ref="L134:M134"/>
    <mergeCell ref="N134:O134"/>
    <mergeCell ref="L131:M131"/>
    <mergeCell ref="N131:O131"/>
    <mergeCell ref="P133:Q133"/>
    <mergeCell ref="R133:S133"/>
    <mergeCell ref="D132:F132"/>
    <mergeCell ref="J132:K132"/>
    <mergeCell ref="L132:M132"/>
    <mergeCell ref="N132:O132"/>
    <mergeCell ref="P132:Q132"/>
    <mergeCell ref="R132:S132"/>
    <mergeCell ref="P131:Q131"/>
    <mergeCell ref="R131:S131"/>
    <mergeCell ref="D130:F130"/>
    <mergeCell ref="J130:K130"/>
    <mergeCell ref="L130:M130"/>
    <mergeCell ref="N130:O130"/>
    <mergeCell ref="P130:Q130"/>
    <mergeCell ref="R130:S130"/>
    <mergeCell ref="D131:F131"/>
    <mergeCell ref="J131:K131"/>
    <mergeCell ref="P128:Q128"/>
    <mergeCell ref="R128:S128"/>
    <mergeCell ref="D129:F129"/>
    <mergeCell ref="J129:K129"/>
    <mergeCell ref="L129:M129"/>
    <mergeCell ref="N129:O129"/>
    <mergeCell ref="D127:F127"/>
    <mergeCell ref="J127:K127"/>
    <mergeCell ref="L127:M127"/>
    <mergeCell ref="N127:O127"/>
    <mergeCell ref="P129:Q129"/>
    <mergeCell ref="R129:S129"/>
    <mergeCell ref="D128:F128"/>
    <mergeCell ref="J128:K128"/>
    <mergeCell ref="L128:M128"/>
    <mergeCell ref="N128:O128"/>
    <mergeCell ref="L125:M125"/>
    <mergeCell ref="N125:O125"/>
    <mergeCell ref="P127:Q127"/>
    <mergeCell ref="R127:S127"/>
    <mergeCell ref="D126:F126"/>
    <mergeCell ref="J126:K126"/>
    <mergeCell ref="L126:M126"/>
    <mergeCell ref="N126:O126"/>
    <mergeCell ref="P126:Q126"/>
    <mergeCell ref="R126:S126"/>
    <mergeCell ref="P125:Q125"/>
    <mergeCell ref="R125:S125"/>
    <mergeCell ref="D124:F124"/>
    <mergeCell ref="J124:K124"/>
    <mergeCell ref="L124:M124"/>
    <mergeCell ref="N124:O124"/>
    <mergeCell ref="P124:Q124"/>
    <mergeCell ref="R124:S124"/>
    <mergeCell ref="D125:F125"/>
    <mergeCell ref="J125:K125"/>
    <mergeCell ref="P122:Q122"/>
    <mergeCell ref="R122:S122"/>
    <mergeCell ref="D123:F123"/>
    <mergeCell ref="J123:K123"/>
    <mergeCell ref="L123:M123"/>
    <mergeCell ref="N123:O123"/>
    <mergeCell ref="D121:F121"/>
    <mergeCell ref="J121:K121"/>
    <mergeCell ref="L121:M121"/>
    <mergeCell ref="N121:O121"/>
    <mergeCell ref="P123:Q123"/>
    <mergeCell ref="R123:S123"/>
    <mergeCell ref="D122:F122"/>
    <mergeCell ref="J122:K122"/>
    <mergeCell ref="L122:M122"/>
    <mergeCell ref="N122:O122"/>
    <mergeCell ref="L119:M119"/>
    <mergeCell ref="N119:O119"/>
    <mergeCell ref="P121:Q121"/>
    <mergeCell ref="R121:S121"/>
    <mergeCell ref="D120:F120"/>
    <mergeCell ref="J120:K120"/>
    <mergeCell ref="L120:M120"/>
    <mergeCell ref="N120:O120"/>
    <mergeCell ref="P120:Q120"/>
    <mergeCell ref="R120:S120"/>
    <mergeCell ref="P119:Q119"/>
    <mergeCell ref="R119:S119"/>
    <mergeCell ref="D118:F118"/>
    <mergeCell ref="J118:K118"/>
    <mergeCell ref="L118:M118"/>
    <mergeCell ref="N118:O118"/>
    <mergeCell ref="P118:Q118"/>
    <mergeCell ref="R118:S118"/>
    <mergeCell ref="D119:F119"/>
    <mergeCell ref="J119:K119"/>
    <mergeCell ref="P116:Q116"/>
    <mergeCell ref="R116:S116"/>
    <mergeCell ref="D117:F117"/>
    <mergeCell ref="J117:K117"/>
    <mergeCell ref="L117:M117"/>
    <mergeCell ref="N117:O117"/>
    <mergeCell ref="D115:F115"/>
    <mergeCell ref="J115:K115"/>
    <mergeCell ref="L115:M115"/>
    <mergeCell ref="N115:O115"/>
    <mergeCell ref="P117:Q117"/>
    <mergeCell ref="R117:S117"/>
    <mergeCell ref="D116:F116"/>
    <mergeCell ref="J116:K116"/>
    <mergeCell ref="L116:M116"/>
    <mergeCell ref="N116:O116"/>
    <mergeCell ref="L113:M113"/>
    <mergeCell ref="N113:O113"/>
    <mergeCell ref="P115:Q115"/>
    <mergeCell ref="R115:S115"/>
    <mergeCell ref="D114:F114"/>
    <mergeCell ref="J114:K114"/>
    <mergeCell ref="L114:M114"/>
    <mergeCell ref="N114:O114"/>
    <mergeCell ref="P114:Q114"/>
    <mergeCell ref="R114:S114"/>
    <mergeCell ref="P113:Q113"/>
    <mergeCell ref="R113:S113"/>
    <mergeCell ref="D112:F112"/>
    <mergeCell ref="J112:K112"/>
    <mergeCell ref="L112:M112"/>
    <mergeCell ref="N112:O112"/>
    <mergeCell ref="P112:Q112"/>
    <mergeCell ref="R112:S112"/>
    <mergeCell ref="D113:F113"/>
    <mergeCell ref="J113:K113"/>
    <mergeCell ref="P110:Q110"/>
    <mergeCell ref="R110:S110"/>
    <mergeCell ref="D111:F111"/>
    <mergeCell ref="J111:K111"/>
    <mergeCell ref="L111:M111"/>
    <mergeCell ref="N111:O111"/>
    <mergeCell ref="D109:F109"/>
    <mergeCell ref="J109:K109"/>
    <mergeCell ref="L109:M109"/>
    <mergeCell ref="N109:O109"/>
    <mergeCell ref="P111:Q111"/>
    <mergeCell ref="R111:S111"/>
    <mergeCell ref="D110:F110"/>
    <mergeCell ref="J110:K110"/>
    <mergeCell ref="L110:M110"/>
    <mergeCell ref="N110:O110"/>
    <mergeCell ref="L107:M107"/>
    <mergeCell ref="N107:O107"/>
    <mergeCell ref="P109:Q109"/>
    <mergeCell ref="R109:S109"/>
    <mergeCell ref="D108:F108"/>
    <mergeCell ref="J108:K108"/>
    <mergeCell ref="L108:M108"/>
    <mergeCell ref="N108:O108"/>
    <mergeCell ref="P108:Q108"/>
    <mergeCell ref="R108:S108"/>
    <mergeCell ref="P107:Q107"/>
    <mergeCell ref="R107:S107"/>
    <mergeCell ref="D106:F106"/>
    <mergeCell ref="J106:K106"/>
    <mergeCell ref="L106:M106"/>
    <mergeCell ref="N106:O106"/>
    <mergeCell ref="P106:Q106"/>
    <mergeCell ref="R106:S106"/>
    <mergeCell ref="D107:F107"/>
    <mergeCell ref="J107:K107"/>
    <mergeCell ref="P104:Q104"/>
    <mergeCell ref="R104:S104"/>
    <mergeCell ref="D105:F105"/>
    <mergeCell ref="J105:K105"/>
    <mergeCell ref="L105:M105"/>
    <mergeCell ref="N105:O105"/>
    <mergeCell ref="D103:F103"/>
    <mergeCell ref="J103:K103"/>
    <mergeCell ref="L103:M103"/>
    <mergeCell ref="N103:O103"/>
    <mergeCell ref="P105:Q105"/>
    <mergeCell ref="R105:S105"/>
    <mergeCell ref="D104:F104"/>
    <mergeCell ref="J104:K104"/>
    <mergeCell ref="L104:M104"/>
    <mergeCell ref="N104:O104"/>
    <mergeCell ref="L101:M101"/>
    <mergeCell ref="N101:O101"/>
    <mergeCell ref="P103:Q103"/>
    <mergeCell ref="R103:S103"/>
    <mergeCell ref="D102:F102"/>
    <mergeCell ref="J102:K102"/>
    <mergeCell ref="L102:M102"/>
    <mergeCell ref="N102:O102"/>
    <mergeCell ref="P102:Q102"/>
    <mergeCell ref="R102:S102"/>
    <mergeCell ref="P101:Q101"/>
    <mergeCell ref="R101:S101"/>
    <mergeCell ref="D100:F100"/>
    <mergeCell ref="J100:K100"/>
    <mergeCell ref="L100:M100"/>
    <mergeCell ref="N100:O100"/>
    <mergeCell ref="P100:Q100"/>
    <mergeCell ref="R100:S100"/>
    <mergeCell ref="D101:F101"/>
    <mergeCell ref="J101:K101"/>
    <mergeCell ref="P98:Q98"/>
    <mergeCell ref="R98:S98"/>
    <mergeCell ref="D99:F99"/>
    <mergeCell ref="J99:K99"/>
    <mergeCell ref="L99:M99"/>
    <mergeCell ref="N99:O99"/>
    <mergeCell ref="D97:F97"/>
    <mergeCell ref="J97:K97"/>
    <mergeCell ref="L97:M97"/>
    <mergeCell ref="N97:O97"/>
    <mergeCell ref="P99:Q99"/>
    <mergeCell ref="R99:S99"/>
    <mergeCell ref="D98:F98"/>
    <mergeCell ref="J98:K98"/>
    <mergeCell ref="L98:M98"/>
    <mergeCell ref="N98:O98"/>
    <mergeCell ref="L95:M95"/>
    <mergeCell ref="N95:O95"/>
    <mergeCell ref="P97:Q97"/>
    <mergeCell ref="R97:S97"/>
    <mergeCell ref="D96:F96"/>
    <mergeCell ref="J96:K96"/>
    <mergeCell ref="L96:M96"/>
    <mergeCell ref="N96:O96"/>
    <mergeCell ref="P96:Q96"/>
    <mergeCell ref="R96:S96"/>
    <mergeCell ref="P95:Q95"/>
    <mergeCell ref="R95:S95"/>
    <mergeCell ref="D94:F94"/>
    <mergeCell ref="J94:K94"/>
    <mergeCell ref="L94:M94"/>
    <mergeCell ref="N94:O94"/>
    <mergeCell ref="P94:Q94"/>
    <mergeCell ref="R94:S94"/>
    <mergeCell ref="D95:F95"/>
    <mergeCell ref="J95:K95"/>
    <mergeCell ref="P92:Q92"/>
    <mergeCell ref="R92:S92"/>
    <mergeCell ref="D93:F93"/>
    <mergeCell ref="J93:K93"/>
    <mergeCell ref="L93:M93"/>
    <mergeCell ref="N93:O93"/>
    <mergeCell ref="D91:F91"/>
    <mergeCell ref="J91:K91"/>
    <mergeCell ref="L91:M91"/>
    <mergeCell ref="N91:O91"/>
    <mergeCell ref="P93:Q93"/>
    <mergeCell ref="R93:S93"/>
    <mergeCell ref="D92:F92"/>
    <mergeCell ref="J92:K92"/>
    <mergeCell ref="L92:M92"/>
    <mergeCell ref="N92:O92"/>
    <mergeCell ref="L89:M89"/>
    <mergeCell ref="N89:O89"/>
    <mergeCell ref="P91:Q91"/>
    <mergeCell ref="R91:S91"/>
    <mergeCell ref="D90:F90"/>
    <mergeCell ref="J90:K90"/>
    <mergeCell ref="L90:M90"/>
    <mergeCell ref="N90:O90"/>
    <mergeCell ref="P90:Q90"/>
    <mergeCell ref="R90:S90"/>
    <mergeCell ref="P89:Q89"/>
    <mergeCell ref="R89:S89"/>
    <mergeCell ref="D88:F88"/>
    <mergeCell ref="J88:K88"/>
    <mergeCell ref="L88:M88"/>
    <mergeCell ref="N88:O88"/>
    <mergeCell ref="P88:Q88"/>
    <mergeCell ref="R88:S88"/>
    <mergeCell ref="D89:F89"/>
    <mergeCell ref="J89:K89"/>
    <mergeCell ref="P86:Q86"/>
    <mergeCell ref="R86:S86"/>
    <mergeCell ref="D87:F87"/>
    <mergeCell ref="J87:K87"/>
    <mergeCell ref="L87:M87"/>
    <mergeCell ref="N87:O87"/>
    <mergeCell ref="D85:F85"/>
    <mergeCell ref="J85:K85"/>
    <mergeCell ref="L85:M85"/>
    <mergeCell ref="N85:O85"/>
    <mergeCell ref="P87:Q87"/>
    <mergeCell ref="R87:S87"/>
    <mergeCell ref="D86:F86"/>
    <mergeCell ref="J86:K86"/>
    <mergeCell ref="L86:M86"/>
    <mergeCell ref="N86:O86"/>
    <mergeCell ref="L83:M83"/>
    <mergeCell ref="N83:O83"/>
    <mergeCell ref="P85:Q85"/>
    <mergeCell ref="R85:S85"/>
    <mergeCell ref="D84:F84"/>
    <mergeCell ref="J84:K84"/>
    <mergeCell ref="L84:M84"/>
    <mergeCell ref="N84:O84"/>
    <mergeCell ref="P84:Q84"/>
    <mergeCell ref="R84:S84"/>
    <mergeCell ref="P83:Q83"/>
    <mergeCell ref="R83:S83"/>
    <mergeCell ref="D82:F82"/>
    <mergeCell ref="J82:K82"/>
    <mergeCell ref="L82:M82"/>
    <mergeCell ref="N82:O82"/>
    <mergeCell ref="P82:Q82"/>
    <mergeCell ref="R82:S82"/>
    <mergeCell ref="D83:F83"/>
    <mergeCell ref="J83:K83"/>
    <mergeCell ref="P80:Q80"/>
    <mergeCell ref="R80:S80"/>
    <mergeCell ref="R73:S73"/>
    <mergeCell ref="P73:Q73"/>
    <mergeCell ref="R23:S23"/>
    <mergeCell ref="R24:S24"/>
    <mergeCell ref="P77:Q77"/>
    <mergeCell ref="R77:S77"/>
    <mergeCell ref="P78:Q78"/>
    <mergeCell ref="D80:F80"/>
    <mergeCell ref="J80:K80"/>
    <mergeCell ref="L80:M80"/>
    <mergeCell ref="N80:O80"/>
    <mergeCell ref="P81:Q81"/>
    <mergeCell ref="R81:S81"/>
    <mergeCell ref="D81:F81"/>
    <mergeCell ref="J81:K81"/>
    <mergeCell ref="L81:M81"/>
    <mergeCell ref="N81:O81"/>
    <mergeCell ref="R25:S25"/>
    <mergeCell ref="P23:Q23"/>
    <mergeCell ref="N73:O73"/>
    <mergeCell ref="D26:F26"/>
    <mergeCell ref="J26:K26"/>
    <mergeCell ref="L26:M26"/>
    <mergeCell ref="N26:O26"/>
    <mergeCell ref="P26:Q26"/>
    <mergeCell ref="D28:F28"/>
    <mergeCell ref="J28:K28"/>
    <mergeCell ref="L78:M78"/>
    <mergeCell ref="N78:O78"/>
    <mergeCell ref="P79:Q79"/>
    <mergeCell ref="L25:M25"/>
    <mergeCell ref="D23:F23"/>
    <mergeCell ref="N25:O25"/>
    <mergeCell ref="P25:Q25"/>
    <mergeCell ref="L28:M28"/>
    <mergeCell ref="N28:O28"/>
    <mergeCell ref="R79:S79"/>
    <mergeCell ref="D77:F77"/>
    <mergeCell ref="J77:K77"/>
    <mergeCell ref="R78:S78"/>
    <mergeCell ref="D79:F79"/>
    <mergeCell ref="J79:K79"/>
    <mergeCell ref="L79:M79"/>
    <mergeCell ref="N79:O79"/>
    <mergeCell ref="D78:F78"/>
    <mergeCell ref="J78:K78"/>
    <mergeCell ref="L77:M77"/>
    <mergeCell ref="N77:O77"/>
    <mergeCell ref="D24:F24"/>
    <mergeCell ref="D25:F25"/>
    <mergeCell ref="P28:Q28"/>
    <mergeCell ref="J29:K29"/>
    <mergeCell ref="L29:M29"/>
    <mergeCell ref="N29:O29"/>
    <mergeCell ref="P29:Q29"/>
    <mergeCell ref="R31:S31"/>
    <mergeCell ref="R28:S28"/>
    <mergeCell ref="D30:F30"/>
    <mergeCell ref="J30:K30"/>
    <mergeCell ref="L30:M30"/>
    <mergeCell ref="N30:O30"/>
    <mergeCell ref="R29:S29"/>
    <mergeCell ref="N16:O16"/>
    <mergeCell ref="J16:K16"/>
    <mergeCell ref="L16:M16"/>
    <mergeCell ref="D73:F73"/>
    <mergeCell ref="J73:K73"/>
    <mergeCell ref="L73:M73"/>
    <mergeCell ref="J20:K20"/>
    <mergeCell ref="L20:M20"/>
    <mergeCell ref="B2:S2"/>
    <mergeCell ref="E4:S4"/>
    <mergeCell ref="J17:K17"/>
    <mergeCell ref="N17:O17"/>
    <mergeCell ref="D17:F17"/>
    <mergeCell ref="R16:S16"/>
    <mergeCell ref="P16:Q16"/>
    <mergeCell ref="P17:Q17"/>
    <mergeCell ref="R17:S17"/>
    <mergeCell ref="P22:Q22"/>
    <mergeCell ref="N20:O20"/>
    <mergeCell ref="P20:Q20"/>
    <mergeCell ref="R22:S22"/>
    <mergeCell ref="J23:K23"/>
    <mergeCell ref="L23:M23"/>
    <mergeCell ref="N23:O23"/>
    <mergeCell ref="R20:S20"/>
    <mergeCell ref="B4:D4"/>
    <mergeCell ref="B5:D5"/>
    <mergeCell ref="L17:M17"/>
    <mergeCell ref="D16:F16"/>
    <mergeCell ref="J22:K22"/>
    <mergeCell ref="L22:M22"/>
    <mergeCell ref="J25:K25"/>
    <mergeCell ref="J18:K18"/>
    <mergeCell ref="D19:F19"/>
    <mergeCell ref="D20:F20"/>
    <mergeCell ref="D21:F21"/>
    <mergeCell ref="D18:F18"/>
    <mergeCell ref="D22:F22"/>
    <mergeCell ref="R26:S26"/>
    <mergeCell ref="D27:F27"/>
    <mergeCell ref="J27:K27"/>
    <mergeCell ref="L27:M27"/>
    <mergeCell ref="N27:O27"/>
    <mergeCell ref="P27:Q27"/>
    <mergeCell ref="R27:S27"/>
    <mergeCell ref="P18:Q18"/>
    <mergeCell ref="R18:S18"/>
    <mergeCell ref="J19:K19"/>
    <mergeCell ref="L19:M19"/>
    <mergeCell ref="N19:O19"/>
    <mergeCell ref="P19:Q19"/>
    <mergeCell ref="R19:S19"/>
    <mergeCell ref="L18:M18"/>
    <mergeCell ref="N18:O18"/>
    <mergeCell ref="J21:K21"/>
    <mergeCell ref="L21:M21"/>
    <mergeCell ref="N21:O21"/>
    <mergeCell ref="P21:Q21"/>
    <mergeCell ref="R21:S21"/>
    <mergeCell ref="J24:K24"/>
    <mergeCell ref="L24:M24"/>
    <mergeCell ref="N24:O24"/>
    <mergeCell ref="P24:Q24"/>
    <mergeCell ref="N22:O22"/>
    <mergeCell ref="L32:M32"/>
    <mergeCell ref="N32:O32"/>
    <mergeCell ref="P30:Q30"/>
    <mergeCell ref="R30:S30"/>
    <mergeCell ref="D29:F29"/>
    <mergeCell ref="R33:S33"/>
    <mergeCell ref="D32:F32"/>
    <mergeCell ref="J32:K32"/>
    <mergeCell ref="D31:F31"/>
    <mergeCell ref="J31:K31"/>
    <mergeCell ref="L31:M31"/>
    <mergeCell ref="N31:O31"/>
    <mergeCell ref="P31:Q31"/>
    <mergeCell ref="P32:Q32"/>
    <mergeCell ref="D34:F34"/>
    <mergeCell ref="J34:K34"/>
    <mergeCell ref="L34:M34"/>
    <mergeCell ref="N34:O34"/>
    <mergeCell ref="R32:S32"/>
    <mergeCell ref="D33:F33"/>
    <mergeCell ref="J33:K33"/>
    <mergeCell ref="L33:M33"/>
    <mergeCell ref="N33:O33"/>
    <mergeCell ref="P33:Q33"/>
    <mergeCell ref="L36:M36"/>
    <mergeCell ref="N36:O36"/>
    <mergeCell ref="P34:Q34"/>
    <mergeCell ref="R34:S34"/>
    <mergeCell ref="D35:F35"/>
    <mergeCell ref="J35:K35"/>
    <mergeCell ref="L35:M35"/>
    <mergeCell ref="N35:O35"/>
    <mergeCell ref="P35:Q35"/>
    <mergeCell ref="R35:S35"/>
    <mergeCell ref="P36:Q36"/>
    <mergeCell ref="R36:S36"/>
    <mergeCell ref="D37:F37"/>
    <mergeCell ref="J37:K37"/>
    <mergeCell ref="L37:M37"/>
    <mergeCell ref="N37:O37"/>
    <mergeCell ref="P37:Q37"/>
    <mergeCell ref="R37:S37"/>
    <mergeCell ref="D36:F36"/>
    <mergeCell ref="J36:K36"/>
    <mergeCell ref="P39:Q39"/>
    <mergeCell ref="R39:S39"/>
    <mergeCell ref="D38:F38"/>
    <mergeCell ref="J38:K38"/>
    <mergeCell ref="L38:M38"/>
    <mergeCell ref="N38:O38"/>
    <mergeCell ref="D40:F40"/>
    <mergeCell ref="J40:K40"/>
    <mergeCell ref="L40:M40"/>
    <mergeCell ref="N40:O40"/>
    <mergeCell ref="P38:Q38"/>
    <mergeCell ref="R38:S38"/>
    <mergeCell ref="D39:F39"/>
    <mergeCell ref="J39:K39"/>
    <mergeCell ref="L39:M39"/>
    <mergeCell ref="N39:O39"/>
    <mergeCell ref="L42:M42"/>
    <mergeCell ref="N42:O42"/>
    <mergeCell ref="P40:Q40"/>
    <mergeCell ref="R40:S40"/>
    <mergeCell ref="D41:F41"/>
    <mergeCell ref="J41:K41"/>
    <mergeCell ref="L41:M41"/>
    <mergeCell ref="N41:O41"/>
    <mergeCell ref="P41:Q41"/>
    <mergeCell ref="R41:S41"/>
    <mergeCell ref="P42:Q42"/>
    <mergeCell ref="R42:S42"/>
    <mergeCell ref="D43:F43"/>
    <mergeCell ref="J43:K43"/>
    <mergeCell ref="L43:M43"/>
    <mergeCell ref="N43:O43"/>
    <mergeCell ref="P43:Q43"/>
    <mergeCell ref="R43:S43"/>
    <mergeCell ref="D42:F42"/>
    <mergeCell ref="J42:K42"/>
    <mergeCell ref="P45:Q45"/>
    <mergeCell ref="R45:S45"/>
    <mergeCell ref="D44:F44"/>
    <mergeCell ref="J44:K44"/>
    <mergeCell ref="L44:M44"/>
    <mergeCell ref="N44:O44"/>
    <mergeCell ref="D46:F46"/>
    <mergeCell ref="J46:K46"/>
    <mergeCell ref="L46:M46"/>
    <mergeCell ref="N46:O46"/>
    <mergeCell ref="P44:Q44"/>
    <mergeCell ref="R44:S44"/>
    <mergeCell ref="D45:F45"/>
    <mergeCell ref="J45:K45"/>
    <mergeCell ref="L45:M45"/>
    <mergeCell ref="N45:O45"/>
    <mergeCell ref="L48:M48"/>
    <mergeCell ref="N48:O48"/>
    <mergeCell ref="P46:Q46"/>
    <mergeCell ref="R46:S46"/>
    <mergeCell ref="D47:F47"/>
    <mergeCell ref="J47:K47"/>
    <mergeCell ref="L47:M47"/>
    <mergeCell ref="N47:O47"/>
    <mergeCell ref="P47:Q47"/>
    <mergeCell ref="R47:S47"/>
    <mergeCell ref="P48:Q48"/>
    <mergeCell ref="R48:S48"/>
    <mergeCell ref="D49:F49"/>
    <mergeCell ref="J49:K49"/>
    <mergeCell ref="L49:M49"/>
    <mergeCell ref="N49:O49"/>
    <mergeCell ref="P49:Q49"/>
    <mergeCell ref="R49:S49"/>
    <mergeCell ref="D48:F48"/>
    <mergeCell ref="J48:K48"/>
    <mergeCell ref="P51:Q51"/>
    <mergeCell ref="R51:S51"/>
    <mergeCell ref="D50:F50"/>
    <mergeCell ref="J50:K50"/>
    <mergeCell ref="L50:M50"/>
    <mergeCell ref="N50:O50"/>
    <mergeCell ref="D52:F52"/>
    <mergeCell ref="J52:K52"/>
    <mergeCell ref="L52:M52"/>
    <mergeCell ref="N52:O52"/>
    <mergeCell ref="P50:Q50"/>
    <mergeCell ref="R50:S50"/>
    <mergeCell ref="D51:F51"/>
    <mergeCell ref="J51:K51"/>
    <mergeCell ref="L51:M51"/>
    <mergeCell ref="N51:O51"/>
    <mergeCell ref="L54:M54"/>
    <mergeCell ref="N54:O54"/>
    <mergeCell ref="P52:Q52"/>
    <mergeCell ref="R52:S52"/>
    <mergeCell ref="D53:F53"/>
    <mergeCell ref="J53:K53"/>
    <mergeCell ref="L53:M53"/>
    <mergeCell ref="N53:O53"/>
    <mergeCell ref="P53:Q53"/>
    <mergeCell ref="R53:S53"/>
    <mergeCell ref="P54:Q54"/>
    <mergeCell ref="R54:S54"/>
    <mergeCell ref="D55:F55"/>
    <mergeCell ref="J55:K55"/>
    <mergeCell ref="L55:M55"/>
    <mergeCell ref="N55:O55"/>
    <mergeCell ref="P55:Q55"/>
    <mergeCell ref="R55:S55"/>
    <mergeCell ref="D54:F54"/>
    <mergeCell ref="J54:K54"/>
    <mergeCell ref="P57:Q57"/>
    <mergeCell ref="R57:S57"/>
    <mergeCell ref="D56:F56"/>
    <mergeCell ref="J56:K56"/>
    <mergeCell ref="L56:M56"/>
    <mergeCell ref="N56:O56"/>
    <mergeCell ref="D58:F58"/>
    <mergeCell ref="J58:K58"/>
    <mergeCell ref="L58:M58"/>
    <mergeCell ref="N58:O58"/>
    <mergeCell ref="P56:Q56"/>
    <mergeCell ref="R56:S56"/>
    <mergeCell ref="D57:F57"/>
    <mergeCell ref="J57:K57"/>
    <mergeCell ref="L57:M57"/>
    <mergeCell ref="N57:O57"/>
    <mergeCell ref="L60:M60"/>
    <mergeCell ref="N60:O60"/>
    <mergeCell ref="P58:Q58"/>
    <mergeCell ref="R58:S58"/>
    <mergeCell ref="D59:F59"/>
    <mergeCell ref="J59:K59"/>
    <mergeCell ref="L59:M59"/>
    <mergeCell ref="N59:O59"/>
    <mergeCell ref="P59:Q59"/>
    <mergeCell ref="R59:S59"/>
    <mergeCell ref="P60:Q60"/>
    <mergeCell ref="R60:S60"/>
    <mergeCell ref="D61:F61"/>
    <mergeCell ref="J61:K61"/>
    <mergeCell ref="L61:M61"/>
    <mergeCell ref="N61:O61"/>
    <mergeCell ref="P61:Q61"/>
    <mergeCell ref="R61:S61"/>
    <mergeCell ref="D60:F60"/>
    <mergeCell ref="J60:K60"/>
    <mergeCell ref="P63:Q63"/>
    <mergeCell ref="R63:S63"/>
    <mergeCell ref="D62:F62"/>
    <mergeCell ref="J62:K62"/>
    <mergeCell ref="L62:M62"/>
    <mergeCell ref="N62:O62"/>
    <mergeCell ref="D64:F64"/>
    <mergeCell ref="J64:K64"/>
    <mergeCell ref="L64:M64"/>
    <mergeCell ref="N64:O64"/>
    <mergeCell ref="P62:Q62"/>
    <mergeCell ref="R62:S62"/>
    <mergeCell ref="D63:F63"/>
    <mergeCell ref="J63:K63"/>
    <mergeCell ref="L63:M63"/>
    <mergeCell ref="N63:O63"/>
    <mergeCell ref="L66:M66"/>
    <mergeCell ref="N66:O66"/>
    <mergeCell ref="P64:Q64"/>
    <mergeCell ref="R64:S64"/>
    <mergeCell ref="D65:F65"/>
    <mergeCell ref="J65:K65"/>
    <mergeCell ref="L65:M65"/>
    <mergeCell ref="N65:O65"/>
    <mergeCell ref="P65:Q65"/>
    <mergeCell ref="R65:S65"/>
    <mergeCell ref="P66:Q66"/>
    <mergeCell ref="R66:S66"/>
    <mergeCell ref="D67:F67"/>
    <mergeCell ref="J67:K67"/>
    <mergeCell ref="L67:M67"/>
    <mergeCell ref="N67:O67"/>
    <mergeCell ref="P67:Q67"/>
    <mergeCell ref="R67:S67"/>
    <mergeCell ref="D66:F66"/>
    <mergeCell ref="J66:K66"/>
    <mergeCell ref="P69:Q69"/>
    <mergeCell ref="R69:S69"/>
    <mergeCell ref="D68:F68"/>
    <mergeCell ref="J68:K68"/>
    <mergeCell ref="L68:M68"/>
    <mergeCell ref="N68:O68"/>
    <mergeCell ref="D70:F70"/>
    <mergeCell ref="J70:K70"/>
    <mergeCell ref="L70:M70"/>
    <mergeCell ref="N70:O70"/>
    <mergeCell ref="P68:Q68"/>
    <mergeCell ref="R68:S68"/>
    <mergeCell ref="D69:F69"/>
    <mergeCell ref="J69:K69"/>
    <mergeCell ref="L69:M69"/>
    <mergeCell ref="N69:O69"/>
    <mergeCell ref="D76:F76"/>
    <mergeCell ref="J76:K76"/>
    <mergeCell ref="L76:M76"/>
    <mergeCell ref="N76:O76"/>
    <mergeCell ref="P76:Q76"/>
    <mergeCell ref="R76:S76"/>
    <mergeCell ref="P75:Q75"/>
    <mergeCell ref="R75:S75"/>
    <mergeCell ref="D75:F75"/>
    <mergeCell ref="J75:K75"/>
    <mergeCell ref="L75:M75"/>
    <mergeCell ref="N75:O75"/>
    <mergeCell ref="L72:M72"/>
    <mergeCell ref="N72:O72"/>
    <mergeCell ref="P70:Q70"/>
    <mergeCell ref="R70:S70"/>
    <mergeCell ref="D71:F71"/>
    <mergeCell ref="J71:K71"/>
    <mergeCell ref="L71:M71"/>
    <mergeCell ref="N71:O71"/>
    <mergeCell ref="P71:Q71"/>
    <mergeCell ref="R71:S71"/>
    <mergeCell ref="P72:Q72"/>
    <mergeCell ref="R72:S72"/>
    <mergeCell ref="D74:F74"/>
    <mergeCell ref="J74:K74"/>
    <mergeCell ref="L74:M74"/>
    <mergeCell ref="N74:O74"/>
    <mergeCell ref="P74:Q74"/>
    <mergeCell ref="R74:S74"/>
    <mergeCell ref="D72:F72"/>
    <mergeCell ref="J72:K72"/>
    <mergeCell ref="P7:R8"/>
    <mergeCell ref="S7:S8"/>
    <mergeCell ref="J5:K6"/>
    <mergeCell ref="L5:M6"/>
    <mergeCell ref="B7:D8"/>
    <mergeCell ref="B9:D9"/>
    <mergeCell ref="C10:D11"/>
    <mergeCell ref="E9:L9"/>
    <mergeCell ref="F7:G7"/>
    <mergeCell ref="I7:J7"/>
    <mergeCell ref="L7:M7"/>
    <mergeCell ref="Q11:S11"/>
    <mergeCell ref="M11:O11"/>
    <mergeCell ref="J11:K11"/>
    <mergeCell ref="F11:H11"/>
    <mergeCell ref="N5:O5"/>
    <mergeCell ref="P5:S5"/>
    <mergeCell ref="F10:H10"/>
    <mergeCell ref="J10:K10"/>
    <mergeCell ref="M10:O10"/>
    <mergeCell ref="Q10:S10"/>
    <mergeCell ref="E5:I5"/>
    <mergeCell ref="P6:S6"/>
    <mergeCell ref="N6:O6"/>
    <mergeCell ref="E6:I6"/>
    <mergeCell ref="B6:D6"/>
    <mergeCell ref="N7:O8"/>
    <mergeCell ref="N9:O9"/>
    <mergeCell ref="E8:M8"/>
    <mergeCell ref="P9:S9"/>
  </mergeCells>
  <phoneticPr fontId="11"/>
  <printOptions horizontalCentered="1"/>
  <pageMargins left="0.23622047244094491" right="0.23622047244094491" top="0.31496062992125984" bottom="0.23622047244094491" header="0.31496062992125984" footer="0.31496062992125984"/>
  <pageSetup paperSize="9" scale="82" fitToHeight="0" orientation="portrait" blackAndWhite="1" r:id="rId1"/>
  <headerFooter>
    <oddHeader>&amp;R&amp;"-,斜体"&amp;14No  &amp;P</oddHeader>
  </headerFooter>
  <rowBreaks count="5" manualBreakCount="5">
    <brk id="56" max="18" man="1"/>
    <brk id="96" max="18" man="1"/>
    <brk id="136" max="18" man="1"/>
    <brk id="176" max="18" man="1"/>
    <brk id="216" max="1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データ!$J$2:$J$48</xm:f>
          </x14:formula1>
          <xm:sqref>L5:M6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BV203"/>
  <sheetViews>
    <sheetView workbookViewId="0">
      <selection activeCell="AN3" sqref="AN3"/>
    </sheetView>
  </sheetViews>
  <sheetFormatPr defaultRowHeight="13.5"/>
  <cols>
    <col min="1" max="1" width="2.5" customWidth="1"/>
    <col min="2" max="2" width="5.375" style="1" bestFit="1" customWidth="1"/>
    <col min="3" max="3" width="9" bestFit="1" customWidth="1"/>
    <col min="4" max="4" width="5.375" style="241" bestFit="1" customWidth="1"/>
    <col min="5" max="5" width="5.5" style="241" bestFit="1" customWidth="1"/>
    <col min="6" max="6" width="4.5" style="241" bestFit="1" customWidth="1"/>
    <col min="7" max="7" width="3.125" customWidth="1"/>
    <col min="8" max="8" width="3.5" style="241" customWidth="1"/>
    <col min="9" max="9" width="5.5" bestFit="1" customWidth="1"/>
    <col min="10" max="10" width="11.625" bestFit="1" customWidth="1"/>
    <col min="11" max="11" width="3.75" customWidth="1"/>
    <col min="12" max="12" width="11.625" bestFit="1" customWidth="1"/>
    <col min="13" max="13" width="3.375" bestFit="1" customWidth="1"/>
    <col min="14" max="14" width="3.125" bestFit="1" customWidth="1"/>
    <col min="15" max="16" width="1.25" customWidth="1"/>
    <col min="17" max="17" width="8.375" bestFit="1" customWidth="1"/>
    <col min="18" max="18" width="2" style="1" customWidth="1"/>
    <col min="19" max="19" width="4.75" customWidth="1"/>
    <col min="20" max="20" width="1.25" style="241" customWidth="1"/>
    <col min="21" max="22" width="1.25" customWidth="1"/>
    <col min="23" max="23" width="4.75" customWidth="1"/>
    <col min="24" max="26" width="1.25" customWidth="1"/>
    <col min="27" max="27" width="4.125" customWidth="1"/>
    <col min="28" max="30" width="1.25" customWidth="1"/>
    <col min="31" max="31" width="4.125" customWidth="1"/>
    <col min="32" max="32" width="1.25" style="241" customWidth="1"/>
    <col min="33" max="34" width="1.25" customWidth="1"/>
    <col min="35" max="35" width="4.75" customWidth="1"/>
    <col min="36" max="38" width="4.125" customWidth="1"/>
    <col min="39" max="39" width="3.125" bestFit="1" customWidth="1"/>
    <col min="40" max="40" width="6.5" bestFit="1" customWidth="1"/>
    <col min="41" max="41" width="4.125" customWidth="1"/>
    <col min="42" max="42" width="10.125" bestFit="1" customWidth="1"/>
    <col min="43" max="43" width="0.875" customWidth="1"/>
    <col min="44" max="45" width="10.125" bestFit="1" customWidth="1"/>
    <col min="46" max="46" width="3.5" bestFit="1" customWidth="1"/>
    <col min="47" max="47" width="5.5" bestFit="1" customWidth="1"/>
    <col min="48" max="48" width="11.625" bestFit="1" customWidth="1"/>
    <col min="49" max="50" width="3" customWidth="1"/>
    <col min="51" max="51" width="19.5" bestFit="1" customWidth="1"/>
    <col min="52" max="52" width="19.5" style="306" bestFit="1" customWidth="1"/>
    <col min="53" max="54" width="1.625" style="306" customWidth="1"/>
    <col min="55" max="55" width="17.375" style="306" bestFit="1" customWidth="1"/>
    <col min="56" max="56" width="3.125" bestFit="1" customWidth="1"/>
    <col min="57" max="57" width="1.875" customWidth="1"/>
    <col min="58" max="64" width="5.125" customWidth="1"/>
    <col min="65" max="66" width="3.125" customWidth="1"/>
    <col min="67" max="74" width="5.75" customWidth="1"/>
  </cols>
  <sheetData>
    <row r="1" spans="2:74" ht="100.5" customHeight="1">
      <c r="B1" s="311" t="s">
        <v>205</v>
      </c>
      <c r="C1" s="312" t="s">
        <v>170</v>
      </c>
      <c r="D1" s="311" t="s">
        <v>160</v>
      </c>
      <c r="E1" s="314" t="s">
        <v>263</v>
      </c>
      <c r="F1" s="314" t="s">
        <v>147</v>
      </c>
      <c r="G1" s="314" t="s">
        <v>148</v>
      </c>
      <c r="H1" s="314" t="s">
        <v>171</v>
      </c>
      <c r="I1" s="315" t="s">
        <v>149</v>
      </c>
      <c r="J1" s="315" t="s">
        <v>150</v>
      </c>
      <c r="K1" s="314" t="s">
        <v>151</v>
      </c>
      <c r="L1" s="314" t="s">
        <v>233</v>
      </c>
      <c r="M1" s="315" t="s">
        <v>152</v>
      </c>
      <c r="N1" s="315" t="s">
        <v>0</v>
      </c>
      <c r="O1" s="315" t="s">
        <v>153</v>
      </c>
      <c r="P1" s="315" t="s">
        <v>154</v>
      </c>
      <c r="Q1" s="314" t="s">
        <v>155</v>
      </c>
      <c r="R1" s="317" t="s">
        <v>174</v>
      </c>
      <c r="S1" s="315" t="s">
        <v>156</v>
      </c>
      <c r="T1" s="314" t="s">
        <v>157</v>
      </c>
      <c r="U1" s="315" t="s">
        <v>158</v>
      </c>
      <c r="V1" s="315" t="s">
        <v>159</v>
      </c>
      <c r="W1" s="315" t="s">
        <v>206</v>
      </c>
      <c r="X1" s="315" t="s">
        <v>207</v>
      </c>
      <c r="Y1" s="315" t="s">
        <v>208</v>
      </c>
      <c r="Z1" s="315" t="s">
        <v>209</v>
      </c>
      <c r="AA1" s="315" t="s">
        <v>223</v>
      </c>
      <c r="AB1" s="315" t="s">
        <v>224</v>
      </c>
      <c r="AC1" s="315" t="s">
        <v>225</v>
      </c>
      <c r="AD1" s="315" t="s">
        <v>226</v>
      </c>
      <c r="AE1" s="315" t="s">
        <v>238</v>
      </c>
      <c r="AF1" s="314" t="s">
        <v>239</v>
      </c>
      <c r="AG1" s="315" t="s">
        <v>240</v>
      </c>
      <c r="AH1" s="315" t="s">
        <v>241</v>
      </c>
      <c r="AI1" s="315" t="s">
        <v>242</v>
      </c>
      <c r="AJ1" s="315" t="s">
        <v>243</v>
      </c>
      <c r="AK1" s="315" t="s">
        <v>244</v>
      </c>
      <c r="AL1" s="315" t="s">
        <v>245</v>
      </c>
      <c r="AM1" s="318" t="s">
        <v>261</v>
      </c>
      <c r="AN1" s="316" t="s">
        <v>251</v>
      </c>
      <c r="AO1" s="316" t="s">
        <v>252</v>
      </c>
      <c r="AP1" s="316" t="s">
        <v>253</v>
      </c>
      <c r="AQ1" s="316" t="s">
        <v>254</v>
      </c>
      <c r="AR1" s="316" t="s">
        <v>255</v>
      </c>
      <c r="AS1" s="316" t="s">
        <v>256</v>
      </c>
      <c r="AT1" s="316" t="s">
        <v>257</v>
      </c>
      <c r="AU1" s="316" t="s">
        <v>264</v>
      </c>
      <c r="AV1" s="316" t="s">
        <v>258</v>
      </c>
      <c r="AW1" s="316" t="s">
        <v>259</v>
      </c>
      <c r="AX1" s="316" t="s">
        <v>260</v>
      </c>
      <c r="AY1" s="311" t="s">
        <v>172</v>
      </c>
      <c r="AZ1" s="311" t="s">
        <v>173</v>
      </c>
      <c r="BA1" s="311" t="s">
        <v>248</v>
      </c>
      <c r="BB1" s="311" t="s">
        <v>249</v>
      </c>
      <c r="BC1" s="311" t="s">
        <v>250</v>
      </c>
      <c r="BD1" s="313" t="s">
        <v>216</v>
      </c>
      <c r="BE1" s="313"/>
      <c r="BF1" s="313" t="s">
        <v>180</v>
      </c>
      <c r="BG1" s="312" t="s">
        <v>181</v>
      </c>
      <c r="BH1" s="313" t="s">
        <v>182</v>
      </c>
      <c r="BI1" s="313" t="s">
        <v>183</v>
      </c>
      <c r="BJ1" s="313" t="s">
        <v>184</v>
      </c>
      <c r="BK1" s="313" t="s">
        <v>192</v>
      </c>
      <c r="BL1" s="313" t="s">
        <v>193</v>
      </c>
      <c r="BM1" s="223"/>
      <c r="BN1" s="223"/>
      <c r="BO1" s="223"/>
      <c r="BP1" s="223"/>
      <c r="BQ1" s="223"/>
      <c r="BR1" s="223"/>
      <c r="BS1" s="223"/>
      <c r="BT1" s="223"/>
      <c r="BU1" s="223"/>
      <c r="BV1" s="223"/>
    </row>
    <row r="2" spans="2:74">
      <c r="B2" s="306" t="str">
        <f>IF(競技者データ入力シート!C7="","",競技者データ入力シート!$S$1)</f>
        <v/>
      </c>
      <c r="C2" s="306" t="str">
        <f>IF(競技者データ入力シート!C7="","",'大会申込一覧表(印刷して提出)'!$P$6)</f>
        <v/>
      </c>
      <c r="D2" s="306" t="str">
        <f>競技者データ入力シート!A7</f>
        <v/>
      </c>
      <c r="E2" s="306">
        <v>1001</v>
      </c>
      <c r="F2" s="306" t="str">
        <f>IF(競技者データ入力シート!$C$7="","",競技者データ入力シート!$S$1)</f>
        <v/>
      </c>
      <c r="G2" s="306"/>
      <c r="H2" s="306"/>
      <c r="I2" s="306" t="str">
        <f>IF(競技者データ入力シート!$B7="","",競技者データ入力シート!$B7)</f>
        <v/>
      </c>
      <c r="J2" s="306" t="str">
        <f>IF(競技者データ入力シート!C7="","",(競技者データ入力シート!C7&amp;" "&amp;競技者データ入力シート!D7))</f>
        <v/>
      </c>
      <c r="K2" s="306" t="str">
        <f>IF(競技者データ入力シート!E7="","",(競技者データ入力シート!E7&amp;" "&amp;競技者データ入力シート!F7))</f>
        <v/>
      </c>
      <c r="L2" s="306" t="str">
        <f>IF(競技者データ入力シート!C7="","",(競技者データ入力シート!C7&amp;" "&amp;競技者データ入力シート!D7))</f>
        <v/>
      </c>
      <c r="M2" s="306" t="str">
        <f>IF(競技者データ入力シート!H7="","",競技者データ入力シート!H7)</f>
        <v/>
      </c>
      <c r="N2" s="306" t="str">
        <f>IF(競技者データ入力シート!I7="","",競技者データ入力シート!I7)</f>
        <v/>
      </c>
      <c r="O2" s="306" t="str">
        <f>IF(競技者データ入力シート!J7="","",競技者データ入力シート!J7)</f>
        <v/>
      </c>
      <c r="P2" s="306" t="str">
        <f>IF(競技者データ入力シート!K7="","",競技者データ入力シート!K7)</f>
        <v/>
      </c>
      <c r="Q2" s="306" t="str">
        <f>IF(競技者データ入力シート!C7="", "", '大会申込一覧表(印刷して提出)'!$L$5)</f>
        <v/>
      </c>
      <c r="R2" s="306" t="str">
        <f>IF(競技者データ入力シート!L7="", "", 競技者データ入力シート!L7)</f>
        <v/>
      </c>
      <c r="S2" s="306" t="str">
        <f>IF($D2="","",data!U3)</f>
        <v/>
      </c>
      <c r="T2" s="306" t="str">
        <f>IF($D2="","",data!W3)</f>
        <v/>
      </c>
      <c r="U2" s="306"/>
      <c r="V2" s="306"/>
      <c r="W2" s="306" t="str">
        <f>IF($D2="","",data!Z3)</f>
        <v/>
      </c>
      <c r="X2" s="306" t="str">
        <f>IF($D2="","",data!AB3)</f>
        <v/>
      </c>
      <c r="Y2" s="306"/>
      <c r="Z2" s="306"/>
      <c r="AA2" s="306" t="str">
        <f>IF($D2="","",data!AE3)</f>
        <v/>
      </c>
      <c r="AB2" s="306" t="str">
        <f>IF($D2="","",data!AG3)</f>
        <v/>
      </c>
      <c r="AC2" s="306"/>
      <c r="AD2" s="306"/>
      <c r="AE2" s="306" t="str">
        <f>IF($D2="","",data!AJ3)</f>
        <v/>
      </c>
      <c r="AF2" s="306" t="str">
        <f>IF($D2="","",data!AL3)</f>
        <v/>
      </c>
      <c r="AG2" s="306"/>
      <c r="AH2" s="306"/>
      <c r="AI2" s="306" t="str">
        <f>IF($D2="","",data!AO3)</f>
        <v/>
      </c>
      <c r="AJ2" s="306" t="str">
        <f>IF($D2="","",data!AQ3)</f>
        <v/>
      </c>
      <c r="AK2" s="306"/>
      <c r="AL2" s="306"/>
      <c r="AM2" s="306" t="str">
        <f>IF(競技者データ入力シート!AK7="","",競技者データ入力シート!AK7)</f>
        <v/>
      </c>
      <c r="AN2" s="306" t="str">
        <f>IF(競技者データ入力シート!$AK7="","",(VLOOKUP(($AI2&amp;$AM2),$BO$2:$BP$9,2,FALSE)))</f>
        <v/>
      </c>
      <c r="AO2" s="306" t="str">
        <f>IF(競技者データ入力シート!$AK7="","",$B2)</f>
        <v/>
      </c>
      <c r="AP2" s="306" t="str">
        <f>IF(競技者データ入力シート!$AK7="","",$C2&amp;$AM2)</f>
        <v/>
      </c>
      <c r="AQ2" s="306"/>
      <c r="AR2" s="306" t="str">
        <f>IF(競技者データ入力シート!$AK7="","",$C2&amp;$AM2)</f>
        <v/>
      </c>
      <c r="AS2" s="306" t="str">
        <f>IF(競技者データ入力シート!$AK7="","",$C2&amp;$AM2)</f>
        <v/>
      </c>
      <c r="AT2" s="306" t="str">
        <f>IF(競技者データ入力シート!AK7="","",(COUNTIF($AN$2:AN2,AN2)))</f>
        <v/>
      </c>
      <c r="AU2" s="306" t="str">
        <f>IF(競技者データ入力シート!$AK7="","",E2)</f>
        <v/>
      </c>
      <c r="AV2" s="306" t="str">
        <f>IF(競技者データ入力シート!$AK7="","",J2)</f>
        <v/>
      </c>
      <c r="AW2" s="306" t="str">
        <f>IF(競技者データ入力シート!$AK7="","",AI2)</f>
        <v/>
      </c>
      <c r="AX2" s="306" t="str">
        <f>IF(競技者データ入力シート!$AK7="","",AJ2)</f>
        <v/>
      </c>
      <c r="AY2" s="306" t="str">
        <f>IF(競技者データ入力シート!$N7="","",競技者データ入力シート!$N7)</f>
        <v/>
      </c>
      <c r="AZ2" s="306" t="str">
        <f>IF(競技者データ入力シート!$S7="","",競技者データ入力シート!$S7)</f>
        <v/>
      </c>
      <c r="BA2" s="306" t="str">
        <f>IF(競技者データ入力シート!$X7="","",競技者データ入力シート!$X7)</f>
        <v/>
      </c>
      <c r="BB2" s="306" t="str">
        <f>IF(競技者データ入力シート!$AC7="","",競技者データ入力シート!$AC7)</f>
        <v/>
      </c>
      <c r="BC2" s="306" t="str">
        <f>IF(競技者データ入力シート!$AH7="","",競技者データ入力シート!$AH7)</f>
        <v/>
      </c>
      <c r="BD2" s="306" t="str">
        <f>IF(競技者データ入力シート!$AK7="","",競技者データ入力シート!$AK7)</f>
        <v/>
      </c>
      <c r="BF2" t="str">
        <f>IF('大会申込一覧表(印刷して提出)'!$L$5="","",(VLOOKUP('大会申込一覧表(印刷して提出)'!$L$5,データ!$J$2:$K$48,2,FALSE)))</f>
        <v/>
      </c>
      <c r="BG2" t="str">
        <f>IF('大会申込一覧表(印刷して提出)'!$E$6="","",'大会申込一覧表(印刷して提出)'!$E$6)</f>
        <v/>
      </c>
      <c r="BH2" t="str">
        <f>IF('大会申込一覧表(印刷して提出)'!E5="","",'大会申込一覧表(印刷して提出)'!E5)</f>
        <v/>
      </c>
      <c r="BI2" t="str">
        <f>IF('大会申込一覧表(印刷して提出)'!P6="","",'大会申込一覧表(印刷して提出)'!P6)</f>
        <v/>
      </c>
      <c r="BJ2" t="str">
        <f>IF('大会申込一覧表(印刷して提出)'!$E$6="","",'大会申込一覧表(印刷して提出)'!$E$6)</f>
        <v/>
      </c>
      <c r="BK2" t="str">
        <f>IF('大会申込一覧表(印刷して提出)'!$P$7="","",'大会申込一覧表(印刷して提出)'!$P$7)</f>
        <v/>
      </c>
      <c r="BL2" t="str">
        <f>IF('大会申込一覧表(印刷して提出)'!$P$9="","",'大会申込一覧表(印刷して提出)'!$P$9)</f>
        <v/>
      </c>
      <c r="BM2" t="s">
        <v>262</v>
      </c>
      <c r="BO2" t="str">
        <f>データ!$R$2&amp;"A"</f>
        <v>10A</v>
      </c>
      <c r="BP2" t="e">
        <f>B2*100+1</f>
        <v>#VALUE!</v>
      </c>
    </row>
    <row r="3" spans="2:74">
      <c r="B3" s="306" t="str">
        <f>IF(競技者データ入力シート!C8="","",競技者データ入力シート!$S$1)</f>
        <v/>
      </c>
      <c r="C3" s="306" t="str">
        <f>IF(競技者データ入力シート!C8="","",'大会申込一覧表(印刷して提出)'!$P$6)</f>
        <v/>
      </c>
      <c r="D3" s="306" t="str">
        <f>競技者データ入力シート!A8</f>
        <v/>
      </c>
      <c r="E3" s="306">
        <v>1002</v>
      </c>
      <c r="F3" s="306" t="str">
        <f>IF(競技者データ入力シート!$C$7="","",競技者データ入力シート!$S$1)</f>
        <v/>
      </c>
      <c r="G3" s="306"/>
      <c r="H3" s="306"/>
      <c r="I3" s="306" t="str">
        <f>IF(競技者データ入力シート!$B8="","",競技者データ入力シート!$B8)</f>
        <v/>
      </c>
      <c r="J3" s="306" t="str">
        <f>IF(競技者データ入力シート!C8="","",(競技者データ入力シート!C8&amp;" "&amp;競技者データ入力シート!D8))</f>
        <v/>
      </c>
      <c r="K3" s="306" t="str">
        <f>IF(競技者データ入力シート!E8="","",(競技者データ入力シート!E8&amp;" "&amp;競技者データ入力シート!F8))</f>
        <v/>
      </c>
      <c r="L3" s="306" t="str">
        <f>IF(競技者データ入力シート!C8="","",(競技者データ入力シート!C8&amp;" "&amp;競技者データ入力シート!D8))</f>
        <v/>
      </c>
      <c r="M3" s="306" t="str">
        <f>IF(競技者データ入力シート!H8="","",競技者データ入力シート!H8)</f>
        <v/>
      </c>
      <c r="N3" s="306" t="str">
        <f>IF(競技者データ入力シート!I8="","",競技者データ入力シート!I8)</f>
        <v/>
      </c>
      <c r="O3" s="306" t="str">
        <f>IF(競技者データ入力シート!J8="","",競技者データ入力シート!J8)</f>
        <v/>
      </c>
      <c r="P3" s="306" t="str">
        <f>IF(競技者データ入力シート!K8="","",競技者データ入力シート!K8)</f>
        <v/>
      </c>
      <c r="Q3" s="306" t="str">
        <f>IF(競技者データ入力シート!C8="", "", '大会申込一覧表(印刷して提出)'!$L$5)</f>
        <v/>
      </c>
      <c r="R3" s="306" t="str">
        <f>IF(競技者データ入力シート!L8="", "", 競技者データ入力シート!L8)</f>
        <v/>
      </c>
      <c r="S3" s="306" t="str">
        <f>IF($D3="","",data!U4)</f>
        <v/>
      </c>
      <c r="T3" s="306" t="str">
        <f>IF($D3="","",data!W4)</f>
        <v/>
      </c>
      <c r="U3" s="306"/>
      <c r="V3" s="306"/>
      <c r="W3" s="306" t="str">
        <f>IF($D3="","",data!Z4)</f>
        <v/>
      </c>
      <c r="X3" s="306" t="str">
        <f>IF($D3="","",data!AB4)</f>
        <v/>
      </c>
      <c r="Y3" s="306"/>
      <c r="Z3" s="306"/>
      <c r="AA3" s="306" t="str">
        <f>IF($D3="","",data!AE4)</f>
        <v/>
      </c>
      <c r="AB3" s="306" t="str">
        <f>IF($D3="","",data!AG4)</f>
        <v/>
      </c>
      <c r="AC3" s="306"/>
      <c r="AD3" s="306"/>
      <c r="AE3" s="306" t="str">
        <f>IF($D3="","",data!AJ4)</f>
        <v/>
      </c>
      <c r="AF3" s="306" t="str">
        <f>IF($D3="","",data!AL4)</f>
        <v/>
      </c>
      <c r="AG3" s="306"/>
      <c r="AH3" s="306"/>
      <c r="AI3" s="306" t="str">
        <f>IF($D3="","",data!AO4)</f>
        <v/>
      </c>
      <c r="AJ3" s="306" t="str">
        <f>IF($D3="","",data!AQ4)</f>
        <v/>
      </c>
      <c r="AK3" s="306"/>
      <c r="AL3" s="306"/>
      <c r="AM3" s="306" t="str">
        <f>IF(競技者データ入力シート!AK8="","",競技者データ入力シート!AK8)</f>
        <v/>
      </c>
      <c r="AN3" s="306" t="str">
        <f>IF(競技者データ入力シート!$AK8="","",(VLOOKUP(($AI3&amp;$AM3),$BO$2:$BP$9,2,FALSE)))</f>
        <v/>
      </c>
      <c r="AO3" s="306" t="str">
        <f>IF(競技者データ入力シート!$AK8="","",$B3)</f>
        <v/>
      </c>
      <c r="AP3" s="306" t="str">
        <f>IF(競技者データ入力シート!$AK8="","",$C3&amp;$AM3)</f>
        <v/>
      </c>
      <c r="AQ3" s="306"/>
      <c r="AR3" s="306" t="str">
        <f>IF(競技者データ入力シート!$AK8="","",$C3&amp;$AM3)</f>
        <v/>
      </c>
      <c r="AS3" s="306" t="str">
        <f>IF(競技者データ入力シート!$AK8="","",$C3&amp;$AM3)</f>
        <v/>
      </c>
      <c r="AT3" s="306" t="str">
        <f>IF(競技者データ入力シート!AK8="","",(COUNTIF($AN$2:AN3,AN3)))</f>
        <v/>
      </c>
      <c r="AU3" s="306" t="str">
        <f>IF(競技者データ入力シート!$AK8="","",E3)</f>
        <v/>
      </c>
      <c r="AV3" s="306" t="str">
        <f>IF(競技者データ入力シート!$AK8="","",J3)</f>
        <v/>
      </c>
      <c r="AW3" s="306" t="str">
        <f>IF(競技者データ入力シート!$AK8="","",AI3)</f>
        <v/>
      </c>
      <c r="AX3" s="306" t="str">
        <f>IF(競技者データ入力シート!$AK8="","",AJ3)</f>
        <v/>
      </c>
      <c r="AY3" s="306" t="str">
        <f>IF(競技者データ入力シート!$N8="","",競技者データ入力シート!$N8)</f>
        <v/>
      </c>
      <c r="AZ3" s="306" t="str">
        <f>IF(競技者データ入力シート!$S8="","",競技者データ入力シート!$S8)</f>
        <v/>
      </c>
      <c r="BA3" s="306" t="str">
        <f>IF(競技者データ入力シート!$X8="","",競技者データ入力シート!$X8)</f>
        <v/>
      </c>
      <c r="BB3" s="306" t="str">
        <f>IF(競技者データ入力シート!$AC8="","",競技者データ入力シート!$AC8)</f>
        <v/>
      </c>
      <c r="BC3" s="306" t="str">
        <f>IF(競技者データ入力シート!$AH8="","",競技者データ入力シート!$AH8)</f>
        <v/>
      </c>
      <c r="BD3" s="306" t="str">
        <f>IF(競技者データ入力シート!$AK8="","",競技者データ入力シート!$AK8)</f>
        <v/>
      </c>
      <c r="BO3" t="str">
        <f>データ!$R$2&amp;"B"</f>
        <v>10B</v>
      </c>
      <c r="BP3" t="e">
        <f>B3*100+2</f>
        <v>#VALUE!</v>
      </c>
    </row>
    <row r="4" spans="2:74">
      <c r="B4" s="306" t="str">
        <f>IF(競技者データ入力シート!C9="","",競技者データ入力シート!$S$1)</f>
        <v/>
      </c>
      <c r="C4" s="306" t="str">
        <f>IF(競技者データ入力シート!C9="","",'大会申込一覧表(印刷して提出)'!$P$6)</f>
        <v/>
      </c>
      <c r="D4" s="306" t="str">
        <f>競技者データ入力シート!A9</f>
        <v/>
      </c>
      <c r="E4" s="306">
        <v>1003</v>
      </c>
      <c r="F4" s="306" t="str">
        <f>IF(競技者データ入力シート!$C$7="","",競技者データ入力シート!$S$1)</f>
        <v/>
      </c>
      <c r="G4" s="306"/>
      <c r="H4" s="306"/>
      <c r="I4" s="306" t="str">
        <f>IF(競技者データ入力シート!$B9="","",競技者データ入力シート!$B9)</f>
        <v/>
      </c>
      <c r="J4" s="306" t="str">
        <f>IF(競技者データ入力シート!C9="","",(競技者データ入力シート!C9&amp;" "&amp;競技者データ入力シート!D9))</f>
        <v/>
      </c>
      <c r="K4" s="306" t="str">
        <f>IF(競技者データ入力シート!E9="","",(競技者データ入力シート!E9&amp;" "&amp;競技者データ入力シート!F9))</f>
        <v/>
      </c>
      <c r="L4" s="306" t="str">
        <f>IF(競技者データ入力シート!C9="","",(競技者データ入力シート!C9&amp;" "&amp;競技者データ入力シート!D9))</f>
        <v/>
      </c>
      <c r="M4" s="306" t="str">
        <f>IF(競技者データ入力シート!H9="","",競技者データ入力シート!H9)</f>
        <v/>
      </c>
      <c r="N4" s="306" t="str">
        <f>IF(競技者データ入力シート!I9="","",競技者データ入力シート!I9)</f>
        <v/>
      </c>
      <c r="O4" s="306" t="str">
        <f>IF(競技者データ入力シート!J9="","",競技者データ入力シート!J9)</f>
        <v/>
      </c>
      <c r="P4" s="306" t="str">
        <f>IF(競技者データ入力シート!K9="","",競技者データ入力シート!K9)</f>
        <v/>
      </c>
      <c r="Q4" s="306" t="str">
        <f>IF(競技者データ入力シート!C9="", "", '大会申込一覧表(印刷して提出)'!$L$5)</f>
        <v/>
      </c>
      <c r="R4" s="306" t="str">
        <f>IF(競技者データ入力シート!L9="", "", 競技者データ入力シート!L9)</f>
        <v/>
      </c>
      <c r="S4" s="306" t="str">
        <f>IF($D4="","",data!U5)</f>
        <v/>
      </c>
      <c r="T4" s="306" t="str">
        <f>IF($D4="","",data!W5)</f>
        <v/>
      </c>
      <c r="U4" s="306"/>
      <c r="V4" s="306"/>
      <c r="W4" s="306" t="str">
        <f>IF($D4="","",data!Z5)</f>
        <v/>
      </c>
      <c r="X4" s="306" t="str">
        <f>IF($D4="","",data!AB5)</f>
        <v/>
      </c>
      <c r="Y4" s="306"/>
      <c r="Z4" s="306"/>
      <c r="AA4" s="306" t="str">
        <f>IF($D4="","",data!AE5)</f>
        <v/>
      </c>
      <c r="AB4" s="306" t="str">
        <f>IF($D4="","",data!AG5)</f>
        <v/>
      </c>
      <c r="AC4" s="306"/>
      <c r="AD4" s="306"/>
      <c r="AE4" s="306" t="str">
        <f>IF($D4="","",data!AJ5)</f>
        <v/>
      </c>
      <c r="AF4" s="306" t="str">
        <f>IF($D4="","",data!AL5)</f>
        <v/>
      </c>
      <c r="AG4" s="306"/>
      <c r="AH4" s="306"/>
      <c r="AI4" s="306" t="str">
        <f>IF($D4="","",data!AO5)</f>
        <v/>
      </c>
      <c r="AJ4" s="306" t="str">
        <f>IF($D4="","",data!AQ5)</f>
        <v/>
      </c>
      <c r="AK4" s="306"/>
      <c r="AL4" s="306"/>
      <c r="AM4" s="306" t="str">
        <f>IF(競技者データ入力シート!AK9="","",競技者データ入力シート!AK9)</f>
        <v/>
      </c>
      <c r="AN4" s="306" t="str">
        <f>IF(競技者データ入力シート!$AK9="","",(VLOOKUP(($AI4&amp;$AM4),$BO$2:$BP$9,2,FALSE)))</f>
        <v/>
      </c>
      <c r="AO4" s="306" t="str">
        <f>IF(競技者データ入力シート!$AK9="","",$B4)</f>
        <v/>
      </c>
      <c r="AP4" s="306" t="str">
        <f>IF(競技者データ入力シート!$AK9="","",$C4&amp;$AM4)</f>
        <v/>
      </c>
      <c r="AQ4" s="306"/>
      <c r="AR4" s="306" t="str">
        <f>IF(競技者データ入力シート!$AK9="","",$C4&amp;$AM4)</f>
        <v/>
      </c>
      <c r="AS4" s="306" t="str">
        <f>IF(競技者データ入力シート!$AK9="","",$C4&amp;$AM4)</f>
        <v/>
      </c>
      <c r="AT4" s="306" t="str">
        <f>IF(競技者データ入力シート!AK9="","",(COUNTIF($AN$2:AN4,AN4)))</f>
        <v/>
      </c>
      <c r="AU4" s="306" t="str">
        <f>IF(競技者データ入力シート!$AK9="","",E4)</f>
        <v/>
      </c>
      <c r="AV4" s="306" t="str">
        <f>IF(競技者データ入力シート!$AK9="","",J4)</f>
        <v/>
      </c>
      <c r="AW4" s="306" t="str">
        <f>IF(競技者データ入力シート!$AK9="","",AI4)</f>
        <v/>
      </c>
      <c r="AX4" s="306" t="str">
        <f>IF(競技者データ入力シート!$AK9="","",AJ4)</f>
        <v/>
      </c>
      <c r="AY4" s="306" t="str">
        <f>IF(競技者データ入力シート!$N9="","",競技者データ入力シート!$N9)</f>
        <v/>
      </c>
      <c r="AZ4" s="306" t="str">
        <f>IF(競技者データ入力シート!$S9="","",競技者データ入力シート!$S9)</f>
        <v/>
      </c>
      <c r="BA4" s="306" t="str">
        <f>IF(競技者データ入力シート!$X9="","",競技者データ入力シート!$X9)</f>
        <v/>
      </c>
      <c r="BB4" s="306" t="str">
        <f>IF(競技者データ入力シート!$AC9="","",競技者データ入力シート!$AC9)</f>
        <v/>
      </c>
      <c r="BC4" s="306" t="str">
        <f>IF(競技者データ入力シート!$AH9="","",競技者データ入力シート!$AH9)</f>
        <v/>
      </c>
      <c r="BD4" s="306" t="str">
        <f>IF(競技者データ入力シート!$AK9="","",競技者データ入力シート!$AK9)</f>
        <v/>
      </c>
      <c r="BO4" t="str">
        <f>データ!$R$3&amp;"A"</f>
        <v>38A</v>
      </c>
      <c r="BP4" t="e">
        <f>B4*100+3</f>
        <v>#VALUE!</v>
      </c>
    </row>
    <row r="5" spans="2:74">
      <c r="B5" s="306" t="str">
        <f>IF(競技者データ入力シート!C10="","",競技者データ入力シート!$S$1)</f>
        <v/>
      </c>
      <c r="C5" s="306" t="str">
        <f>IF(競技者データ入力シート!C10="","",'大会申込一覧表(印刷して提出)'!$P$6)</f>
        <v/>
      </c>
      <c r="D5" s="306" t="str">
        <f>競技者データ入力シート!A10</f>
        <v/>
      </c>
      <c r="E5" s="306">
        <v>1004</v>
      </c>
      <c r="F5" s="306" t="str">
        <f>IF(競技者データ入力シート!$C$7="","",競技者データ入力シート!$S$1)</f>
        <v/>
      </c>
      <c r="G5" s="306"/>
      <c r="H5" s="306"/>
      <c r="I5" s="306" t="str">
        <f>IF(競技者データ入力シート!$B10="","",競技者データ入力シート!$B10)</f>
        <v/>
      </c>
      <c r="J5" s="306" t="str">
        <f>IF(競技者データ入力シート!C10="","",(競技者データ入力シート!C10&amp;" "&amp;競技者データ入力シート!D10))</f>
        <v/>
      </c>
      <c r="K5" s="306" t="str">
        <f>IF(競技者データ入力シート!E10="","",(競技者データ入力シート!E10&amp;" "&amp;競技者データ入力シート!F10))</f>
        <v/>
      </c>
      <c r="L5" s="306" t="str">
        <f>IF(競技者データ入力シート!C10="","",(競技者データ入力シート!C10&amp;" "&amp;競技者データ入力シート!D10))</f>
        <v/>
      </c>
      <c r="M5" s="306" t="str">
        <f>IF(競技者データ入力シート!H10="","",競技者データ入力シート!H10)</f>
        <v/>
      </c>
      <c r="N5" s="306" t="str">
        <f>IF(競技者データ入力シート!I10="","",競技者データ入力シート!I10)</f>
        <v/>
      </c>
      <c r="O5" s="306" t="str">
        <f>IF(競技者データ入力シート!J10="","",競技者データ入力シート!J10)</f>
        <v/>
      </c>
      <c r="P5" s="306" t="str">
        <f>IF(競技者データ入力シート!K10="","",競技者データ入力シート!K10)</f>
        <v/>
      </c>
      <c r="Q5" s="306" t="str">
        <f>IF(競技者データ入力シート!C10="", "", '大会申込一覧表(印刷して提出)'!$L$5)</f>
        <v/>
      </c>
      <c r="R5" s="306" t="str">
        <f>IF(競技者データ入力シート!L10="", "", 競技者データ入力シート!L10)</f>
        <v/>
      </c>
      <c r="S5" s="306" t="str">
        <f>IF($D5="","",data!U6)</f>
        <v/>
      </c>
      <c r="T5" s="306" t="str">
        <f>IF($D5="","",data!W6)</f>
        <v/>
      </c>
      <c r="U5" s="306"/>
      <c r="V5" s="306"/>
      <c r="W5" s="306" t="str">
        <f>IF($D5="","",data!Z6)</f>
        <v/>
      </c>
      <c r="X5" s="306" t="str">
        <f>IF($D5="","",data!AB6)</f>
        <v/>
      </c>
      <c r="Y5" s="306"/>
      <c r="Z5" s="306"/>
      <c r="AA5" s="306" t="str">
        <f>IF($D5="","",data!AE6)</f>
        <v/>
      </c>
      <c r="AB5" s="306" t="str">
        <f>IF($D5="","",data!AG6)</f>
        <v/>
      </c>
      <c r="AC5" s="306"/>
      <c r="AD5" s="306"/>
      <c r="AE5" s="306" t="str">
        <f>IF($D5="","",data!AJ6)</f>
        <v/>
      </c>
      <c r="AF5" s="306" t="str">
        <f>IF($D5="","",data!AL6)</f>
        <v/>
      </c>
      <c r="AG5" s="306"/>
      <c r="AH5" s="306"/>
      <c r="AI5" s="306" t="str">
        <f>IF($D5="","",data!AO6)</f>
        <v/>
      </c>
      <c r="AJ5" s="306" t="str">
        <f>IF($D5="","",data!AQ6)</f>
        <v/>
      </c>
      <c r="AK5" s="306"/>
      <c r="AL5" s="306"/>
      <c r="AM5" s="306" t="str">
        <f>IF(競技者データ入力シート!AK10="","",競技者データ入力シート!AK10)</f>
        <v/>
      </c>
      <c r="AN5" s="306" t="str">
        <f>IF(競技者データ入力シート!$AK10="","",(VLOOKUP(($AI5&amp;$AM5),$BO$2:$BP$9,2,FALSE)))</f>
        <v/>
      </c>
      <c r="AO5" s="306" t="str">
        <f>IF(競技者データ入力シート!$AK10="","",$B5)</f>
        <v/>
      </c>
      <c r="AP5" s="306" t="str">
        <f>IF(競技者データ入力シート!$AK10="","",$C5&amp;$AM5)</f>
        <v/>
      </c>
      <c r="AQ5" s="306"/>
      <c r="AR5" s="306" t="str">
        <f>IF(競技者データ入力シート!$AK10="","",$C5&amp;$AM5)</f>
        <v/>
      </c>
      <c r="AS5" s="306" t="str">
        <f>IF(競技者データ入力シート!$AK10="","",$C5&amp;$AM5)</f>
        <v/>
      </c>
      <c r="AT5" s="306" t="str">
        <f>IF(競技者データ入力シート!AK10="","",(COUNTIF($AN$2:AN5,AN5)))</f>
        <v/>
      </c>
      <c r="AU5" s="306" t="str">
        <f>IF(競技者データ入力シート!$AK10="","",E5)</f>
        <v/>
      </c>
      <c r="AV5" s="306" t="str">
        <f>IF(競技者データ入力シート!$AK10="","",J5)</f>
        <v/>
      </c>
      <c r="AW5" s="306" t="str">
        <f>IF(競技者データ入力シート!$AK10="","",AI5)</f>
        <v/>
      </c>
      <c r="AX5" s="306" t="str">
        <f>IF(競技者データ入力シート!$AK10="","",AJ5)</f>
        <v/>
      </c>
      <c r="AY5" s="306" t="str">
        <f>IF(競技者データ入力シート!$N10="","",競技者データ入力シート!$N10)</f>
        <v/>
      </c>
      <c r="AZ5" s="306" t="str">
        <f>IF(競技者データ入力シート!$S10="","",競技者データ入力シート!$S10)</f>
        <v/>
      </c>
      <c r="BA5" s="306" t="str">
        <f>IF(競技者データ入力シート!$X10="","",競技者データ入力シート!$X10)</f>
        <v/>
      </c>
      <c r="BB5" s="306" t="str">
        <f>IF(競技者データ入力シート!$AC10="","",競技者データ入力シート!$AC10)</f>
        <v/>
      </c>
      <c r="BC5" s="306" t="str">
        <f>IF(競技者データ入力シート!$AH10="","",競技者データ入力シート!$AH10)</f>
        <v/>
      </c>
      <c r="BD5" s="306" t="str">
        <f>IF(競技者データ入力シート!$AK10="","",競技者データ入力シート!$AK10)</f>
        <v/>
      </c>
      <c r="BO5" t="str">
        <f>データ!$R$3&amp;"B"</f>
        <v>38B</v>
      </c>
      <c r="BP5" t="e">
        <f>B5*100+4</f>
        <v>#VALUE!</v>
      </c>
    </row>
    <row r="6" spans="2:74">
      <c r="B6" s="306" t="str">
        <f>IF(競技者データ入力シート!C11="","",競技者データ入力シート!$S$1)</f>
        <v/>
      </c>
      <c r="C6" s="306" t="str">
        <f>IF(競技者データ入力シート!C11="","",'大会申込一覧表(印刷して提出)'!$P$6)</f>
        <v/>
      </c>
      <c r="D6" s="306" t="str">
        <f>競技者データ入力シート!A11</f>
        <v/>
      </c>
      <c r="E6" s="306">
        <v>1005</v>
      </c>
      <c r="F6" s="306" t="str">
        <f>IF(競技者データ入力シート!$C$7="","",競技者データ入力シート!$S$1)</f>
        <v/>
      </c>
      <c r="G6" s="306"/>
      <c r="H6" s="306"/>
      <c r="I6" s="306" t="str">
        <f>IF(競技者データ入力シート!$B11="","",競技者データ入力シート!$B11)</f>
        <v/>
      </c>
      <c r="J6" s="306" t="str">
        <f>IF(競技者データ入力シート!C11="","",(競技者データ入力シート!C11&amp;" "&amp;競技者データ入力シート!D11))</f>
        <v/>
      </c>
      <c r="K6" s="306" t="str">
        <f>IF(競技者データ入力シート!E11="","",(競技者データ入力シート!E11&amp;" "&amp;競技者データ入力シート!F11))</f>
        <v/>
      </c>
      <c r="L6" s="306" t="str">
        <f>IF(競技者データ入力シート!C11="","",(競技者データ入力シート!C11&amp;" "&amp;競技者データ入力シート!D11))</f>
        <v/>
      </c>
      <c r="M6" s="306" t="str">
        <f>IF(競技者データ入力シート!H11="","",競技者データ入力シート!H11)</f>
        <v/>
      </c>
      <c r="N6" s="306" t="str">
        <f>IF(競技者データ入力シート!I11="","",競技者データ入力シート!I11)</f>
        <v/>
      </c>
      <c r="O6" s="306" t="str">
        <f>IF(競技者データ入力シート!J11="","",競技者データ入力シート!J11)</f>
        <v/>
      </c>
      <c r="P6" s="306" t="str">
        <f>IF(競技者データ入力シート!K11="","",競技者データ入力シート!K11)</f>
        <v/>
      </c>
      <c r="Q6" s="306" t="str">
        <f>IF(競技者データ入力シート!C11="", "", '大会申込一覧表(印刷して提出)'!$L$5)</f>
        <v/>
      </c>
      <c r="R6" s="306" t="str">
        <f>IF(競技者データ入力シート!L11="", "", 競技者データ入力シート!L11)</f>
        <v/>
      </c>
      <c r="S6" s="306" t="str">
        <f>IF($D6="","",data!U7)</f>
        <v/>
      </c>
      <c r="T6" s="306" t="str">
        <f>IF($D6="","",data!W7)</f>
        <v/>
      </c>
      <c r="U6" s="306"/>
      <c r="V6" s="306"/>
      <c r="W6" s="306" t="str">
        <f>IF($D6="","",data!Z7)</f>
        <v/>
      </c>
      <c r="X6" s="306" t="str">
        <f>IF($D6="","",data!AB7)</f>
        <v/>
      </c>
      <c r="Y6" s="306"/>
      <c r="Z6" s="306"/>
      <c r="AA6" s="306" t="str">
        <f>IF($D6="","",data!AE7)</f>
        <v/>
      </c>
      <c r="AB6" s="306" t="str">
        <f>IF($D6="","",data!AG7)</f>
        <v/>
      </c>
      <c r="AC6" s="306"/>
      <c r="AD6" s="306"/>
      <c r="AE6" s="306" t="str">
        <f>IF($D6="","",data!AJ7)</f>
        <v/>
      </c>
      <c r="AF6" s="306" t="str">
        <f>IF($D6="","",data!AL7)</f>
        <v/>
      </c>
      <c r="AG6" s="306"/>
      <c r="AH6" s="306"/>
      <c r="AI6" s="306" t="str">
        <f>IF($D6="","",data!AO7)</f>
        <v/>
      </c>
      <c r="AJ6" s="306" t="str">
        <f>IF($D6="","",data!AQ7)</f>
        <v/>
      </c>
      <c r="AK6" s="306"/>
      <c r="AL6" s="306"/>
      <c r="AM6" s="306" t="str">
        <f>IF(競技者データ入力シート!AK11="","",競技者データ入力シート!AK11)</f>
        <v/>
      </c>
      <c r="AN6" s="306" t="str">
        <f>IF(競技者データ入力シート!$AK11="","",(VLOOKUP(($AI6&amp;$AM6),$BO$2:$BP$9,2,FALSE)))</f>
        <v/>
      </c>
      <c r="AO6" s="306" t="str">
        <f>IF(競技者データ入力シート!$AK11="","",$B6)</f>
        <v/>
      </c>
      <c r="AP6" s="306" t="str">
        <f>IF(競技者データ入力シート!$AK11="","",$C6&amp;$AM6)</f>
        <v/>
      </c>
      <c r="AQ6" s="306"/>
      <c r="AR6" s="306" t="str">
        <f>IF(競技者データ入力シート!$AK11="","",$C6&amp;$AM6)</f>
        <v/>
      </c>
      <c r="AS6" s="306" t="str">
        <f>IF(競技者データ入力シート!$AK11="","",$C6&amp;$AM6)</f>
        <v/>
      </c>
      <c r="AT6" s="306" t="str">
        <f>IF(競技者データ入力シート!AK11="","",(COUNTIF($AN$2:AN6,AN6)))</f>
        <v/>
      </c>
      <c r="AU6" s="306" t="str">
        <f>IF(競技者データ入力シート!$AK11="","",E6)</f>
        <v/>
      </c>
      <c r="AV6" s="306" t="str">
        <f>IF(競技者データ入力シート!$AK11="","",J6)</f>
        <v/>
      </c>
      <c r="AW6" s="306" t="str">
        <f>IF(競技者データ入力シート!$AK11="","",AI6)</f>
        <v/>
      </c>
      <c r="AX6" s="306" t="str">
        <f>IF(競技者データ入力シート!$AK11="","",AJ6)</f>
        <v/>
      </c>
      <c r="AY6" s="306" t="str">
        <f>IF(競技者データ入力シート!$N11="","",競技者データ入力シート!$N11)</f>
        <v/>
      </c>
      <c r="AZ6" s="306" t="str">
        <f>IF(競技者データ入力シート!$S11="","",競技者データ入力シート!$S11)</f>
        <v/>
      </c>
      <c r="BA6" s="306" t="str">
        <f>IF(競技者データ入力シート!$X11="","",競技者データ入力シート!$X11)</f>
        <v/>
      </c>
      <c r="BB6" s="306" t="str">
        <f>IF(競技者データ入力シート!$AC11="","",競技者データ入力シート!$AC11)</f>
        <v/>
      </c>
      <c r="BC6" s="306" t="str">
        <f>IF(競技者データ入力シート!$AH11="","",競技者データ入力シート!$AH11)</f>
        <v/>
      </c>
      <c r="BD6" s="306" t="str">
        <f>IF(競技者データ入力シート!$AK11="","",競技者データ入力シート!$AK11)</f>
        <v/>
      </c>
      <c r="BO6" t="str">
        <f>データ!$T$2&amp;"A"</f>
        <v>26A</v>
      </c>
      <c r="BP6" t="e">
        <f>B6*100+6</f>
        <v>#VALUE!</v>
      </c>
    </row>
    <row r="7" spans="2:74">
      <c r="B7" s="306" t="str">
        <f>IF(競技者データ入力シート!C12="","",競技者データ入力シート!$S$1)</f>
        <v/>
      </c>
      <c r="C7" s="306" t="str">
        <f>IF(競技者データ入力シート!C12="","",'大会申込一覧表(印刷して提出)'!$P$6)</f>
        <v/>
      </c>
      <c r="D7" s="306" t="str">
        <f>競技者データ入力シート!A12</f>
        <v/>
      </c>
      <c r="E7" s="306">
        <v>1006</v>
      </c>
      <c r="F7" s="306" t="str">
        <f>IF(競技者データ入力シート!$C$7="","",競技者データ入力シート!$S$1)</f>
        <v/>
      </c>
      <c r="G7" s="306"/>
      <c r="H7" s="306"/>
      <c r="I7" s="306" t="str">
        <f>IF(競技者データ入力シート!$B12="","",競技者データ入力シート!$B12)</f>
        <v/>
      </c>
      <c r="J7" s="306" t="str">
        <f>IF(競技者データ入力シート!C12="","",(競技者データ入力シート!C12&amp;" "&amp;競技者データ入力シート!D12))</f>
        <v/>
      </c>
      <c r="K7" s="306" t="str">
        <f>IF(競技者データ入力シート!E12="","",(競技者データ入力シート!E12&amp;" "&amp;競技者データ入力シート!F12))</f>
        <v/>
      </c>
      <c r="L7" s="306" t="str">
        <f>IF(競技者データ入力シート!C12="","",(競技者データ入力シート!C12&amp;" "&amp;競技者データ入力シート!D12))</f>
        <v/>
      </c>
      <c r="M7" s="306" t="str">
        <f>IF(競技者データ入力シート!H12="","",競技者データ入力シート!H12)</f>
        <v/>
      </c>
      <c r="N7" s="306" t="str">
        <f>IF(競技者データ入力シート!I12="","",競技者データ入力シート!I12)</f>
        <v/>
      </c>
      <c r="O7" s="306" t="str">
        <f>IF(競技者データ入力シート!J12="","",競技者データ入力シート!J12)</f>
        <v/>
      </c>
      <c r="P7" s="306" t="str">
        <f>IF(競技者データ入力シート!K12="","",競技者データ入力シート!K12)</f>
        <v/>
      </c>
      <c r="Q7" s="306" t="str">
        <f>IF(競技者データ入力シート!C12="", "", '大会申込一覧表(印刷して提出)'!$L$5)</f>
        <v/>
      </c>
      <c r="R7" s="306" t="str">
        <f>IF(競技者データ入力シート!L12="", "", 競技者データ入力シート!L12)</f>
        <v/>
      </c>
      <c r="S7" s="306" t="str">
        <f>IF($D7="","",data!U8)</f>
        <v/>
      </c>
      <c r="T7" s="306" t="str">
        <f>IF($D7="","",data!W8)</f>
        <v/>
      </c>
      <c r="U7" s="306"/>
      <c r="V7" s="306"/>
      <c r="W7" s="306" t="str">
        <f>IF($D7="","",data!Z8)</f>
        <v/>
      </c>
      <c r="X7" s="306" t="str">
        <f>IF($D7="","",data!AB8)</f>
        <v/>
      </c>
      <c r="Y7" s="306"/>
      <c r="Z7" s="306"/>
      <c r="AA7" s="306" t="str">
        <f>IF($D7="","",data!AE8)</f>
        <v/>
      </c>
      <c r="AB7" s="306" t="str">
        <f>IF($D7="","",data!AG8)</f>
        <v/>
      </c>
      <c r="AC7" s="306"/>
      <c r="AD7" s="306"/>
      <c r="AE7" s="306" t="str">
        <f>IF($D7="","",data!AJ8)</f>
        <v/>
      </c>
      <c r="AF7" s="306" t="str">
        <f>IF($D7="","",data!AL8)</f>
        <v/>
      </c>
      <c r="AG7" s="306"/>
      <c r="AH7" s="306"/>
      <c r="AI7" s="306" t="str">
        <f>IF($D7="","",data!AO8)</f>
        <v/>
      </c>
      <c r="AJ7" s="306" t="str">
        <f>IF($D7="","",data!AQ8)</f>
        <v/>
      </c>
      <c r="AK7" s="306"/>
      <c r="AL7" s="306"/>
      <c r="AM7" s="306" t="str">
        <f>IF(競技者データ入力シート!AK12="","",競技者データ入力シート!AK12)</f>
        <v/>
      </c>
      <c r="AN7" s="306" t="str">
        <f>IF(競技者データ入力シート!$AK12="","",(VLOOKUP(($AI7&amp;$AM7),$BO$2:$BP$9,2,FALSE)))</f>
        <v/>
      </c>
      <c r="AO7" s="306" t="str">
        <f>IF(競技者データ入力シート!$AK12="","",$B7)</f>
        <v/>
      </c>
      <c r="AP7" s="306" t="str">
        <f>IF(競技者データ入力シート!$AK12="","",$C7&amp;$AM7)</f>
        <v/>
      </c>
      <c r="AQ7" s="306"/>
      <c r="AR7" s="306" t="str">
        <f>IF(競技者データ入力シート!$AK12="","",$C7&amp;$AM7)</f>
        <v/>
      </c>
      <c r="AS7" s="306" t="str">
        <f>IF(競技者データ入力シート!$AK12="","",$C7&amp;$AM7)</f>
        <v/>
      </c>
      <c r="AT7" s="306" t="str">
        <f>IF(競技者データ入力シート!AK12="","",(COUNTIF($AN$2:AN7,AN7)))</f>
        <v/>
      </c>
      <c r="AU7" s="306" t="str">
        <f>IF(競技者データ入力シート!$AK12="","",E7)</f>
        <v/>
      </c>
      <c r="AV7" s="306" t="str">
        <f>IF(競技者データ入力シート!$AK12="","",J7)</f>
        <v/>
      </c>
      <c r="AW7" s="306" t="str">
        <f>IF(競技者データ入力シート!$AK12="","",AI7)</f>
        <v/>
      </c>
      <c r="AX7" s="306" t="str">
        <f>IF(競技者データ入力シート!$AK12="","",AJ7)</f>
        <v/>
      </c>
      <c r="AY7" s="306" t="str">
        <f>IF(競技者データ入力シート!$N12="","",競技者データ入力シート!$N12)</f>
        <v/>
      </c>
      <c r="AZ7" s="306" t="str">
        <f>IF(競技者データ入力シート!$S12="","",競技者データ入力シート!$S12)</f>
        <v/>
      </c>
      <c r="BA7" s="306" t="str">
        <f>IF(競技者データ入力シート!$X12="","",競技者データ入力シート!$X12)</f>
        <v/>
      </c>
      <c r="BB7" s="306" t="str">
        <f>IF(競技者データ入力シート!$AC12="","",競技者データ入力シート!$AC12)</f>
        <v/>
      </c>
      <c r="BC7" s="306" t="str">
        <f>IF(競技者データ入力シート!$AH12="","",競技者データ入力シート!$AH12)</f>
        <v/>
      </c>
      <c r="BD7" s="306" t="str">
        <f>IF(競技者データ入力シート!$AK12="","",競技者データ入力シート!$AK12)</f>
        <v/>
      </c>
      <c r="BO7" t="str">
        <f>データ!$T$2&amp;"B"</f>
        <v>26B</v>
      </c>
      <c r="BP7" t="e">
        <f>B7*100+7</f>
        <v>#VALUE!</v>
      </c>
    </row>
    <row r="8" spans="2:74">
      <c r="B8" s="306" t="str">
        <f>IF(競技者データ入力シート!C13="","",競技者データ入力シート!$S$1)</f>
        <v/>
      </c>
      <c r="C8" s="306" t="str">
        <f>IF(競技者データ入力シート!C13="","",'大会申込一覧表(印刷して提出)'!$P$6)</f>
        <v/>
      </c>
      <c r="D8" s="306" t="str">
        <f>競技者データ入力シート!A13</f>
        <v/>
      </c>
      <c r="E8" s="306">
        <v>1007</v>
      </c>
      <c r="F8" s="306" t="str">
        <f>IF(競技者データ入力シート!$C$7="","",競技者データ入力シート!$S$1)</f>
        <v/>
      </c>
      <c r="G8" s="306"/>
      <c r="H8" s="306"/>
      <c r="I8" s="306" t="str">
        <f>IF(競技者データ入力シート!$B13="","",競技者データ入力シート!$B13)</f>
        <v/>
      </c>
      <c r="J8" s="306" t="str">
        <f>IF(競技者データ入力シート!C13="","",(競技者データ入力シート!C13&amp;" "&amp;競技者データ入力シート!D13))</f>
        <v/>
      </c>
      <c r="K8" s="306" t="str">
        <f>IF(競技者データ入力シート!E13="","",(競技者データ入力シート!E13&amp;" "&amp;競技者データ入力シート!F13))</f>
        <v/>
      </c>
      <c r="L8" s="306" t="str">
        <f>IF(競技者データ入力シート!C13="","",(競技者データ入力シート!C13&amp;" "&amp;競技者データ入力シート!D13))</f>
        <v/>
      </c>
      <c r="M8" s="306" t="str">
        <f>IF(競技者データ入力シート!H13="","",競技者データ入力シート!H13)</f>
        <v/>
      </c>
      <c r="N8" s="306" t="str">
        <f>IF(競技者データ入力シート!I13="","",競技者データ入力シート!I13)</f>
        <v/>
      </c>
      <c r="O8" s="306" t="str">
        <f>IF(競技者データ入力シート!J13="","",競技者データ入力シート!J13)</f>
        <v/>
      </c>
      <c r="P8" s="306" t="str">
        <f>IF(競技者データ入力シート!K13="","",競技者データ入力シート!K13)</f>
        <v/>
      </c>
      <c r="Q8" s="306" t="str">
        <f>IF(競技者データ入力シート!C13="", "", '大会申込一覧表(印刷して提出)'!$L$5)</f>
        <v/>
      </c>
      <c r="R8" s="306" t="str">
        <f>IF(競技者データ入力シート!L13="", "", 競技者データ入力シート!L13)</f>
        <v/>
      </c>
      <c r="S8" s="306" t="str">
        <f>IF($D8="","",data!U9)</f>
        <v/>
      </c>
      <c r="T8" s="306" t="str">
        <f>IF($D8="","",data!W9)</f>
        <v/>
      </c>
      <c r="U8" s="306"/>
      <c r="V8" s="306"/>
      <c r="W8" s="306" t="str">
        <f>IF($D8="","",data!Z9)</f>
        <v/>
      </c>
      <c r="X8" s="306" t="str">
        <f>IF($D8="","",data!AB9)</f>
        <v/>
      </c>
      <c r="Y8" s="306"/>
      <c r="Z8" s="306"/>
      <c r="AA8" s="306" t="str">
        <f>IF($D8="","",data!AE9)</f>
        <v/>
      </c>
      <c r="AB8" s="306" t="str">
        <f>IF($D8="","",data!AG9)</f>
        <v/>
      </c>
      <c r="AC8" s="306"/>
      <c r="AD8" s="306"/>
      <c r="AE8" s="306" t="str">
        <f>IF($D8="","",data!AJ9)</f>
        <v/>
      </c>
      <c r="AF8" s="306" t="str">
        <f>IF($D8="","",data!AL9)</f>
        <v/>
      </c>
      <c r="AG8" s="306"/>
      <c r="AH8" s="306"/>
      <c r="AI8" s="306" t="str">
        <f>IF($D8="","",data!AO9)</f>
        <v/>
      </c>
      <c r="AJ8" s="306" t="str">
        <f>IF($D8="","",data!AQ9)</f>
        <v/>
      </c>
      <c r="AK8" s="306"/>
      <c r="AL8" s="306"/>
      <c r="AM8" s="306" t="str">
        <f>IF(競技者データ入力シート!AK13="","",競技者データ入力シート!AK13)</f>
        <v/>
      </c>
      <c r="AN8" s="306" t="str">
        <f>IF(競技者データ入力シート!$AK13="","",(VLOOKUP(($AI8&amp;$AM8),$BO$2:$BP$9,2,FALSE)))</f>
        <v/>
      </c>
      <c r="AO8" s="306" t="str">
        <f>IF(競技者データ入力シート!$AK13="","",$B8)</f>
        <v/>
      </c>
      <c r="AP8" s="306" t="str">
        <f>IF(競技者データ入力シート!$AK13="","",$C8&amp;$AM8)</f>
        <v/>
      </c>
      <c r="AQ8" s="306"/>
      <c r="AR8" s="306" t="str">
        <f>IF(競技者データ入力シート!$AK13="","",$C8&amp;$AM8)</f>
        <v/>
      </c>
      <c r="AS8" s="306" t="str">
        <f>IF(競技者データ入力シート!$AK13="","",$C8&amp;$AM8)</f>
        <v/>
      </c>
      <c r="AT8" s="306" t="str">
        <f>IF(競技者データ入力シート!AK13="","",(COUNTIF($AN$2:AN8,AN8)))</f>
        <v/>
      </c>
      <c r="AU8" s="306" t="str">
        <f>IF(競技者データ入力シート!$AK13="","",E8)</f>
        <v/>
      </c>
      <c r="AV8" s="306" t="str">
        <f>IF(競技者データ入力シート!$AK13="","",J8)</f>
        <v/>
      </c>
      <c r="AW8" s="306" t="str">
        <f>IF(競技者データ入力シート!$AK13="","",AI8)</f>
        <v/>
      </c>
      <c r="AX8" s="306" t="str">
        <f>IF(競技者データ入力シート!$AK13="","",AJ8)</f>
        <v/>
      </c>
      <c r="AY8" s="306" t="str">
        <f>IF(競技者データ入力シート!$N13="","",競技者データ入力シート!$N13)</f>
        <v/>
      </c>
      <c r="AZ8" s="306" t="str">
        <f>IF(競技者データ入力シート!$S13="","",競技者データ入力シート!$S13)</f>
        <v/>
      </c>
      <c r="BA8" s="306" t="str">
        <f>IF(競技者データ入力シート!$X13="","",競技者データ入力シート!$X13)</f>
        <v/>
      </c>
      <c r="BB8" s="306" t="str">
        <f>IF(競技者データ入力シート!$AC13="","",競技者データ入力シート!$AC13)</f>
        <v/>
      </c>
      <c r="BC8" s="306" t="str">
        <f>IF(競技者データ入力シート!$AH13="","",競技者データ入力シート!$AH13)</f>
        <v/>
      </c>
      <c r="BD8" s="306" t="str">
        <f>IF(競技者データ入力シート!$AK13="","",競技者データ入力シート!$AK13)</f>
        <v/>
      </c>
      <c r="BO8" t="str">
        <f>データ!$T$3&amp;"A"</f>
        <v>47A</v>
      </c>
      <c r="BP8" t="e">
        <f>B8*100+8</f>
        <v>#VALUE!</v>
      </c>
    </row>
    <row r="9" spans="2:74">
      <c r="B9" s="306" t="str">
        <f>IF(競技者データ入力シート!C14="","",競技者データ入力シート!$S$1)</f>
        <v/>
      </c>
      <c r="C9" s="306" t="str">
        <f>IF(競技者データ入力シート!C14="","",'大会申込一覧表(印刷して提出)'!$P$6)</f>
        <v/>
      </c>
      <c r="D9" s="306" t="str">
        <f>競技者データ入力シート!A14</f>
        <v/>
      </c>
      <c r="E9" s="306">
        <v>1008</v>
      </c>
      <c r="F9" s="306" t="str">
        <f>IF(競技者データ入力シート!$C$7="","",競技者データ入力シート!$S$1)</f>
        <v/>
      </c>
      <c r="G9" s="306"/>
      <c r="H9" s="306"/>
      <c r="I9" s="306" t="str">
        <f>IF(競技者データ入力シート!$B14="","",競技者データ入力シート!$B14)</f>
        <v/>
      </c>
      <c r="J9" s="306" t="str">
        <f>IF(競技者データ入力シート!C14="","",(競技者データ入力シート!C14&amp;" "&amp;競技者データ入力シート!D14))</f>
        <v/>
      </c>
      <c r="K9" s="306" t="str">
        <f>IF(競技者データ入力シート!E14="","",(競技者データ入力シート!E14&amp;" "&amp;競技者データ入力シート!F14))</f>
        <v/>
      </c>
      <c r="L9" s="306" t="str">
        <f>IF(競技者データ入力シート!C14="","",(競技者データ入力シート!C14&amp;" "&amp;競技者データ入力シート!D14))</f>
        <v/>
      </c>
      <c r="M9" s="306" t="str">
        <f>IF(競技者データ入力シート!H14="","",競技者データ入力シート!H14)</f>
        <v/>
      </c>
      <c r="N9" s="306" t="str">
        <f>IF(競技者データ入力シート!I14="","",競技者データ入力シート!I14)</f>
        <v/>
      </c>
      <c r="O9" s="306" t="str">
        <f>IF(競技者データ入力シート!J14="","",競技者データ入力シート!J14)</f>
        <v/>
      </c>
      <c r="P9" s="306" t="str">
        <f>IF(競技者データ入力シート!K14="","",競技者データ入力シート!K14)</f>
        <v/>
      </c>
      <c r="Q9" s="306" t="str">
        <f>IF(競技者データ入力シート!C14="", "", '大会申込一覧表(印刷して提出)'!$L$5)</f>
        <v/>
      </c>
      <c r="R9" s="306" t="str">
        <f>IF(競技者データ入力シート!L14="", "", 競技者データ入力シート!L14)</f>
        <v/>
      </c>
      <c r="S9" s="306" t="str">
        <f>IF($D9="","",data!U10)</f>
        <v/>
      </c>
      <c r="T9" s="306" t="str">
        <f>IF($D9="","",data!W10)</f>
        <v/>
      </c>
      <c r="U9" s="306"/>
      <c r="V9" s="306"/>
      <c r="W9" s="306" t="str">
        <f>IF($D9="","",data!Z10)</f>
        <v/>
      </c>
      <c r="X9" s="306" t="str">
        <f>IF($D9="","",data!AB10)</f>
        <v/>
      </c>
      <c r="Y9" s="306"/>
      <c r="Z9" s="306"/>
      <c r="AA9" s="306" t="str">
        <f>IF($D9="","",data!AE10)</f>
        <v/>
      </c>
      <c r="AB9" s="306" t="str">
        <f>IF($D9="","",data!AG10)</f>
        <v/>
      </c>
      <c r="AC9" s="306"/>
      <c r="AD9" s="306"/>
      <c r="AE9" s="306" t="str">
        <f>IF($D9="","",data!AJ10)</f>
        <v/>
      </c>
      <c r="AF9" s="306" t="str">
        <f>IF($D9="","",data!AL10)</f>
        <v/>
      </c>
      <c r="AG9" s="306"/>
      <c r="AH9" s="306"/>
      <c r="AI9" s="306" t="str">
        <f>IF($D9="","",data!AO10)</f>
        <v/>
      </c>
      <c r="AJ9" s="306" t="str">
        <f>IF($D9="","",data!AQ10)</f>
        <v/>
      </c>
      <c r="AK9" s="306"/>
      <c r="AL9" s="306"/>
      <c r="AM9" s="306" t="str">
        <f>IF(競技者データ入力シート!AK14="","",競技者データ入力シート!AK14)</f>
        <v/>
      </c>
      <c r="AN9" s="306" t="str">
        <f>IF(競技者データ入力シート!$AK14="","",(VLOOKUP(($AI9&amp;$AM9),$BO$2:$BP$9,2,FALSE)))</f>
        <v/>
      </c>
      <c r="AO9" s="306" t="str">
        <f>IF(競技者データ入力シート!$AK14="","",$B9)</f>
        <v/>
      </c>
      <c r="AP9" s="306" t="str">
        <f>IF(競技者データ入力シート!$AK14="","",$C9&amp;$AM9)</f>
        <v/>
      </c>
      <c r="AQ9" s="306"/>
      <c r="AR9" s="306" t="str">
        <f>IF(競技者データ入力シート!$AK14="","",$C9&amp;$AM9)</f>
        <v/>
      </c>
      <c r="AS9" s="306" t="str">
        <f>IF(競技者データ入力シート!$AK14="","",$C9&amp;$AM9)</f>
        <v/>
      </c>
      <c r="AT9" s="306" t="str">
        <f>IF(競技者データ入力シート!AK14="","",(COUNTIF($AN$2:AN9,AN9)))</f>
        <v/>
      </c>
      <c r="AU9" s="306" t="str">
        <f>IF(競技者データ入力シート!$AK14="","",E9)</f>
        <v/>
      </c>
      <c r="AV9" s="306" t="str">
        <f>IF(競技者データ入力シート!$AK14="","",J9)</f>
        <v/>
      </c>
      <c r="AW9" s="306" t="str">
        <f>IF(競技者データ入力シート!$AK14="","",AI9)</f>
        <v/>
      </c>
      <c r="AX9" s="306" t="str">
        <f>IF(競技者データ入力シート!$AK14="","",AJ9)</f>
        <v/>
      </c>
      <c r="AY9" s="306" t="str">
        <f>IF(競技者データ入力シート!$N14="","",競技者データ入力シート!$N14)</f>
        <v/>
      </c>
      <c r="AZ9" s="306" t="str">
        <f>IF(競技者データ入力シート!$S14="","",競技者データ入力シート!$S14)</f>
        <v/>
      </c>
      <c r="BA9" s="306" t="str">
        <f>IF(競技者データ入力シート!$X14="","",競技者データ入力シート!$X14)</f>
        <v/>
      </c>
      <c r="BB9" s="306" t="str">
        <f>IF(競技者データ入力シート!$AC14="","",競技者データ入力シート!$AC14)</f>
        <v/>
      </c>
      <c r="BC9" s="306" t="str">
        <f>IF(競技者データ入力シート!$AH14="","",競技者データ入力シート!$AH14)</f>
        <v/>
      </c>
      <c r="BD9" s="306" t="str">
        <f>IF(競技者データ入力シート!$AK14="","",競技者データ入力シート!$AK14)</f>
        <v/>
      </c>
      <c r="BO9" t="str">
        <f>データ!$T$3&amp;"B"</f>
        <v>47B</v>
      </c>
      <c r="BP9" t="e">
        <f>B9*100+9</f>
        <v>#VALUE!</v>
      </c>
    </row>
    <row r="10" spans="2:74">
      <c r="B10" s="306" t="str">
        <f>IF(競技者データ入力シート!C15="","",競技者データ入力シート!$S$1)</f>
        <v/>
      </c>
      <c r="C10" s="306" t="str">
        <f>IF(競技者データ入力シート!C15="","",'大会申込一覧表(印刷して提出)'!$P$6)</f>
        <v/>
      </c>
      <c r="D10" s="306" t="str">
        <f>競技者データ入力シート!A15</f>
        <v/>
      </c>
      <c r="E10" s="306">
        <v>1009</v>
      </c>
      <c r="F10" s="306" t="str">
        <f>IF(競技者データ入力シート!$C$7="","",競技者データ入力シート!$S$1)</f>
        <v/>
      </c>
      <c r="G10" s="306"/>
      <c r="H10" s="306"/>
      <c r="I10" s="306" t="str">
        <f>IF(競技者データ入力シート!$B15="","",競技者データ入力シート!$B15)</f>
        <v/>
      </c>
      <c r="J10" s="306" t="str">
        <f>IF(競技者データ入力シート!C15="","",(競技者データ入力シート!C15&amp;" "&amp;競技者データ入力シート!D15))</f>
        <v/>
      </c>
      <c r="K10" s="306" t="str">
        <f>IF(競技者データ入力シート!E15="","",(競技者データ入力シート!E15&amp;" "&amp;競技者データ入力シート!F15))</f>
        <v/>
      </c>
      <c r="L10" s="306" t="str">
        <f>IF(競技者データ入力シート!C15="","",(競技者データ入力シート!C15&amp;" "&amp;競技者データ入力シート!D15))</f>
        <v/>
      </c>
      <c r="M10" s="306" t="str">
        <f>IF(競技者データ入力シート!H15="","",競技者データ入力シート!H15)</f>
        <v/>
      </c>
      <c r="N10" s="306" t="str">
        <f>IF(競技者データ入力シート!I15="","",競技者データ入力シート!I15)</f>
        <v/>
      </c>
      <c r="O10" s="306" t="str">
        <f>IF(競技者データ入力シート!J15="","",競技者データ入力シート!J15)</f>
        <v/>
      </c>
      <c r="P10" s="306" t="str">
        <f>IF(競技者データ入力シート!K15="","",競技者データ入力シート!K15)</f>
        <v/>
      </c>
      <c r="Q10" s="306" t="str">
        <f>IF(競技者データ入力シート!C15="", "", '大会申込一覧表(印刷して提出)'!$L$5)</f>
        <v/>
      </c>
      <c r="R10" s="306" t="str">
        <f>IF(競技者データ入力シート!L15="", "", 競技者データ入力シート!L15)</f>
        <v/>
      </c>
      <c r="S10" s="306" t="str">
        <f>IF($D10="","",data!U11)</f>
        <v/>
      </c>
      <c r="T10" s="306" t="str">
        <f>IF($D10="","",data!W11)</f>
        <v/>
      </c>
      <c r="U10" s="306"/>
      <c r="V10" s="306"/>
      <c r="W10" s="306" t="str">
        <f>IF($D10="","",data!Z11)</f>
        <v/>
      </c>
      <c r="X10" s="306" t="str">
        <f>IF($D10="","",data!AB11)</f>
        <v/>
      </c>
      <c r="Y10" s="306"/>
      <c r="Z10" s="306"/>
      <c r="AA10" s="306" t="str">
        <f>IF($D10="","",data!AE11)</f>
        <v/>
      </c>
      <c r="AB10" s="306" t="str">
        <f>IF($D10="","",data!AG11)</f>
        <v/>
      </c>
      <c r="AC10" s="306"/>
      <c r="AD10" s="306"/>
      <c r="AE10" s="306" t="str">
        <f>IF($D10="","",data!AJ11)</f>
        <v/>
      </c>
      <c r="AF10" s="306" t="str">
        <f>IF($D10="","",data!AL11)</f>
        <v/>
      </c>
      <c r="AG10" s="306"/>
      <c r="AH10" s="306"/>
      <c r="AI10" s="306" t="str">
        <f>IF($D10="","",data!AO11)</f>
        <v/>
      </c>
      <c r="AJ10" s="306" t="str">
        <f>IF($D10="","",data!AQ11)</f>
        <v/>
      </c>
      <c r="AK10" s="306"/>
      <c r="AL10" s="306"/>
      <c r="AM10" s="306" t="str">
        <f>IF(競技者データ入力シート!AK15="","",競技者データ入力シート!AK15)</f>
        <v/>
      </c>
      <c r="AN10" s="306" t="str">
        <f>IF(競技者データ入力シート!$AK15="","",(VLOOKUP(($AI10&amp;$AM10),$BO$2:$BP$9,2,FALSE)))</f>
        <v/>
      </c>
      <c r="AO10" s="306" t="str">
        <f>IF(競技者データ入力シート!$AK15="","",$B10)</f>
        <v/>
      </c>
      <c r="AP10" s="306" t="str">
        <f>IF(競技者データ入力シート!$AK15="","",$C10&amp;$AM10)</f>
        <v/>
      </c>
      <c r="AQ10" s="306"/>
      <c r="AR10" s="306" t="str">
        <f>IF(競技者データ入力シート!$AK15="","",$C10&amp;$AM10)</f>
        <v/>
      </c>
      <c r="AS10" s="306" t="str">
        <f>IF(競技者データ入力シート!$AK15="","",$C10&amp;$AM10)</f>
        <v/>
      </c>
      <c r="AT10" s="306" t="str">
        <f>IF(競技者データ入力シート!AK15="","",(COUNTIF($AN$2:AN10,AN10)))</f>
        <v/>
      </c>
      <c r="AU10" s="306" t="str">
        <f>IF(競技者データ入力シート!$AK15="","",E10)</f>
        <v/>
      </c>
      <c r="AV10" s="306" t="str">
        <f>IF(競技者データ入力シート!$AK15="","",J10)</f>
        <v/>
      </c>
      <c r="AW10" s="306" t="str">
        <f>IF(競技者データ入力シート!$AK15="","",AI10)</f>
        <v/>
      </c>
      <c r="AX10" s="306" t="str">
        <f>IF(競技者データ入力シート!$AK15="","",AJ10)</f>
        <v/>
      </c>
      <c r="AY10" s="306" t="str">
        <f>IF(競技者データ入力シート!$N15="","",競技者データ入力シート!$N15)</f>
        <v/>
      </c>
      <c r="AZ10" s="306" t="str">
        <f>IF(競技者データ入力シート!$S15="","",競技者データ入力シート!$S15)</f>
        <v/>
      </c>
      <c r="BA10" s="306" t="str">
        <f>IF(競技者データ入力シート!$X15="","",競技者データ入力シート!$X15)</f>
        <v/>
      </c>
      <c r="BB10" s="306" t="str">
        <f>IF(競技者データ入力シート!$AC15="","",競技者データ入力シート!$AC15)</f>
        <v/>
      </c>
      <c r="BC10" s="306" t="str">
        <f>IF(競技者データ入力シート!$AH15="","",競技者データ入力シート!$AH15)</f>
        <v/>
      </c>
      <c r="BD10" s="306" t="str">
        <f>IF(競技者データ入力シート!$AK15="","",競技者データ入力シート!$AK15)</f>
        <v/>
      </c>
    </row>
    <row r="11" spans="2:74">
      <c r="B11" s="306" t="str">
        <f>IF(競技者データ入力シート!C16="","",競技者データ入力シート!$S$1)</f>
        <v/>
      </c>
      <c r="C11" s="306" t="str">
        <f>IF(競技者データ入力シート!C16="","",'大会申込一覧表(印刷して提出)'!$P$6)</f>
        <v/>
      </c>
      <c r="D11" s="306" t="str">
        <f>競技者データ入力シート!A16</f>
        <v/>
      </c>
      <c r="E11" s="306">
        <v>1010</v>
      </c>
      <c r="F11" s="306" t="str">
        <f>IF(競技者データ入力シート!$C$7="","",競技者データ入力シート!$S$1)</f>
        <v/>
      </c>
      <c r="G11" s="306"/>
      <c r="H11" s="306"/>
      <c r="I11" s="306" t="str">
        <f>IF(競技者データ入力シート!$B16="","",競技者データ入力シート!$B16)</f>
        <v/>
      </c>
      <c r="J11" s="306" t="str">
        <f>IF(競技者データ入力シート!C16="","",(競技者データ入力シート!C16&amp;" "&amp;競技者データ入力シート!D16))</f>
        <v/>
      </c>
      <c r="K11" s="306" t="str">
        <f>IF(競技者データ入力シート!E16="","",(競技者データ入力シート!E16&amp;" "&amp;競技者データ入力シート!F16))</f>
        <v/>
      </c>
      <c r="L11" s="306" t="str">
        <f>IF(競技者データ入力シート!C16="","",(競技者データ入力シート!C16&amp;" "&amp;競技者データ入力シート!D16))</f>
        <v/>
      </c>
      <c r="M11" s="306" t="str">
        <f>IF(競技者データ入力シート!H16="","",競技者データ入力シート!H16)</f>
        <v/>
      </c>
      <c r="N11" s="306" t="str">
        <f>IF(競技者データ入力シート!I16="","",競技者データ入力シート!I16)</f>
        <v/>
      </c>
      <c r="O11" s="306" t="str">
        <f>IF(競技者データ入力シート!J16="","",競技者データ入力シート!J16)</f>
        <v/>
      </c>
      <c r="P11" s="306" t="str">
        <f>IF(競技者データ入力シート!K16="","",競技者データ入力シート!K16)</f>
        <v/>
      </c>
      <c r="Q11" s="306" t="str">
        <f>IF(競技者データ入力シート!C16="", "", '大会申込一覧表(印刷して提出)'!$L$5)</f>
        <v/>
      </c>
      <c r="R11" s="306" t="str">
        <f>IF(競技者データ入力シート!L16="", "", 競技者データ入力シート!L16)</f>
        <v/>
      </c>
      <c r="S11" s="306" t="str">
        <f>IF($D11="","",data!U12)</f>
        <v/>
      </c>
      <c r="T11" s="306" t="str">
        <f>IF($D11="","",data!W12)</f>
        <v/>
      </c>
      <c r="U11" s="306"/>
      <c r="V11" s="306"/>
      <c r="W11" s="306" t="str">
        <f>IF($D11="","",data!Z12)</f>
        <v/>
      </c>
      <c r="X11" s="306" t="str">
        <f>IF($D11="","",data!AB12)</f>
        <v/>
      </c>
      <c r="Y11" s="306"/>
      <c r="Z11" s="306"/>
      <c r="AA11" s="306" t="str">
        <f>IF($D11="","",data!AE12)</f>
        <v/>
      </c>
      <c r="AB11" s="306" t="str">
        <f>IF($D11="","",data!AG12)</f>
        <v/>
      </c>
      <c r="AC11" s="306"/>
      <c r="AD11" s="306"/>
      <c r="AE11" s="306" t="str">
        <f>IF($D11="","",data!AJ12)</f>
        <v/>
      </c>
      <c r="AF11" s="306" t="str">
        <f>IF($D11="","",data!AL12)</f>
        <v/>
      </c>
      <c r="AG11" s="306"/>
      <c r="AH11" s="306"/>
      <c r="AI11" s="306" t="str">
        <f>IF($D11="","",data!AO12)</f>
        <v/>
      </c>
      <c r="AJ11" s="306" t="str">
        <f>IF($D11="","",data!AQ12)</f>
        <v/>
      </c>
      <c r="AK11" s="306"/>
      <c r="AL11" s="306"/>
      <c r="AM11" s="306" t="str">
        <f>IF(競技者データ入力シート!AK16="","",競技者データ入力シート!AK16)</f>
        <v/>
      </c>
      <c r="AN11" s="306" t="str">
        <f>IF(競技者データ入力シート!$AK16="","",(VLOOKUP(($AI11&amp;$AM11),$BO$2:$BP$9,2,FALSE)))</f>
        <v/>
      </c>
      <c r="AO11" s="306" t="str">
        <f>IF(競技者データ入力シート!$AK16="","",$B11)</f>
        <v/>
      </c>
      <c r="AP11" s="306" t="str">
        <f>IF(競技者データ入力シート!$AK16="","",$C11&amp;$AM11)</f>
        <v/>
      </c>
      <c r="AQ11" s="306"/>
      <c r="AR11" s="306" t="str">
        <f>IF(競技者データ入力シート!$AK16="","",$C11&amp;$AM11)</f>
        <v/>
      </c>
      <c r="AS11" s="306" t="str">
        <f>IF(競技者データ入力シート!$AK16="","",$C11&amp;$AM11)</f>
        <v/>
      </c>
      <c r="AT11" s="306" t="str">
        <f>IF(競技者データ入力シート!AK16="","",(COUNTIF($AN$2:AN11,AN11)))</f>
        <v/>
      </c>
      <c r="AU11" s="306" t="str">
        <f>IF(競技者データ入力シート!$AK16="","",E11)</f>
        <v/>
      </c>
      <c r="AV11" s="306" t="str">
        <f>IF(競技者データ入力シート!$AK16="","",J11)</f>
        <v/>
      </c>
      <c r="AW11" s="306" t="str">
        <f>IF(競技者データ入力シート!$AK16="","",AI11)</f>
        <v/>
      </c>
      <c r="AX11" s="306" t="str">
        <f>IF(競技者データ入力シート!$AK16="","",AJ11)</f>
        <v/>
      </c>
      <c r="AY11" s="306" t="str">
        <f>IF(競技者データ入力シート!$N16="","",競技者データ入力シート!$N16)</f>
        <v/>
      </c>
      <c r="AZ11" s="306" t="str">
        <f>IF(競技者データ入力シート!$S16="","",競技者データ入力シート!$S16)</f>
        <v/>
      </c>
      <c r="BA11" s="306" t="str">
        <f>IF(競技者データ入力シート!$X16="","",競技者データ入力シート!$X16)</f>
        <v/>
      </c>
      <c r="BB11" s="306" t="str">
        <f>IF(競技者データ入力シート!$AC16="","",競技者データ入力シート!$AC16)</f>
        <v/>
      </c>
      <c r="BC11" s="306" t="str">
        <f>IF(競技者データ入力シート!$AH16="","",競技者データ入力シート!$AH16)</f>
        <v/>
      </c>
      <c r="BD11" s="306" t="str">
        <f>IF(競技者データ入力シート!$AK16="","",競技者データ入力シート!$AK16)</f>
        <v/>
      </c>
    </row>
    <row r="12" spans="2:74">
      <c r="B12" s="306" t="str">
        <f>IF(競技者データ入力シート!C17="","",競技者データ入力シート!$S$1)</f>
        <v/>
      </c>
      <c r="C12" s="306" t="str">
        <f>IF(競技者データ入力シート!C17="","",'大会申込一覧表(印刷して提出)'!$P$6)</f>
        <v/>
      </c>
      <c r="D12" s="306" t="str">
        <f>競技者データ入力シート!A17</f>
        <v/>
      </c>
      <c r="E12" s="306">
        <v>1011</v>
      </c>
      <c r="F12" s="306" t="str">
        <f>IF(競技者データ入力シート!$C$7="","",競技者データ入力シート!$S$1)</f>
        <v/>
      </c>
      <c r="G12" s="306"/>
      <c r="H12" s="306"/>
      <c r="I12" s="306" t="str">
        <f>IF(競技者データ入力シート!$B17="","",競技者データ入力シート!$B17)</f>
        <v/>
      </c>
      <c r="J12" s="306" t="str">
        <f>IF(競技者データ入力シート!C17="","",(競技者データ入力シート!C17&amp;" "&amp;競技者データ入力シート!D17))</f>
        <v/>
      </c>
      <c r="K12" s="306" t="str">
        <f>IF(競技者データ入力シート!E17="","",(競技者データ入力シート!E17&amp;" "&amp;競技者データ入力シート!F17))</f>
        <v/>
      </c>
      <c r="L12" s="306" t="str">
        <f>IF(競技者データ入力シート!C17="","",(競技者データ入力シート!C17&amp;" "&amp;競技者データ入力シート!D17))</f>
        <v/>
      </c>
      <c r="M12" s="306" t="str">
        <f>IF(競技者データ入力シート!H17="","",競技者データ入力シート!H17)</f>
        <v/>
      </c>
      <c r="N12" s="306" t="str">
        <f>IF(競技者データ入力シート!I17="","",競技者データ入力シート!I17)</f>
        <v/>
      </c>
      <c r="O12" s="306" t="str">
        <f>IF(競技者データ入力シート!J17="","",競技者データ入力シート!J17)</f>
        <v/>
      </c>
      <c r="P12" s="306" t="str">
        <f>IF(競技者データ入力シート!K17="","",競技者データ入力シート!K17)</f>
        <v/>
      </c>
      <c r="Q12" s="306" t="str">
        <f>IF(競技者データ入力シート!C17="", "", '大会申込一覧表(印刷して提出)'!$L$5)</f>
        <v/>
      </c>
      <c r="R12" s="306" t="str">
        <f>IF(競技者データ入力シート!L17="", "", 競技者データ入力シート!L17)</f>
        <v/>
      </c>
      <c r="S12" s="306" t="str">
        <f>IF($D12="","",data!U13)</f>
        <v/>
      </c>
      <c r="T12" s="306" t="str">
        <f>IF($D12="","",data!W13)</f>
        <v/>
      </c>
      <c r="U12" s="306"/>
      <c r="V12" s="306"/>
      <c r="W12" s="306" t="str">
        <f>IF($D12="","",data!Z13)</f>
        <v/>
      </c>
      <c r="X12" s="306" t="str">
        <f>IF($D12="","",data!AB13)</f>
        <v/>
      </c>
      <c r="Y12" s="306"/>
      <c r="Z12" s="306"/>
      <c r="AA12" s="306" t="str">
        <f>IF($D12="","",data!AE13)</f>
        <v/>
      </c>
      <c r="AB12" s="306" t="str">
        <f>IF($D12="","",data!AG13)</f>
        <v/>
      </c>
      <c r="AC12" s="306"/>
      <c r="AD12" s="306"/>
      <c r="AE12" s="306" t="str">
        <f>IF($D12="","",data!AJ13)</f>
        <v/>
      </c>
      <c r="AF12" s="306" t="str">
        <f>IF($D12="","",data!AL13)</f>
        <v/>
      </c>
      <c r="AG12" s="306"/>
      <c r="AH12" s="306"/>
      <c r="AI12" s="306" t="str">
        <f>IF($D12="","",data!AO13)</f>
        <v/>
      </c>
      <c r="AJ12" s="306" t="str">
        <f>IF($D12="","",data!AQ13)</f>
        <v/>
      </c>
      <c r="AK12" s="306"/>
      <c r="AL12" s="306"/>
      <c r="AM12" s="306" t="str">
        <f>IF(競技者データ入力シート!AK17="","",競技者データ入力シート!AK17)</f>
        <v/>
      </c>
      <c r="AN12" s="306" t="str">
        <f>IF(競技者データ入力シート!$AK17="","",(VLOOKUP(($AI12&amp;$AM12),$BO$2:$BP$9,2,FALSE)))</f>
        <v/>
      </c>
      <c r="AO12" s="306" t="str">
        <f>IF(競技者データ入力シート!$AK17="","",$B12)</f>
        <v/>
      </c>
      <c r="AP12" s="306" t="str">
        <f>IF(競技者データ入力シート!$AK17="","",$C12&amp;$AM12)</f>
        <v/>
      </c>
      <c r="AQ12" s="306"/>
      <c r="AR12" s="306" t="str">
        <f>IF(競技者データ入力シート!$AK17="","",$C12&amp;$AM12)</f>
        <v/>
      </c>
      <c r="AS12" s="306" t="str">
        <f>IF(競技者データ入力シート!$AK17="","",$C12&amp;$AM12)</f>
        <v/>
      </c>
      <c r="AT12" s="306" t="str">
        <f>IF(競技者データ入力シート!AK17="","",(COUNTIF($AN$2:AN12,AN12)))</f>
        <v/>
      </c>
      <c r="AU12" s="306" t="str">
        <f>IF(競技者データ入力シート!$AK17="","",E12)</f>
        <v/>
      </c>
      <c r="AV12" s="306" t="str">
        <f>IF(競技者データ入力シート!$AK17="","",J12)</f>
        <v/>
      </c>
      <c r="AW12" s="306" t="str">
        <f>IF(競技者データ入力シート!$AK17="","",AI12)</f>
        <v/>
      </c>
      <c r="AX12" s="306" t="str">
        <f>IF(競技者データ入力シート!$AK17="","",AJ12)</f>
        <v/>
      </c>
      <c r="AY12" s="306" t="str">
        <f>IF(競技者データ入力シート!$N17="","",競技者データ入力シート!$N17)</f>
        <v/>
      </c>
      <c r="AZ12" s="306" t="str">
        <f>IF(競技者データ入力シート!$S17="","",競技者データ入力シート!$S17)</f>
        <v/>
      </c>
      <c r="BA12" s="306" t="str">
        <f>IF(競技者データ入力シート!$X17="","",競技者データ入力シート!$X17)</f>
        <v/>
      </c>
      <c r="BB12" s="306" t="str">
        <f>IF(競技者データ入力シート!$AC17="","",競技者データ入力シート!$AC17)</f>
        <v/>
      </c>
      <c r="BC12" s="306" t="str">
        <f>IF(競技者データ入力シート!$AH17="","",競技者データ入力シート!$AH17)</f>
        <v/>
      </c>
      <c r="BD12" s="306" t="str">
        <f>IF(競技者データ入力シート!$AK17="","",競技者データ入力シート!$AK17)</f>
        <v/>
      </c>
    </row>
    <row r="13" spans="2:74">
      <c r="B13" s="306" t="str">
        <f>IF(競技者データ入力シート!C18="","",競技者データ入力シート!$S$1)</f>
        <v/>
      </c>
      <c r="C13" s="306" t="str">
        <f>IF(競技者データ入力シート!C18="","",'大会申込一覧表(印刷して提出)'!$P$6)</f>
        <v/>
      </c>
      <c r="D13" s="306" t="str">
        <f>競技者データ入力シート!A18</f>
        <v/>
      </c>
      <c r="E13" s="306">
        <v>1012</v>
      </c>
      <c r="F13" s="306" t="str">
        <f>IF(競技者データ入力シート!$C$7="","",競技者データ入力シート!$S$1)</f>
        <v/>
      </c>
      <c r="G13" s="306"/>
      <c r="H13" s="306"/>
      <c r="I13" s="306" t="str">
        <f>IF(競技者データ入力シート!$B18="","",競技者データ入力シート!$B18)</f>
        <v/>
      </c>
      <c r="J13" s="306" t="str">
        <f>IF(競技者データ入力シート!C18="","",(競技者データ入力シート!C18&amp;" "&amp;競技者データ入力シート!D18))</f>
        <v/>
      </c>
      <c r="K13" s="306" t="str">
        <f>IF(競技者データ入力シート!E18="","",(競技者データ入力シート!E18&amp;" "&amp;競技者データ入力シート!F18))</f>
        <v/>
      </c>
      <c r="L13" s="306" t="str">
        <f>IF(競技者データ入力シート!C18="","",(競技者データ入力シート!C18&amp;" "&amp;競技者データ入力シート!D18))</f>
        <v/>
      </c>
      <c r="M13" s="306" t="str">
        <f>IF(競技者データ入力シート!H18="","",競技者データ入力シート!H18)</f>
        <v/>
      </c>
      <c r="N13" s="306" t="str">
        <f>IF(競技者データ入力シート!I18="","",競技者データ入力シート!I18)</f>
        <v/>
      </c>
      <c r="O13" s="306" t="str">
        <f>IF(競技者データ入力シート!J18="","",競技者データ入力シート!J18)</f>
        <v/>
      </c>
      <c r="P13" s="306" t="str">
        <f>IF(競技者データ入力シート!K18="","",競技者データ入力シート!K18)</f>
        <v/>
      </c>
      <c r="Q13" s="306" t="str">
        <f>IF(競技者データ入力シート!C18="", "", '大会申込一覧表(印刷して提出)'!$L$5)</f>
        <v/>
      </c>
      <c r="R13" s="306" t="str">
        <f>IF(競技者データ入力シート!L18="", "", 競技者データ入力シート!L18)</f>
        <v/>
      </c>
      <c r="S13" s="306" t="str">
        <f>IF($D13="","",data!U14)</f>
        <v/>
      </c>
      <c r="T13" s="306" t="str">
        <f>IF($D13="","",data!W14)</f>
        <v/>
      </c>
      <c r="U13" s="306"/>
      <c r="V13" s="306"/>
      <c r="W13" s="306" t="str">
        <f>IF($D13="","",data!Z14)</f>
        <v/>
      </c>
      <c r="X13" s="306" t="str">
        <f>IF($D13="","",data!AB14)</f>
        <v/>
      </c>
      <c r="Y13" s="306"/>
      <c r="Z13" s="306"/>
      <c r="AA13" s="306" t="str">
        <f>IF($D13="","",data!AE14)</f>
        <v/>
      </c>
      <c r="AB13" s="306" t="str">
        <f>IF($D13="","",data!AG14)</f>
        <v/>
      </c>
      <c r="AC13" s="306"/>
      <c r="AD13" s="306"/>
      <c r="AE13" s="306" t="str">
        <f>IF($D13="","",data!AJ14)</f>
        <v/>
      </c>
      <c r="AF13" s="306" t="str">
        <f>IF($D13="","",data!AL14)</f>
        <v/>
      </c>
      <c r="AG13" s="306"/>
      <c r="AH13" s="306"/>
      <c r="AI13" s="306" t="str">
        <f>IF($D13="","",data!AO14)</f>
        <v/>
      </c>
      <c r="AJ13" s="306" t="str">
        <f>IF($D13="","",data!AQ14)</f>
        <v/>
      </c>
      <c r="AK13" s="306"/>
      <c r="AL13" s="306"/>
      <c r="AM13" s="306" t="str">
        <f>IF(競技者データ入力シート!AK18="","",競技者データ入力シート!AK18)</f>
        <v/>
      </c>
      <c r="AN13" s="306" t="str">
        <f>IF(競技者データ入力シート!$AK18="","",(VLOOKUP(($AI13&amp;$AM13),$BO$2:$BP$9,2,FALSE)))</f>
        <v/>
      </c>
      <c r="AO13" s="306" t="str">
        <f>IF(競技者データ入力シート!$AK18="","",$B13)</f>
        <v/>
      </c>
      <c r="AP13" s="306" t="str">
        <f>IF(競技者データ入力シート!$AK18="","",$C13&amp;$AM13)</f>
        <v/>
      </c>
      <c r="AQ13" s="306"/>
      <c r="AR13" s="306" t="str">
        <f>IF(競技者データ入力シート!$AK18="","",$C13&amp;$AM13)</f>
        <v/>
      </c>
      <c r="AS13" s="306" t="str">
        <f>IF(競技者データ入力シート!$AK18="","",$C13&amp;$AM13)</f>
        <v/>
      </c>
      <c r="AT13" s="306" t="str">
        <f>IF(競技者データ入力シート!AK18="","",(COUNTIF($AN$2:AN13,AN13)))</f>
        <v/>
      </c>
      <c r="AU13" s="306" t="str">
        <f>IF(競技者データ入力シート!$AK18="","",E13)</f>
        <v/>
      </c>
      <c r="AV13" s="306" t="str">
        <f>IF(競技者データ入力シート!$AK18="","",J13)</f>
        <v/>
      </c>
      <c r="AW13" s="306" t="str">
        <f>IF(競技者データ入力シート!$AK18="","",AI13)</f>
        <v/>
      </c>
      <c r="AX13" s="306" t="str">
        <f>IF(競技者データ入力シート!$AK18="","",AJ13)</f>
        <v/>
      </c>
      <c r="AY13" s="306" t="str">
        <f>IF(競技者データ入力シート!$N18="","",競技者データ入力シート!$N18)</f>
        <v/>
      </c>
      <c r="AZ13" s="306" t="str">
        <f>IF(競技者データ入力シート!$S18="","",競技者データ入力シート!$S18)</f>
        <v/>
      </c>
      <c r="BA13" s="306" t="str">
        <f>IF(競技者データ入力シート!$X18="","",競技者データ入力シート!$X18)</f>
        <v/>
      </c>
      <c r="BB13" s="306" t="str">
        <f>IF(競技者データ入力シート!$AC18="","",競技者データ入力シート!$AC18)</f>
        <v/>
      </c>
      <c r="BC13" s="306" t="str">
        <f>IF(競技者データ入力シート!$AH18="","",競技者データ入力シート!$AH18)</f>
        <v/>
      </c>
      <c r="BD13" s="306" t="str">
        <f>IF(競技者データ入力シート!$AK18="","",競技者データ入力シート!$AK18)</f>
        <v/>
      </c>
    </row>
    <row r="14" spans="2:74">
      <c r="B14" s="306" t="str">
        <f>IF(競技者データ入力シート!C19="","",競技者データ入力シート!$S$1)</f>
        <v/>
      </c>
      <c r="C14" s="306" t="str">
        <f>IF(競技者データ入力シート!C19="","",'大会申込一覧表(印刷して提出)'!$P$6)</f>
        <v/>
      </c>
      <c r="D14" s="306" t="str">
        <f>競技者データ入力シート!A19</f>
        <v/>
      </c>
      <c r="E14" s="306">
        <v>1013</v>
      </c>
      <c r="F14" s="306" t="str">
        <f>IF(競技者データ入力シート!$C$7="","",競技者データ入力シート!$S$1)</f>
        <v/>
      </c>
      <c r="G14" s="306"/>
      <c r="H14" s="306"/>
      <c r="I14" s="306" t="str">
        <f>IF(競技者データ入力シート!$B19="","",競技者データ入力シート!$B19)</f>
        <v/>
      </c>
      <c r="J14" s="306" t="str">
        <f>IF(競技者データ入力シート!C19="","",(競技者データ入力シート!C19&amp;" "&amp;競技者データ入力シート!D19))</f>
        <v/>
      </c>
      <c r="K14" s="306" t="str">
        <f>IF(競技者データ入力シート!E19="","",(競技者データ入力シート!E19&amp;" "&amp;競技者データ入力シート!F19))</f>
        <v/>
      </c>
      <c r="L14" s="306" t="str">
        <f>IF(競技者データ入力シート!C19="","",(競技者データ入力シート!C19&amp;" "&amp;競技者データ入力シート!D19))</f>
        <v/>
      </c>
      <c r="M14" s="306" t="str">
        <f>IF(競技者データ入力シート!H19="","",競技者データ入力シート!H19)</f>
        <v/>
      </c>
      <c r="N14" s="306" t="str">
        <f>IF(競技者データ入力シート!I19="","",競技者データ入力シート!I19)</f>
        <v/>
      </c>
      <c r="O14" s="306" t="str">
        <f>IF(競技者データ入力シート!J19="","",競技者データ入力シート!J19)</f>
        <v/>
      </c>
      <c r="P14" s="306" t="str">
        <f>IF(競技者データ入力シート!K19="","",競技者データ入力シート!K19)</f>
        <v/>
      </c>
      <c r="Q14" s="306" t="str">
        <f>IF(競技者データ入力シート!C19="", "", '大会申込一覧表(印刷して提出)'!$L$5)</f>
        <v/>
      </c>
      <c r="R14" s="306" t="str">
        <f>IF(競技者データ入力シート!L19="", "", 競技者データ入力シート!L19)</f>
        <v/>
      </c>
      <c r="S14" s="306" t="str">
        <f>IF($D14="","",data!U15)</f>
        <v/>
      </c>
      <c r="T14" s="306" t="str">
        <f>IF($D14="","",data!W15)</f>
        <v/>
      </c>
      <c r="U14" s="306"/>
      <c r="V14" s="306"/>
      <c r="W14" s="306" t="str">
        <f>IF($D14="","",data!Z15)</f>
        <v/>
      </c>
      <c r="X14" s="306" t="str">
        <f>IF($D14="","",data!AB15)</f>
        <v/>
      </c>
      <c r="Y14" s="306"/>
      <c r="Z14" s="306"/>
      <c r="AA14" s="306" t="str">
        <f>IF($D14="","",data!AE15)</f>
        <v/>
      </c>
      <c r="AB14" s="306" t="str">
        <f>IF($D14="","",data!AG15)</f>
        <v/>
      </c>
      <c r="AC14" s="306"/>
      <c r="AD14" s="306"/>
      <c r="AE14" s="306" t="str">
        <f>IF($D14="","",data!AJ15)</f>
        <v/>
      </c>
      <c r="AF14" s="306" t="str">
        <f>IF($D14="","",data!AL15)</f>
        <v/>
      </c>
      <c r="AG14" s="306"/>
      <c r="AH14" s="306"/>
      <c r="AI14" s="306" t="str">
        <f>IF($D14="","",data!AO15)</f>
        <v/>
      </c>
      <c r="AJ14" s="306" t="str">
        <f>IF($D14="","",data!AQ15)</f>
        <v/>
      </c>
      <c r="AK14" s="306"/>
      <c r="AL14" s="306"/>
      <c r="AM14" s="306" t="str">
        <f>IF(競技者データ入力シート!AK19="","",競技者データ入力シート!AK19)</f>
        <v/>
      </c>
      <c r="AN14" s="306" t="str">
        <f>IF(競技者データ入力シート!$AK19="","",(VLOOKUP(($AI14&amp;$AM14),$BO$2:$BP$9,2,FALSE)))</f>
        <v/>
      </c>
      <c r="AO14" s="306" t="str">
        <f>IF(競技者データ入力シート!$AK19="","",$B14)</f>
        <v/>
      </c>
      <c r="AP14" s="306" t="str">
        <f>IF(競技者データ入力シート!$AK19="","",$C14&amp;$AM14)</f>
        <v/>
      </c>
      <c r="AQ14" s="306"/>
      <c r="AR14" s="306" t="str">
        <f>IF(競技者データ入力シート!$AK19="","",$C14&amp;$AM14)</f>
        <v/>
      </c>
      <c r="AS14" s="306" t="str">
        <f>IF(競技者データ入力シート!$AK19="","",$C14&amp;$AM14)</f>
        <v/>
      </c>
      <c r="AT14" s="306" t="str">
        <f>IF(競技者データ入力シート!AK19="","",(COUNTIF($AN$2:AN14,AN14)))</f>
        <v/>
      </c>
      <c r="AU14" s="306" t="str">
        <f>IF(競技者データ入力シート!$AK19="","",E14)</f>
        <v/>
      </c>
      <c r="AV14" s="306" t="str">
        <f>IF(競技者データ入力シート!$AK19="","",J14)</f>
        <v/>
      </c>
      <c r="AW14" s="306" t="str">
        <f>IF(競技者データ入力シート!$AK19="","",AI14)</f>
        <v/>
      </c>
      <c r="AX14" s="306" t="str">
        <f>IF(競技者データ入力シート!$AK19="","",AJ14)</f>
        <v/>
      </c>
      <c r="AY14" s="306" t="str">
        <f>IF(競技者データ入力シート!$N19="","",競技者データ入力シート!$N19)</f>
        <v/>
      </c>
      <c r="AZ14" s="306" t="str">
        <f>IF(競技者データ入力シート!$S19="","",競技者データ入力シート!$S19)</f>
        <v/>
      </c>
      <c r="BA14" s="306" t="str">
        <f>IF(競技者データ入力シート!$X19="","",競技者データ入力シート!$X19)</f>
        <v/>
      </c>
      <c r="BB14" s="306" t="str">
        <f>IF(競技者データ入力シート!$AC19="","",競技者データ入力シート!$AC19)</f>
        <v/>
      </c>
      <c r="BC14" s="306" t="str">
        <f>IF(競技者データ入力シート!$AH19="","",競技者データ入力シート!$AH19)</f>
        <v/>
      </c>
      <c r="BD14" s="306" t="str">
        <f>IF(競技者データ入力シート!$AK19="","",競技者データ入力シート!$AK19)</f>
        <v/>
      </c>
    </row>
    <row r="15" spans="2:74">
      <c r="B15" s="306" t="str">
        <f>IF(競技者データ入力シート!C20="","",競技者データ入力シート!$S$1)</f>
        <v/>
      </c>
      <c r="C15" s="306" t="str">
        <f>IF(競技者データ入力シート!C20="","",'大会申込一覧表(印刷して提出)'!$P$6)</f>
        <v/>
      </c>
      <c r="D15" s="306" t="str">
        <f>競技者データ入力シート!A20</f>
        <v/>
      </c>
      <c r="E15" s="306">
        <v>1014</v>
      </c>
      <c r="F15" s="306" t="str">
        <f>IF(競技者データ入力シート!$C$7="","",競技者データ入力シート!$S$1)</f>
        <v/>
      </c>
      <c r="G15" s="306"/>
      <c r="H15" s="306"/>
      <c r="I15" s="306" t="str">
        <f>IF(競技者データ入力シート!$B20="","",競技者データ入力シート!$B20)</f>
        <v/>
      </c>
      <c r="J15" s="306" t="str">
        <f>IF(競技者データ入力シート!C20="","",(競技者データ入力シート!C20&amp;" "&amp;競技者データ入力シート!D20))</f>
        <v/>
      </c>
      <c r="K15" s="306" t="str">
        <f>IF(競技者データ入力シート!E20="","",(競技者データ入力シート!E20&amp;" "&amp;競技者データ入力シート!F20))</f>
        <v/>
      </c>
      <c r="L15" s="306" t="str">
        <f>IF(競技者データ入力シート!C20="","",(競技者データ入力シート!C20&amp;" "&amp;競技者データ入力シート!D20))</f>
        <v/>
      </c>
      <c r="M15" s="306" t="str">
        <f>IF(競技者データ入力シート!H20="","",競技者データ入力シート!H20)</f>
        <v/>
      </c>
      <c r="N15" s="306" t="str">
        <f>IF(競技者データ入力シート!I20="","",競技者データ入力シート!I20)</f>
        <v/>
      </c>
      <c r="O15" s="306" t="str">
        <f>IF(競技者データ入力シート!J20="","",競技者データ入力シート!J20)</f>
        <v/>
      </c>
      <c r="P15" s="306" t="str">
        <f>IF(競技者データ入力シート!K20="","",競技者データ入力シート!K20)</f>
        <v/>
      </c>
      <c r="Q15" s="306" t="str">
        <f>IF(競技者データ入力シート!C20="", "", '大会申込一覧表(印刷して提出)'!$L$5)</f>
        <v/>
      </c>
      <c r="R15" s="306" t="str">
        <f>IF(競技者データ入力シート!L20="", "", 競技者データ入力シート!L20)</f>
        <v/>
      </c>
      <c r="S15" s="306" t="str">
        <f>IF($D15="","",data!U16)</f>
        <v/>
      </c>
      <c r="T15" s="306" t="str">
        <f>IF($D15="","",data!W16)</f>
        <v/>
      </c>
      <c r="U15" s="306"/>
      <c r="V15" s="306"/>
      <c r="W15" s="306" t="str">
        <f>IF($D15="","",data!Z16)</f>
        <v/>
      </c>
      <c r="X15" s="306" t="str">
        <f>IF($D15="","",data!AB16)</f>
        <v/>
      </c>
      <c r="Y15" s="306"/>
      <c r="Z15" s="306"/>
      <c r="AA15" s="306" t="str">
        <f>IF($D15="","",data!AE16)</f>
        <v/>
      </c>
      <c r="AB15" s="306" t="str">
        <f>IF($D15="","",data!AG16)</f>
        <v/>
      </c>
      <c r="AC15" s="306"/>
      <c r="AD15" s="306"/>
      <c r="AE15" s="306" t="str">
        <f>IF($D15="","",data!AJ16)</f>
        <v/>
      </c>
      <c r="AF15" s="306" t="str">
        <f>IF($D15="","",data!AL16)</f>
        <v/>
      </c>
      <c r="AG15" s="306"/>
      <c r="AH15" s="306"/>
      <c r="AI15" s="306" t="str">
        <f>IF($D15="","",data!AO16)</f>
        <v/>
      </c>
      <c r="AJ15" s="306" t="str">
        <f>IF($D15="","",data!AQ16)</f>
        <v/>
      </c>
      <c r="AK15" s="306"/>
      <c r="AL15" s="306"/>
      <c r="AM15" s="306" t="str">
        <f>IF(競技者データ入力シート!AK20="","",競技者データ入力シート!AK20)</f>
        <v/>
      </c>
      <c r="AN15" s="306" t="str">
        <f>IF(競技者データ入力シート!$AK20="","",(VLOOKUP(($AI15&amp;$AM15),$BO$2:$BP$9,2,FALSE)))</f>
        <v/>
      </c>
      <c r="AO15" s="306" t="str">
        <f>IF(競技者データ入力シート!$AK20="","",$B15)</f>
        <v/>
      </c>
      <c r="AP15" s="306" t="str">
        <f>IF(競技者データ入力シート!$AK20="","",$C15&amp;$AM15)</f>
        <v/>
      </c>
      <c r="AQ15" s="306"/>
      <c r="AR15" s="306" t="str">
        <f>IF(競技者データ入力シート!$AK20="","",$C15&amp;$AM15)</f>
        <v/>
      </c>
      <c r="AS15" s="306" t="str">
        <f>IF(競技者データ入力シート!$AK20="","",$C15&amp;$AM15)</f>
        <v/>
      </c>
      <c r="AT15" s="306" t="str">
        <f>IF(競技者データ入力シート!AK20="","",(COUNTIF($AN$2:AN15,AN15)))</f>
        <v/>
      </c>
      <c r="AU15" s="306" t="str">
        <f>IF(競技者データ入力シート!$AK20="","",E15)</f>
        <v/>
      </c>
      <c r="AV15" s="306" t="str">
        <f>IF(競技者データ入力シート!$AK20="","",J15)</f>
        <v/>
      </c>
      <c r="AW15" s="306" t="str">
        <f>IF(競技者データ入力シート!$AK20="","",AI15)</f>
        <v/>
      </c>
      <c r="AX15" s="306" t="str">
        <f>IF(競技者データ入力シート!$AK20="","",AJ15)</f>
        <v/>
      </c>
      <c r="AY15" s="306" t="str">
        <f>IF(競技者データ入力シート!$N20="","",競技者データ入力シート!$N20)</f>
        <v/>
      </c>
      <c r="AZ15" s="306" t="str">
        <f>IF(競技者データ入力シート!$S20="","",競技者データ入力シート!$S20)</f>
        <v/>
      </c>
      <c r="BA15" s="306" t="str">
        <f>IF(競技者データ入力シート!$X20="","",競技者データ入力シート!$X20)</f>
        <v/>
      </c>
      <c r="BB15" s="306" t="str">
        <f>IF(競技者データ入力シート!$AC20="","",競技者データ入力シート!$AC20)</f>
        <v/>
      </c>
      <c r="BC15" s="306" t="str">
        <f>IF(競技者データ入力シート!$AH20="","",競技者データ入力シート!$AH20)</f>
        <v/>
      </c>
      <c r="BD15" s="306" t="str">
        <f>IF(競技者データ入力シート!$AK20="","",競技者データ入力シート!$AK20)</f>
        <v/>
      </c>
    </row>
    <row r="16" spans="2:74">
      <c r="B16" s="306" t="str">
        <f>IF(競技者データ入力シート!C21="","",競技者データ入力シート!$S$1)</f>
        <v/>
      </c>
      <c r="C16" s="306" t="str">
        <f>IF(競技者データ入力シート!C21="","",'大会申込一覧表(印刷して提出)'!$P$6)</f>
        <v/>
      </c>
      <c r="D16" s="306" t="str">
        <f>競技者データ入力シート!A21</f>
        <v/>
      </c>
      <c r="E16" s="306">
        <v>1015</v>
      </c>
      <c r="F16" s="306" t="str">
        <f>IF(競技者データ入力シート!$C$7="","",競技者データ入力シート!$S$1)</f>
        <v/>
      </c>
      <c r="G16" s="306"/>
      <c r="H16" s="306"/>
      <c r="I16" s="306" t="str">
        <f>IF(競技者データ入力シート!$B21="","",競技者データ入力シート!$B21)</f>
        <v/>
      </c>
      <c r="J16" s="306" t="str">
        <f>IF(競技者データ入力シート!C21="","",(競技者データ入力シート!C21&amp;" "&amp;競技者データ入力シート!D21))</f>
        <v/>
      </c>
      <c r="K16" s="306" t="str">
        <f>IF(競技者データ入力シート!E21="","",(競技者データ入力シート!E21&amp;" "&amp;競技者データ入力シート!F21))</f>
        <v/>
      </c>
      <c r="L16" s="306" t="str">
        <f>IF(競技者データ入力シート!C21="","",(競技者データ入力シート!C21&amp;" "&amp;競技者データ入力シート!D21))</f>
        <v/>
      </c>
      <c r="M16" s="306" t="str">
        <f>IF(競技者データ入力シート!H21="","",競技者データ入力シート!H21)</f>
        <v/>
      </c>
      <c r="N16" s="306" t="str">
        <f>IF(競技者データ入力シート!I21="","",競技者データ入力シート!I21)</f>
        <v/>
      </c>
      <c r="O16" s="306" t="str">
        <f>IF(競技者データ入力シート!J21="","",競技者データ入力シート!J21)</f>
        <v/>
      </c>
      <c r="P16" s="306" t="str">
        <f>IF(競技者データ入力シート!K21="","",競技者データ入力シート!K21)</f>
        <v/>
      </c>
      <c r="Q16" s="306" t="str">
        <f>IF(競技者データ入力シート!C21="", "", '大会申込一覧表(印刷して提出)'!$L$5)</f>
        <v/>
      </c>
      <c r="R16" s="306" t="str">
        <f>IF(競技者データ入力シート!L21="", "", 競技者データ入力シート!L21)</f>
        <v/>
      </c>
      <c r="S16" s="306" t="str">
        <f>IF($D16="","",data!U17)</f>
        <v/>
      </c>
      <c r="T16" s="306" t="str">
        <f>IF($D16="","",data!W17)</f>
        <v/>
      </c>
      <c r="U16" s="306"/>
      <c r="V16" s="306"/>
      <c r="W16" s="306" t="str">
        <f>IF($D16="","",data!Z17)</f>
        <v/>
      </c>
      <c r="X16" s="306" t="str">
        <f>IF($D16="","",data!AB17)</f>
        <v/>
      </c>
      <c r="Y16" s="306"/>
      <c r="Z16" s="306"/>
      <c r="AA16" s="306" t="str">
        <f>IF($D16="","",data!AE17)</f>
        <v/>
      </c>
      <c r="AB16" s="306" t="str">
        <f>IF($D16="","",data!AG17)</f>
        <v/>
      </c>
      <c r="AC16" s="306"/>
      <c r="AD16" s="306"/>
      <c r="AE16" s="306" t="str">
        <f>IF($D16="","",data!AJ17)</f>
        <v/>
      </c>
      <c r="AF16" s="306" t="str">
        <f>IF($D16="","",data!AL17)</f>
        <v/>
      </c>
      <c r="AG16" s="306"/>
      <c r="AH16" s="306"/>
      <c r="AI16" s="306" t="str">
        <f>IF($D16="","",data!AO17)</f>
        <v/>
      </c>
      <c r="AJ16" s="306" t="str">
        <f>IF($D16="","",data!AQ17)</f>
        <v/>
      </c>
      <c r="AK16" s="306"/>
      <c r="AL16" s="306"/>
      <c r="AM16" s="306" t="str">
        <f>IF(競技者データ入力シート!AK21="","",競技者データ入力シート!AK21)</f>
        <v/>
      </c>
      <c r="AN16" s="306" t="str">
        <f>IF(競技者データ入力シート!$AK21="","",(VLOOKUP(($AI16&amp;$AM16),$BO$2:$BP$9,2,FALSE)))</f>
        <v/>
      </c>
      <c r="AO16" s="306" t="str">
        <f>IF(競技者データ入力シート!$AK21="","",$B16)</f>
        <v/>
      </c>
      <c r="AP16" s="306" t="str">
        <f>IF(競技者データ入力シート!$AK21="","",$C16&amp;$AM16)</f>
        <v/>
      </c>
      <c r="AQ16" s="306"/>
      <c r="AR16" s="306" t="str">
        <f>IF(競技者データ入力シート!$AK21="","",$C16&amp;$AM16)</f>
        <v/>
      </c>
      <c r="AS16" s="306" t="str">
        <f>IF(競技者データ入力シート!$AK21="","",$C16&amp;$AM16)</f>
        <v/>
      </c>
      <c r="AT16" s="306" t="str">
        <f>IF(競技者データ入力シート!AK21="","",(COUNTIF($AN$2:AN16,AN16)))</f>
        <v/>
      </c>
      <c r="AU16" s="306" t="str">
        <f>IF(競技者データ入力シート!$AK21="","",E16)</f>
        <v/>
      </c>
      <c r="AV16" s="306" t="str">
        <f>IF(競技者データ入力シート!$AK21="","",J16)</f>
        <v/>
      </c>
      <c r="AW16" s="306" t="str">
        <f>IF(競技者データ入力シート!$AK21="","",AI16)</f>
        <v/>
      </c>
      <c r="AX16" s="306" t="str">
        <f>IF(競技者データ入力シート!$AK21="","",AJ16)</f>
        <v/>
      </c>
      <c r="AY16" s="306" t="str">
        <f>IF(競技者データ入力シート!$N21="","",競技者データ入力シート!$N21)</f>
        <v/>
      </c>
      <c r="AZ16" s="306" t="str">
        <f>IF(競技者データ入力シート!$S21="","",競技者データ入力シート!$S21)</f>
        <v/>
      </c>
      <c r="BA16" s="306" t="str">
        <f>IF(競技者データ入力シート!$X21="","",競技者データ入力シート!$X21)</f>
        <v/>
      </c>
      <c r="BB16" s="306" t="str">
        <f>IF(競技者データ入力シート!$AC21="","",競技者データ入力シート!$AC21)</f>
        <v/>
      </c>
      <c r="BC16" s="306" t="str">
        <f>IF(競技者データ入力シート!$AH21="","",競技者データ入力シート!$AH21)</f>
        <v/>
      </c>
      <c r="BD16" s="306" t="str">
        <f>IF(競技者データ入力シート!$AK21="","",競技者データ入力シート!$AK21)</f>
        <v/>
      </c>
    </row>
    <row r="17" spans="2:56">
      <c r="B17" s="306" t="str">
        <f>IF(競技者データ入力シート!C22="","",競技者データ入力シート!$S$1)</f>
        <v/>
      </c>
      <c r="C17" s="306" t="str">
        <f>IF(競技者データ入力シート!C22="","",'大会申込一覧表(印刷して提出)'!$P$6)</f>
        <v/>
      </c>
      <c r="D17" s="306" t="str">
        <f>競技者データ入力シート!A22</f>
        <v/>
      </c>
      <c r="E17" s="306">
        <v>1016</v>
      </c>
      <c r="F17" s="306" t="str">
        <f>IF(競技者データ入力シート!$C$7="","",競技者データ入力シート!$S$1)</f>
        <v/>
      </c>
      <c r="G17" s="306"/>
      <c r="H17" s="306"/>
      <c r="I17" s="306" t="str">
        <f>IF(競技者データ入力シート!$B22="","",競技者データ入力シート!$B22)</f>
        <v/>
      </c>
      <c r="J17" s="306" t="str">
        <f>IF(競技者データ入力シート!C22="","",(競技者データ入力シート!C22&amp;" "&amp;競技者データ入力シート!D22))</f>
        <v/>
      </c>
      <c r="K17" s="306" t="str">
        <f>IF(競技者データ入力シート!E22="","",(競技者データ入力シート!E22&amp;" "&amp;競技者データ入力シート!F22))</f>
        <v/>
      </c>
      <c r="L17" s="306" t="str">
        <f>IF(競技者データ入力シート!C22="","",(競技者データ入力シート!C22&amp;" "&amp;競技者データ入力シート!D22))</f>
        <v/>
      </c>
      <c r="M17" s="306" t="str">
        <f>IF(競技者データ入力シート!H22="","",競技者データ入力シート!H22)</f>
        <v/>
      </c>
      <c r="N17" s="306" t="str">
        <f>IF(競技者データ入力シート!I22="","",競技者データ入力シート!I22)</f>
        <v/>
      </c>
      <c r="O17" s="306" t="str">
        <f>IF(競技者データ入力シート!J22="","",競技者データ入力シート!J22)</f>
        <v/>
      </c>
      <c r="P17" s="306" t="str">
        <f>IF(競技者データ入力シート!K22="","",競技者データ入力シート!K22)</f>
        <v/>
      </c>
      <c r="Q17" s="306" t="str">
        <f>IF(競技者データ入力シート!C22="", "", '大会申込一覧表(印刷して提出)'!$L$5)</f>
        <v/>
      </c>
      <c r="R17" s="306" t="str">
        <f>IF(競技者データ入力シート!L22="", "", 競技者データ入力シート!L22)</f>
        <v/>
      </c>
      <c r="S17" s="306" t="str">
        <f>IF($D17="","",data!U18)</f>
        <v/>
      </c>
      <c r="T17" s="306" t="str">
        <f>IF($D17="","",data!W18)</f>
        <v/>
      </c>
      <c r="U17" s="306"/>
      <c r="V17" s="306"/>
      <c r="W17" s="306" t="str">
        <f>IF($D17="","",data!Z18)</f>
        <v/>
      </c>
      <c r="X17" s="306" t="str">
        <f>IF($D17="","",data!AB18)</f>
        <v/>
      </c>
      <c r="Y17" s="306"/>
      <c r="Z17" s="306"/>
      <c r="AA17" s="306" t="str">
        <f>IF($D17="","",data!AE18)</f>
        <v/>
      </c>
      <c r="AB17" s="306" t="str">
        <f>IF($D17="","",data!AG18)</f>
        <v/>
      </c>
      <c r="AC17" s="306"/>
      <c r="AD17" s="306"/>
      <c r="AE17" s="306" t="str">
        <f>IF($D17="","",data!AJ18)</f>
        <v/>
      </c>
      <c r="AF17" s="306" t="str">
        <f>IF($D17="","",data!AL18)</f>
        <v/>
      </c>
      <c r="AG17" s="306"/>
      <c r="AH17" s="306"/>
      <c r="AI17" s="306" t="str">
        <f>IF($D17="","",data!AO18)</f>
        <v/>
      </c>
      <c r="AJ17" s="306" t="str">
        <f>IF($D17="","",data!AQ18)</f>
        <v/>
      </c>
      <c r="AK17" s="306"/>
      <c r="AL17" s="306"/>
      <c r="AM17" s="306" t="str">
        <f>IF(競技者データ入力シート!AK22="","",競技者データ入力シート!AK22)</f>
        <v/>
      </c>
      <c r="AN17" s="306" t="str">
        <f>IF(競技者データ入力シート!$AK22="","",(VLOOKUP(($AI17&amp;$AM17),$BO$2:$BP$9,2,FALSE)))</f>
        <v/>
      </c>
      <c r="AO17" s="306" t="str">
        <f>IF(競技者データ入力シート!$AK22="","",$B17)</f>
        <v/>
      </c>
      <c r="AP17" s="306" t="str">
        <f>IF(競技者データ入力シート!$AK22="","",$C17&amp;$AM17)</f>
        <v/>
      </c>
      <c r="AQ17" s="306"/>
      <c r="AR17" s="306" t="str">
        <f>IF(競技者データ入力シート!$AK22="","",$C17&amp;$AM17)</f>
        <v/>
      </c>
      <c r="AS17" s="306" t="str">
        <f>IF(競技者データ入力シート!$AK22="","",$C17&amp;$AM17)</f>
        <v/>
      </c>
      <c r="AT17" s="306" t="str">
        <f>IF(競技者データ入力シート!AK22="","",(COUNTIF($AN$2:AN17,AN17)))</f>
        <v/>
      </c>
      <c r="AU17" s="306" t="str">
        <f>IF(競技者データ入力シート!$AK22="","",E17)</f>
        <v/>
      </c>
      <c r="AV17" s="306" t="str">
        <f>IF(競技者データ入力シート!$AK22="","",J17)</f>
        <v/>
      </c>
      <c r="AW17" s="306" t="str">
        <f>IF(競技者データ入力シート!$AK22="","",AI17)</f>
        <v/>
      </c>
      <c r="AX17" s="306" t="str">
        <f>IF(競技者データ入力シート!$AK22="","",AJ17)</f>
        <v/>
      </c>
      <c r="AY17" s="306" t="str">
        <f>IF(競技者データ入力シート!$N22="","",競技者データ入力シート!$N22)</f>
        <v/>
      </c>
      <c r="AZ17" s="306" t="str">
        <f>IF(競技者データ入力シート!$S22="","",競技者データ入力シート!$S22)</f>
        <v/>
      </c>
      <c r="BA17" s="306" t="str">
        <f>IF(競技者データ入力シート!$X22="","",競技者データ入力シート!$X22)</f>
        <v/>
      </c>
      <c r="BB17" s="306" t="str">
        <f>IF(競技者データ入力シート!$AC22="","",競技者データ入力シート!$AC22)</f>
        <v/>
      </c>
      <c r="BC17" s="306" t="str">
        <f>IF(競技者データ入力シート!$AH22="","",競技者データ入力シート!$AH22)</f>
        <v/>
      </c>
      <c r="BD17" s="306" t="str">
        <f>IF(競技者データ入力シート!$AK22="","",競技者データ入力シート!$AK22)</f>
        <v/>
      </c>
    </row>
    <row r="18" spans="2:56">
      <c r="B18" s="306" t="str">
        <f>IF(競技者データ入力シート!C23="","",競技者データ入力シート!$S$1)</f>
        <v/>
      </c>
      <c r="C18" s="306" t="str">
        <f>IF(競技者データ入力シート!C23="","",'大会申込一覧表(印刷して提出)'!$P$6)</f>
        <v/>
      </c>
      <c r="D18" s="306" t="str">
        <f>競技者データ入力シート!A23</f>
        <v/>
      </c>
      <c r="E18" s="306">
        <v>1017</v>
      </c>
      <c r="F18" s="306" t="str">
        <f>IF(競技者データ入力シート!$C$7="","",競技者データ入力シート!$S$1)</f>
        <v/>
      </c>
      <c r="G18" s="306"/>
      <c r="H18" s="306"/>
      <c r="I18" s="306" t="str">
        <f>IF(競技者データ入力シート!$B23="","",競技者データ入力シート!$B23)</f>
        <v/>
      </c>
      <c r="J18" s="306" t="str">
        <f>IF(競技者データ入力シート!C23="","",(競技者データ入力シート!C23&amp;" "&amp;競技者データ入力シート!D23))</f>
        <v/>
      </c>
      <c r="K18" s="306" t="str">
        <f>IF(競技者データ入力シート!E23="","",(競技者データ入力シート!E23&amp;" "&amp;競技者データ入力シート!F23))</f>
        <v/>
      </c>
      <c r="L18" s="306" t="str">
        <f>IF(競技者データ入力シート!C23="","",(競技者データ入力シート!C23&amp;" "&amp;競技者データ入力シート!D23))</f>
        <v/>
      </c>
      <c r="M18" s="306" t="str">
        <f>IF(競技者データ入力シート!H23="","",競技者データ入力シート!H23)</f>
        <v/>
      </c>
      <c r="N18" s="306" t="str">
        <f>IF(競技者データ入力シート!I23="","",競技者データ入力シート!I23)</f>
        <v/>
      </c>
      <c r="O18" s="306" t="str">
        <f>IF(競技者データ入力シート!J23="","",競技者データ入力シート!J23)</f>
        <v/>
      </c>
      <c r="P18" s="306" t="str">
        <f>IF(競技者データ入力シート!K23="","",競技者データ入力シート!K23)</f>
        <v/>
      </c>
      <c r="Q18" s="306" t="str">
        <f>IF(競技者データ入力シート!C23="", "", '大会申込一覧表(印刷して提出)'!$L$5)</f>
        <v/>
      </c>
      <c r="R18" s="306" t="str">
        <f>IF(競技者データ入力シート!L23="", "", 競技者データ入力シート!L23)</f>
        <v/>
      </c>
      <c r="S18" s="306" t="str">
        <f>IF($D18="","",data!U19)</f>
        <v/>
      </c>
      <c r="T18" s="306" t="str">
        <f>IF($D18="","",data!W19)</f>
        <v/>
      </c>
      <c r="U18" s="306"/>
      <c r="V18" s="306"/>
      <c r="W18" s="306" t="str">
        <f>IF($D18="","",data!Z19)</f>
        <v/>
      </c>
      <c r="X18" s="306" t="str">
        <f>IF($D18="","",data!AB19)</f>
        <v/>
      </c>
      <c r="Y18" s="306"/>
      <c r="Z18" s="306"/>
      <c r="AA18" s="306" t="str">
        <f>IF($D18="","",data!AE19)</f>
        <v/>
      </c>
      <c r="AB18" s="306" t="str">
        <f>IF($D18="","",data!AG19)</f>
        <v/>
      </c>
      <c r="AC18" s="306"/>
      <c r="AD18" s="306"/>
      <c r="AE18" s="306" t="str">
        <f>IF($D18="","",data!AJ19)</f>
        <v/>
      </c>
      <c r="AF18" s="306" t="str">
        <f>IF($D18="","",data!AL19)</f>
        <v/>
      </c>
      <c r="AG18" s="306"/>
      <c r="AH18" s="306"/>
      <c r="AI18" s="306" t="str">
        <f>IF($D18="","",data!AO19)</f>
        <v/>
      </c>
      <c r="AJ18" s="306" t="str">
        <f>IF($D18="","",data!AQ19)</f>
        <v/>
      </c>
      <c r="AK18" s="306"/>
      <c r="AL18" s="306"/>
      <c r="AM18" s="306" t="str">
        <f>IF(競技者データ入力シート!AK23="","",競技者データ入力シート!AK23)</f>
        <v/>
      </c>
      <c r="AN18" s="306" t="str">
        <f>IF(競技者データ入力シート!$AK23="","",(VLOOKUP(($AI18&amp;$AM18),$BO$2:$BP$9,2,FALSE)))</f>
        <v/>
      </c>
      <c r="AO18" s="306" t="str">
        <f>IF(競技者データ入力シート!$AK23="","",$B18)</f>
        <v/>
      </c>
      <c r="AP18" s="306" t="str">
        <f>IF(競技者データ入力シート!$AK23="","",$C18&amp;$AM18)</f>
        <v/>
      </c>
      <c r="AQ18" s="306"/>
      <c r="AR18" s="306" t="str">
        <f>IF(競技者データ入力シート!$AK23="","",$C18&amp;$AM18)</f>
        <v/>
      </c>
      <c r="AS18" s="306" t="str">
        <f>IF(競技者データ入力シート!$AK23="","",$C18&amp;$AM18)</f>
        <v/>
      </c>
      <c r="AT18" s="306" t="str">
        <f>IF(競技者データ入力シート!AK23="","",(COUNTIF($AN$2:AN18,AN18)))</f>
        <v/>
      </c>
      <c r="AU18" s="306" t="str">
        <f>IF(競技者データ入力シート!$AK23="","",E18)</f>
        <v/>
      </c>
      <c r="AV18" s="306" t="str">
        <f>IF(競技者データ入力シート!$AK23="","",J18)</f>
        <v/>
      </c>
      <c r="AW18" s="306" t="str">
        <f>IF(競技者データ入力シート!$AK23="","",AI18)</f>
        <v/>
      </c>
      <c r="AX18" s="306" t="str">
        <f>IF(競技者データ入力シート!$AK23="","",AJ18)</f>
        <v/>
      </c>
      <c r="AY18" s="306" t="str">
        <f>IF(競技者データ入力シート!$N23="","",競技者データ入力シート!$N23)</f>
        <v/>
      </c>
      <c r="AZ18" s="306" t="str">
        <f>IF(競技者データ入力シート!$S23="","",競技者データ入力シート!$S23)</f>
        <v/>
      </c>
      <c r="BA18" s="306" t="str">
        <f>IF(競技者データ入力シート!$X23="","",競技者データ入力シート!$X23)</f>
        <v/>
      </c>
      <c r="BB18" s="306" t="str">
        <f>IF(競技者データ入力シート!$AC23="","",競技者データ入力シート!$AC23)</f>
        <v/>
      </c>
      <c r="BC18" s="306" t="str">
        <f>IF(競技者データ入力シート!$AH23="","",競技者データ入力シート!$AH23)</f>
        <v/>
      </c>
      <c r="BD18" s="306" t="str">
        <f>IF(競技者データ入力シート!$AK23="","",競技者データ入力シート!$AK23)</f>
        <v/>
      </c>
    </row>
    <row r="19" spans="2:56">
      <c r="B19" s="306" t="str">
        <f>IF(競技者データ入力シート!C24="","",競技者データ入力シート!$S$1)</f>
        <v/>
      </c>
      <c r="C19" s="306" t="str">
        <f>IF(競技者データ入力シート!C24="","",'大会申込一覧表(印刷して提出)'!$P$6)</f>
        <v/>
      </c>
      <c r="D19" s="306" t="str">
        <f>競技者データ入力シート!A24</f>
        <v/>
      </c>
      <c r="E19" s="306">
        <v>1018</v>
      </c>
      <c r="F19" s="306" t="str">
        <f>IF(競技者データ入力シート!$C$7="","",競技者データ入力シート!$S$1)</f>
        <v/>
      </c>
      <c r="G19" s="306"/>
      <c r="H19" s="306"/>
      <c r="I19" s="306" t="str">
        <f>IF(競技者データ入力シート!$B24="","",競技者データ入力シート!$B24)</f>
        <v/>
      </c>
      <c r="J19" s="306" t="str">
        <f>IF(競技者データ入力シート!C24="","",(競技者データ入力シート!C24&amp;" "&amp;競技者データ入力シート!D24))</f>
        <v/>
      </c>
      <c r="K19" s="306" t="str">
        <f>IF(競技者データ入力シート!E24="","",(競技者データ入力シート!E24&amp;" "&amp;競技者データ入力シート!F24))</f>
        <v/>
      </c>
      <c r="L19" s="306" t="str">
        <f>IF(競技者データ入力シート!C24="","",(競技者データ入力シート!C24&amp;" "&amp;競技者データ入力シート!D24))</f>
        <v/>
      </c>
      <c r="M19" s="306" t="str">
        <f>IF(競技者データ入力シート!H24="","",競技者データ入力シート!H24)</f>
        <v/>
      </c>
      <c r="N19" s="306" t="str">
        <f>IF(競技者データ入力シート!I24="","",競技者データ入力シート!I24)</f>
        <v/>
      </c>
      <c r="O19" s="306" t="str">
        <f>IF(競技者データ入力シート!J24="","",競技者データ入力シート!J24)</f>
        <v/>
      </c>
      <c r="P19" s="306" t="str">
        <f>IF(競技者データ入力シート!K24="","",競技者データ入力シート!K24)</f>
        <v/>
      </c>
      <c r="Q19" s="306" t="str">
        <f>IF(競技者データ入力シート!C24="", "", '大会申込一覧表(印刷して提出)'!$L$5)</f>
        <v/>
      </c>
      <c r="R19" s="306" t="str">
        <f>IF(競技者データ入力シート!L24="", "", 競技者データ入力シート!L24)</f>
        <v/>
      </c>
      <c r="S19" s="306" t="str">
        <f>IF($D19="","",data!U20)</f>
        <v/>
      </c>
      <c r="T19" s="306" t="str">
        <f>IF($D19="","",data!W20)</f>
        <v/>
      </c>
      <c r="U19" s="306"/>
      <c r="V19" s="306"/>
      <c r="W19" s="306" t="str">
        <f>IF($D19="","",data!Z20)</f>
        <v/>
      </c>
      <c r="X19" s="306" t="str">
        <f>IF($D19="","",data!AB20)</f>
        <v/>
      </c>
      <c r="Y19" s="306"/>
      <c r="Z19" s="306"/>
      <c r="AA19" s="306" t="str">
        <f>IF($D19="","",data!AE20)</f>
        <v/>
      </c>
      <c r="AB19" s="306" t="str">
        <f>IF($D19="","",data!AG20)</f>
        <v/>
      </c>
      <c r="AC19" s="306"/>
      <c r="AD19" s="306"/>
      <c r="AE19" s="306" t="str">
        <f>IF($D19="","",data!AJ20)</f>
        <v/>
      </c>
      <c r="AF19" s="306" t="str">
        <f>IF($D19="","",data!AL20)</f>
        <v/>
      </c>
      <c r="AG19" s="306"/>
      <c r="AH19" s="306"/>
      <c r="AI19" s="306" t="str">
        <f>IF($D19="","",data!AO20)</f>
        <v/>
      </c>
      <c r="AJ19" s="306" t="str">
        <f>IF($D19="","",data!AQ20)</f>
        <v/>
      </c>
      <c r="AK19" s="306"/>
      <c r="AL19" s="306"/>
      <c r="AM19" s="306" t="str">
        <f>IF(競技者データ入力シート!AK24="","",競技者データ入力シート!AK24)</f>
        <v/>
      </c>
      <c r="AN19" s="306" t="str">
        <f>IF(競技者データ入力シート!$AK24="","",(VLOOKUP(($AI19&amp;$AM19),$BO$2:$BP$9,2,FALSE)))</f>
        <v/>
      </c>
      <c r="AO19" s="306" t="str">
        <f>IF(競技者データ入力シート!$AK24="","",$B19)</f>
        <v/>
      </c>
      <c r="AP19" s="306" t="str">
        <f>IF(競技者データ入力シート!$AK24="","",$C19&amp;$AM19)</f>
        <v/>
      </c>
      <c r="AQ19" s="306"/>
      <c r="AR19" s="306" t="str">
        <f>IF(競技者データ入力シート!$AK24="","",$C19&amp;$AM19)</f>
        <v/>
      </c>
      <c r="AS19" s="306" t="str">
        <f>IF(競技者データ入力シート!$AK24="","",$C19&amp;$AM19)</f>
        <v/>
      </c>
      <c r="AT19" s="306" t="str">
        <f>IF(競技者データ入力シート!AK24="","",(COUNTIF($AN$2:AN19,AN19)))</f>
        <v/>
      </c>
      <c r="AU19" s="306" t="str">
        <f>IF(競技者データ入力シート!$AK24="","",E19)</f>
        <v/>
      </c>
      <c r="AV19" s="306" t="str">
        <f>IF(競技者データ入力シート!$AK24="","",J19)</f>
        <v/>
      </c>
      <c r="AW19" s="306" t="str">
        <f>IF(競技者データ入力シート!$AK24="","",AI19)</f>
        <v/>
      </c>
      <c r="AX19" s="306" t="str">
        <f>IF(競技者データ入力シート!$AK24="","",AJ19)</f>
        <v/>
      </c>
      <c r="AY19" s="306" t="str">
        <f>IF(競技者データ入力シート!$N24="","",競技者データ入力シート!$N24)</f>
        <v/>
      </c>
      <c r="AZ19" s="306" t="str">
        <f>IF(競技者データ入力シート!$S24="","",競技者データ入力シート!$S24)</f>
        <v/>
      </c>
      <c r="BA19" s="306" t="str">
        <f>IF(競技者データ入力シート!$X24="","",競技者データ入力シート!$X24)</f>
        <v/>
      </c>
      <c r="BB19" s="306" t="str">
        <f>IF(競技者データ入力シート!$AC24="","",競技者データ入力シート!$AC24)</f>
        <v/>
      </c>
      <c r="BC19" s="306" t="str">
        <f>IF(競技者データ入力シート!$AH24="","",競技者データ入力シート!$AH24)</f>
        <v/>
      </c>
      <c r="BD19" s="306" t="str">
        <f>IF(競技者データ入力シート!$AK24="","",競技者データ入力シート!$AK24)</f>
        <v/>
      </c>
    </row>
    <row r="20" spans="2:56">
      <c r="B20" s="306" t="str">
        <f>IF(競技者データ入力シート!C25="","",競技者データ入力シート!$S$1)</f>
        <v/>
      </c>
      <c r="C20" s="306" t="str">
        <f>IF(競技者データ入力シート!C25="","",'大会申込一覧表(印刷して提出)'!$P$6)</f>
        <v/>
      </c>
      <c r="D20" s="306" t="str">
        <f>競技者データ入力シート!A25</f>
        <v/>
      </c>
      <c r="E20" s="306">
        <v>1019</v>
      </c>
      <c r="F20" s="306" t="str">
        <f>IF(競技者データ入力シート!$C$7="","",競技者データ入力シート!$S$1)</f>
        <v/>
      </c>
      <c r="G20" s="306"/>
      <c r="H20" s="306"/>
      <c r="I20" s="306" t="str">
        <f>IF(競技者データ入力シート!$B25="","",競技者データ入力シート!$B25)</f>
        <v/>
      </c>
      <c r="J20" s="306" t="str">
        <f>IF(競技者データ入力シート!C25="","",(競技者データ入力シート!C25&amp;" "&amp;競技者データ入力シート!D25))</f>
        <v/>
      </c>
      <c r="K20" s="306" t="str">
        <f>IF(競技者データ入力シート!E25="","",(競技者データ入力シート!E25&amp;" "&amp;競技者データ入力シート!F25))</f>
        <v/>
      </c>
      <c r="L20" s="306" t="str">
        <f>IF(競技者データ入力シート!C25="","",(競技者データ入力シート!C25&amp;" "&amp;競技者データ入力シート!D25))</f>
        <v/>
      </c>
      <c r="M20" s="306" t="str">
        <f>IF(競技者データ入力シート!H25="","",競技者データ入力シート!H25)</f>
        <v/>
      </c>
      <c r="N20" s="306" t="str">
        <f>IF(競技者データ入力シート!I25="","",競技者データ入力シート!I25)</f>
        <v/>
      </c>
      <c r="O20" s="306" t="str">
        <f>IF(競技者データ入力シート!J25="","",競技者データ入力シート!J25)</f>
        <v/>
      </c>
      <c r="P20" s="306" t="str">
        <f>IF(競技者データ入力シート!K25="","",競技者データ入力シート!K25)</f>
        <v/>
      </c>
      <c r="Q20" s="306" t="str">
        <f>IF(競技者データ入力シート!C25="", "", '大会申込一覧表(印刷して提出)'!$L$5)</f>
        <v/>
      </c>
      <c r="R20" s="306" t="str">
        <f>IF(競技者データ入力シート!L25="", "", 競技者データ入力シート!L25)</f>
        <v/>
      </c>
      <c r="S20" s="306" t="str">
        <f>IF($D20="","",data!U21)</f>
        <v/>
      </c>
      <c r="T20" s="306" t="str">
        <f>IF($D20="","",data!W21)</f>
        <v/>
      </c>
      <c r="U20" s="306"/>
      <c r="V20" s="306"/>
      <c r="W20" s="306" t="str">
        <f>IF($D20="","",data!Z21)</f>
        <v/>
      </c>
      <c r="X20" s="306" t="str">
        <f>IF($D20="","",data!AB21)</f>
        <v/>
      </c>
      <c r="Y20" s="306"/>
      <c r="Z20" s="306"/>
      <c r="AA20" s="306" t="str">
        <f>IF($D20="","",data!AE21)</f>
        <v/>
      </c>
      <c r="AB20" s="306" t="str">
        <f>IF($D20="","",data!AG21)</f>
        <v/>
      </c>
      <c r="AC20" s="306"/>
      <c r="AD20" s="306"/>
      <c r="AE20" s="306" t="str">
        <f>IF($D20="","",data!AJ21)</f>
        <v/>
      </c>
      <c r="AF20" s="306" t="str">
        <f>IF($D20="","",data!AL21)</f>
        <v/>
      </c>
      <c r="AG20" s="306"/>
      <c r="AH20" s="306"/>
      <c r="AI20" s="306" t="str">
        <f>IF($D20="","",data!AO21)</f>
        <v/>
      </c>
      <c r="AJ20" s="306" t="str">
        <f>IF($D20="","",data!AQ21)</f>
        <v/>
      </c>
      <c r="AK20" s="306"/>
      <c r="AL20" s="306"/>
      <c r="AM20" s="306" t="str">
        <f>IF(競技者データ入力シート!AK25="","",競技者データ入力シート!AK25)</f>
        <v/>
      </c>
      <c r="AN20" s="306" t="str">
        <f>IF(競技者データ入力シート!$AK25="","",(VLOOKUP(($AI20&amp;$AM20),$BO$2:$BP$9,2,FALSE)))</f>
        <v/>
      </c>
      <c r="AO20" s="306" t="str">
        <f>IF(競技者データ入力シート!$AK25="","",$B20)</f>
        <v/>
      </c>
      <c r="AP20" s="306" t="str">
        <f>IF(競技者データ入力シート!$AK25="","",$C20&amp;$AM20)</f>
        <v/>
      </c>
      <c r="AQ20" s="306"/>
      <c r="AR20" s="306" t="str">
        <f>IF(競技者データ入力シート!$AK25="","",$C20&amp;$AM20)</f>
        <v/>
      </c>
      <c r="AS20" s="306" t="str">
        <f>IF(競技者データ入力シート!$AK25="","",$C20&amp;$AM20)</f>
        <v/>
      </c>
      <c r="AT20" s="306" t="str">
        <f>IF(競技者データ入力シート!AK25="","",(COUNTIF($AN$2:AN20,AN20)))</f>
        <v/>
      </c>
      <c r="AU20" s="306" t="str">
        <f>IF(競技者データ入力シート!$AK25="","",E20)</f>
        <v/>
      </c>
      <c r="AV20" s="306" t="str">
        <f>IF(競技者データ入力シート!$AK25="","",J20)</f>
        <v/>
      </c>
      <c r="AW20" s="306" t="str">
        <f>IF(競技者データ入力シート!$AK25="","",AI20)</f>
        <v/>
      </c>
      <c r="AX20" s="306" t="str">
        <f>IF(競技者データ入力シート!$AK25="","",AJ20)</f>
        <v/>
      </c>
      <c r="AY20" s="306" t="str">
        <f>IF(競技者データ入力シート!$N25="","",競技者データ入力シート!$N25)</f>
        <v/>
      </c>
      <c r="AZ20" s="306" t="str">
        <f>IF(競技者データ入力シート!$S25="","",競技者データ入力シート!$S25)</f>
        <v/>
      </c>
      <c r="BA20" s="306" t="str">
        <f>IF(競技者データ入力シート!$X25="","",競技者データ入力シート!$X25)</f>
        <v/>
      </c>
      <c r="BB20" s="306" t="str">
        <f>IF(競技者データ入力シート!$AC25="","",競技者データ入力シート!$AC25)</f>
        <v/>
      </c>
      <c r="BC20" s="306" t="str">
        <f>IF(競技者データ入力シート!$AH25="","",競技者データ入力シート!$AH25)</f>
        <v/>
      </c>
      <c r="BD20" s="306" t="str">
        <f>IF(競技者データ入力シート!$AK25="","",競技者データ入力シート!$AK25)</f>
        <v/>
      </c>
    </row>
    <row r="21" spans="2:56">
      <c r="B21" s="306" t="str">
        <f>IF(競技者データ入力シート!C26="","",競技者データ入力シート!$S$1)</f>
        <v/>
      </c>
      <c r="C21" s="306" t="str">
        <f>IF(競技者データ入力シート!C26="","",'大会申込一覧表(印刷して提出)'!$P$6)</f>
        <v/>
      </c>
      <c r="D21" s="306" t="str">
        <f>競技者データ入力シート!A26</f>
        <v/>
      </c>
      <c r="E21" s="306">
        <v>1020</v>
      </c>
      <c r="F21" s="306" t="str">
        <f>IF(競技者データ入力シート!$C$7="","",競技者データ入力シート!$S$1)</f>
        <v/>
      </c>
      <c r="G21" s="306"/>
      <c r="H21" s="306"/>
      <c r="I21" s="306" t="str">
        <f>IF(競技者データ入力シート!$B26="","",競技者データ入力シート!$B26)</f>
        <v/>
      </c>
      <c r="J21" s="306" t="str">
        <f>IF(競技者データ入力シート!C26="","",(競技者データ入力シート!C26&amp;" "&amp;競技者データ入力シート!D26))</f>
        <v/>
      </c>
      <c r="K21" s="306" t="str">
        <f>IF(競技者データ入力シート!E26="","",(競技者データ入力シート!E26&amp;" "&amp;競技者データ入力シート!F26))</f>
        <v/>
      </c>
      <c r="L21" s="306" t="str">
        <f>IF(競技者データ入力シート!C26="","",(競技者データ入力シート!C26&amp;" "&amp;競技者データ入力シート!D26))</f>
        <v/>
      </c>
      <c r="M21" s="306" t="str">
        <f>IF(競技者データ入力シート!H26="","",競技者データ入力シート!H26)</f>
        <v/>
      </c>
      <c r="N21" s="306" t="str">
        <f>IF(競技者データ入力シート!I26="","",競技者データ入力シート!I26)</f>
        <v/>
      </c>
      <c r="O21" s="306" t="str">
        <f>IF(競技者データ入力シート!J26="","",競技者データ入力シート!J26)</f>
        <v/>
      </c>
      <c r="P21" s="306" t="str">
        <f>IF(競技者データ入力シート!K26="","",競技者データ入力シート!K26)</f>
        <v/>
      </c>
      <c r="Q21" s="306" t="str">
        <f>IF(競技者データ入力シート!C26="", "", '大会申込一覧表(印刷して提出)'!$L$5)</f>
        <v/>
      </c>
      <c r="R21" s="306" t="str">
        <f>IF(競技者データ入力シート!L26="", "", 競技者データ入力シート!L26)</f>
        <v/>
      </c>
      <c r="S21" s="306" t="str">
        <f>IF($D21="","",data!U22)</f>
        <v/>
      </c>
      <c r="T21" s="306" t="str">
        <f>IF($D21="","",data!W22)</f>
        <v/>
      </c>
      <c r="U21" s="306"/>
      <c r="V21" s="306"/>
      <c r="W21" s="306" t="str">
        <f>IF($D21="","",data!Z22)</f>
        <v/>
      </c>
      <c r="X21" s="306" t="str">
        <f>IF($D21="","",data!AB22)</f>
        <v/>
      </c>
      <c r="Y21" s="306"/>
      <c r="Z21" s="306"/>
      <c r="AA21" s="306" t="str">
        <f>IF($D21="","",data!AE22)</f>
        <v/>
      </c>
      <c r="AB21" s="306" t="str">
        <f>IF($D21="","",data!AG22)</f>
        <v/>
      </c>
      <c r="AC21" s="306"/>
      <c r="AD21" s="306"/>
      <c r="AE21" s="306" t="str">
        <f>IF($D21="","",data!AJ22)</f>
        <v/>
      </c>
      <c r="AF21" s="306" t="str">
        <f>IF($D21="","",data!AL22)</f>
        <v/>
      </c>
      <c r="AG21" s="306"/>
      <c r="AH21" s="306"/>
      <c r="AI21" s="306" t="str">
        <f>IF($D21="","",data!AO22)</f>
        <v/>
      </c>
      <c r="AJ21" s="306" t="str">
        <f>IF($D21="","",data!AQ22)</f>
        <v/>
      </c>
      <c r="AK21" s="306"/>
      <c r="AL21" s="306"/>
      <c r="AM21" s="306" t="str">
        <f>IF(競技者データ入力シート!AK26="","",競技者データ入力シート!AK26)</f>
        <v/>
      </c>
      <c r="AN21" s="306" t="str">
        <f>IF(競技者データ入力シート!$AK26="","",(VLOOKUP(($AI21&amp;$AM21),$BO$2:$BP$9,2,FALSE)))</f>
        <v/>
      </c>
      <c r="AO21" s="306" t="str">
        <f>IF(競技者データ入力シート!$AK26="","",$B21)</f>
        <v/>
      </c>
      <c r="AP21" s="306" t="str">
        <f>IF(競技者データ入力シート!$AK26="","",$C21&amp;$AM21)</f>
        <v/>
      </c>
      <c r="AQ21" s="306"/>
      <c r="AR21" s="306" t="str">
        <f>IF(競技者データ入力シート!$AK26="","",$C21&amp;$AM21)</f>
        <v/>
      </c>
      <c r="AS21" s="306" t="str">
        <f>IF(競技者データ入力シート!$AK26="","",$C21&amp;$AM21)</f>
        <v/>
      </c>
      <c r="AT21" s="306" t="str">
        <f>IF(競技者データ入力シート!AK26="","",(COUNTIF($AN$2:AN21,AN21)))</f>
        <v/>
      </c>
      <c r="AU21" s="306" t="str">
        <f>IF(競技者データ入力シート!$AK26="","",E21)</f>
        <v/>
      </c>
      <c r="AV21" s="306" t="str">
        <f>IF(競技者データ入力シート!$AK26="","",J21)</f>
        <v/>
      </c>
      <c r="AW21" s="306" t="str">
        <f>IF(競技者データ入力シート!$AK26="","",AI21)</f>
        <v/>
      </c>
      <c r="AX21" s="306" t="str">
        <f>IF(競技者データ入力シート!$AK26="","",AJ21)</f>
        <v/>
      </c>
      <c r="AY21" s="306" t="str">
        <f>IF(競技者データ入力シート!$N26="","",競技者データ入力シート!$N26)</f>
        <v/>
      </c>
      <c r="AZ21" s="306" t="str">
        <f>IF(競技者データ入力シート!$S26="","",競技者データ入力シート!$S26)</f>
        <v/>
      </c>
      <c r="BA21" s="306" t="str">
        <f>IF(競技者データ入力シート!$X26="","",競技者データ入力シート!$X26)</f>
        <v/>
      </c>
      <c r="BB21" s="306" t="str">
        <f>IF(競技者データ入力シート!$AC26="","",競技者データ入力シート!$AC26)</f>
        <v/>
      </c>
      <c r="BC21" s="306" t="str">
        <f>IF(競技者データ入力シート!$AH26="","",競技者データ入力シート!$AH26)</f>
        <v/>
      </c>
      <c r="BD21" s="306" t="str">
        <f>IF(競技者データ入力シート!$AK26="","",競技者データ入力シート!$AK26)</f>
        <v/>
      </c>
    </row>
    <row r="22" spans="2:56">
      <c r="B22" s="306" t="str">
        <f>IF(競技者データ入力シート!C27="","",競技者データ入力シート!$S$1)</f>
        <v/>
      </c>
      <c r="C22" s="306" t="str">
        <f>IF(競技者データ入力シート!C27="","",'大会申込一覧表(印刷して提出)'!$P$6)</f>
        <v/>
      </c>
      <c r="D22" s="306" t="str">
        <f>競技者データ入力シート!A27</f>
        <v/>
      </c>
      <c r="E22" s="306">
        <v>1021</v>
      </c>
      <c r="F22" s="306" t="str">
        <f>IF(競技者データ入力シート!$C$7="","",競技者データ入力シート!$S$1)</f>
        <v/>
      </c>
      <c r="G22" s="306"/>
      <c r="H22" s="306"/>
      <c r="I22" s="306" t="str">
        <f>IF(競技者データ入力シート!$B27="","",競技者データ入力シート!$B27)</f>
        <v/>
      </c>
      <c r="J22" s="306" t="str">
        <f>IF(競技者データ入力シート!C27="","",(競技者データ入力シート!C27&amp;" "&amp;競技者データ入力シート!D27))</f>
        <v/>
      </c>
      <c r="K22" s="306" t="str">
        <f>IF(競技者データ入力シート!E27="","",(競技者データ入力シート!E27&amp;" "&amp;競技者データ入力シート!F27))</f>
        <v/>
      </c>
      <c r="L22" s="306" t="str">
        <f>IF(競技者データ入力シート!C27="","",(競技者データ入力シート!C27&amp;" "&amp;競技者データ入力シート!D27))</f>
        <v/>
      </c>
      <c r="M22" s="306" t="str">
        <f>IF(競技者データ入力シート!H27="","",競技者データ入力シート!H27)</f>
        <v/>
      </c>
      <c r="N22" s="306" t="str">
        <f>IF(競技者データ入力シート!I27="","",競技者データ入力シート!I27)</f>
        <v/>
      </c>
      <c r="O22" s="306" t="str">
        <f>IF(競技者データ入力シート!J27="","",競技者データ入力シート!J27)</f>
        <v/>
      </c>
      <c r="P22" s="306" t="str">
        <f>IF(競技者データ入力シート!K27="","",競技者データ入力シート!K27)</f>
        <v/>
      </c>
      <c r="Q22" s="306" t="str">
        <f>IF(競技者データ入力シート!C27="", "", '大会申込一覧表(印刷して提出)'!$L$5)</f>
        <v/>
      </c>
      <c r="R22" s="306" t="str">
        <f>IF(競技者データ入力シート!L27="", "", 競技者データ入力シート!L27)</f>
        <v/>
      </c>
      <c r="S22" s="306" t="str">
        <f>IF($D22="","",data!U23)</f>
        <v/>
      </c>
      <c r="T22" s="306" t="str">
        <f>IF($D22="","",data!W23)</f>
        <v/>
      </c>
      <c r="U22" s="306"/>
      <c r="V22" s="306"/>
      <c r="W22" s="306" t="str">
        <f>IF($D22="","",data!Z23)</f>
        <v/>
      </c>
      <c r="X22" s="306" t="str">
        <f>IF($D22="","",data!AB23)</f>
        <v/>
      </c>
      <c r="Y22" s="306"/>
      <c r="Z22" s="306"/>
      <c r="AA22" s="306" t="str">
        <f>IF($D22="","",data!AE23)</f>
        <v/>
      </c>
      <c r="AB22" s="306" t="str">
        <f>IF($D22="","",data!AG23)</f>
        <v/>
      </c>
      <c r="AC22" s="306"/>
      <c r="AD22" s="306"/>
      <c r="AE22" s="306" t="str">
        <f>IF($D22="","",data!AJ23)</f>
        <v/>
      </c>
      <c r="AF22" s="306" t="str">
        <f>IF($D22="","",data!AL23)</f>
        <v/>
      </c>
      <c r="AG22" s="306"/>
      <c r="AH22" s="306"/>
      <c r="AI22" s="306" t="str">
        <f>IF($D22="","",data!AO23)</f>
        <v/>
      </c>
      <c r="AJ22" s="306" t="str">
        <f>IF($D22="","",data!AQ23)</f>
        <v/>
      </c>
      <c r="AK22" s="306"/>
      <c r="AL22" s="306"/>
      <c r="AM22" s="306" t="str">
        <f>IF(競技者データ入力シート!AK27="","",競技者データ入力シート!AK27)</f>
        <v/>
      </c>
      <c r="AN22" s="306" t="str">
        <f>IF(競技者データ入力シート!$AK27="","",(VLOOKUP(($AI22&amp;$AM22),$BO$2:$BP$9,2,FALSE)))</f>
        <v/>
      </c>
      <c r="AO22" s="306" t="str">
        <f>IF(競技者データ入力シート!$AK27="","",$B22)</f>
        <v/>
      </c>
      <c r="AP22" s="306" t="str">
        <f>IF(競技者データ入力シート!$AK27="","",$C22&amp;$AM22)</f>
        <v/>
      </c>
      <c r="AQ22" s="306"/>
      <c r="AR22" s="306" t="str">
        <f>IF(競技者データ入力シート!$AK27="","",$C22&amp;$AM22)</f>
        <v/>
      </c>
      <c r="AS22" s="306" t="str">
        <f>IF(競技者データ入力シート!$AK27="","",$C22&amp;$AM22)</f>
        <v/>
      </c>
      <c r="AT22" s="306" t="str">
        <f>IF(競技者データ入力シート!AK27="","",(COUNTIF($AN$2:AN22,AN22)))</f>
        <v/>
      </c>
      <c r="AU22" s="306" t="str">
        <f>IF(競技者データ入力シート!$AK27="","",E22)</f>
        <v/>
      </c>
      <c r="AV22" s="306" t="str">
        <f>IF(競技者データ入力シート!$AK27="","",J22)</f>
        <v/>
      </c>
      <c r="AW22" s="306" t="str">
        <f>IF(競技者データ入力シート!$AK27="","",AI22)</f>
        <v/>
      </c>
      <c r="AX22" s="306" t="str">
        <f>IF(競技者データ入力シート!$AK27="","",AJ22)</f>
        <v/>
      </c>
      <c r="AY22" s="306" t="str">
        <f>IF(競技者データ入力シート!$N27="","",競技者データ入力シート!$N27)</f>
        <v/>
      </c>
      <c r="AZ22" s="306" t="str">
        <f>IF(競技者データ入力シート!$S27="","",競技者データ入力シート!$S27)</f>
        <v/>
      </c>
      <c r="BA22" s="306" t="str">
        <f>IF(競技者データ入力シート!$X27="","",競技者データ入力シート!$X27)</f>
        <v/>
      </c>
      <c r="BB22" s="306" t="str">
        <f>IF(競技者データ入力シート!$AC27="","",競技者データ入力シート!$AC27)</f>
        <v/>
      </c>
      <c r="BC22" s="306" t="str">
        <f>IF(競技者データ入力シート!$AH27="","",競技者データ入力シート!$AH27)</f>
        <v/>
      </c>
      <c r="BD22" s="306" t="str">
        <f>IF(競技者データ入力シート!$AK27="","",競技者データ入力シート!$AK27)</f>
        <v/>
      </c>
    </row>
    <row r="23" spans="2:56">
      <c r="B23" s="306" t="str">
        <f>IF(競技者データ入力シート!C28="","",競技者データ入力シート!$S$1)</f>
        <v/>
      </c>
      <c r="C23" s="306" t="str">
        <f>IF(競技者データ入力シート!C28="","",'大会申込一覧表(印刷して提出)'!$P$6)</f>
        <v/>
      </c>
      <c r="D23" s="306" t="str">
        <f>競技者データ入力シート!A28</f>
        <v/>
      </c>
      <c r="E23" s="306">
        <v>1022</v>
      </c>
      <c r="F23" s="306" t="str">
        <f>IF(競技者データ入力シート!$C$7="","",競技者データ入力シート!$S$1)</f>
        <v/>
      </c>
      <c r="G23" s="306"/>
      <c r="H23" s="306"/>
      <c r="I23" s="306" t="str">
        <f>IF(競技者データ入力シート!$B28="","",競技者データ入力シート!$B28)</f>
        <v/>
      </c>
      <c r="J23" s="306" t="str">
        <f>IF(競技者データ入力シート!C28="","",(競技者データ入力シート!C28&amp;" "&amp;競技者データ入力シート!D28))</f>
        <v/>
      </c>
      <c r="K23" s="306" t="str">
        <f>IF(競技者データ入力シート!E28="","",(競技者データ入力シート!E28&amp;" "&amp;競技者データ入力シート!F28))</f>
        <v/>
      </c>
      <c r="L23" s="306" t="str">
        <f>IF(競技者データ入力シート!C28="","",(競技者データ入力シート!C28&amp;" "&amp;競技者データ入力シート!D28))</f>
        <v/>
      </c>
      <c r="M23" s="306" t="str">
        <f>IF(競技者データ入力シート!H28="","",競技者データ入力シート!H28)</f>
        <v/>
      </c>
      <c r="N23" s="306" t="str">
        <f>IF(競技者データ入力シート!I28="","",競技者データ入力シート!I28)</f>
        <v/>
      </c>
      <c r="O23" s="306" t="str">
        <f>IF(競技者データ入力シート!J28="","",競技者データ入力シート!J28)</f>
        <v/>
      </c>
      <c r="P23" s="306" t="str">
        <f>IF(競技者データ入力シート!K28="","",競技者データ入力シート!K28)</f>
        <v/>
      </c>
      <c r="Q23" s="306" t="str">
        <f>IF(競技者データ入力シート!C28="", "", '大会申込一覧表(印刷して提出)'!$L$5)</f>
        <v/>
      </c>
      <c r="R23" s="306" t="str">
        <f>IF(競技者データ入力シート!L28="", "", 競技者データ入力シート!L28)</f>
        <v/>
      </c>
      <c r="S23" s="306" t="str">
        <f>IF($D23="","",data!U24)</f>
        <v/>
      </c>
      <c r="T23" s="306" t="str">
        <f>IF($D23="","",data!W24)</f>
        <v/>
      </c>
      <c r="U23" s="306"/>
      <c r="V23" s="306"/>
      <c r="W23" s="306" t="str">
        <f>IF($D23="","",data!Z24)</f>
        <v/>
      </c>
      <c r="X23" s="306" t="str">
        <f>IF($D23="","",data!AB24)</f>
        <v/>
      </c>
      <c r="Y23" s="306"/>
      <c r="Z23" s="306"/>
      <c r="AA23" s="306" t="str">
        <f>IF($D23="","",data!AE24)</f>
        <v/>
      </c>
      <c r="AB23" s="306" t="str">
        <f>IF($D23="","",data!AG24)</f>
        <v/>
      </c>
      <c r="AC23" s="306"/>
      <c r="AD23" s="306"/>
      <c r="AE23" s="306" t="str">
        <f>IF($D23="","",data!AJ24)</f>
        <v/>
      </c>
      <c r="AF23" s="306" t="str">
        <f>IF($D23="","",data!AL24)</f>
        <v/>
      </c>
      <c r="AG23" s="306"/>
      <c r="AH23" s="306"/>
      <c r="AI23" s="306" t="str">
        <f>IF($D23="","",data!AO24)</f>
        <v/>
      </c>
      <c r="AJ23" s="306" t="str">
        <f>IF($D23="","",data!AQ24)</f>
        <v/>
      </c>
      <c r="AK23" s="306"/>
      <c r="AL23" s="306"/>
      <c r="AM23" s="306" t="str">
        <f>IF(競技者データ入力シート!AK28="","",競技者データ入力シート!AK28)</f>
        <v/>
      </c>
      <c r="AN23" s="306" t="str">
        <f>IF(競技者データ入力シート!$AK28="","",(VLOOKUP(($AI23&amp;$AM23),$BO$2:$BP$9,2,FALSE)))</f>
        <v/>
      </c>
      <c r="AO23" s="306" t="str">
        <f>IF(競技者データ入力シート!$AK28="","",$B23)</f>
        <v/>
      </c>
      <c r="AP23" s="306" t="str">
        <f>IF(競技者データ入力シート!$AK28="","",$C23&amp;$AM23)</f>
        <v/>
      </c>
      <c r="AQ23" s="306"/>
      <c r="AR23" s="306" t="str">
        <f>IF(競技者データ入力シート!$AK28="","",$C23&amp;$AM23)</f>
        <v/>
      </c>
      <c r="AS23" s="306" t="str">
        <f>IF(競技者データ入力シート!$AK28="","",$C23&amp;$AM23)</f>
        <v/>
      </c>
      <c r="AT23" s="306" t="str">
        <f>IF(競技者データ入力シート!AK28="","",(COUNTIF($AN$2:AN23,AN23)))</f>
        <v/>
      </c>
      <c r="AU23" s="306" t="str">
        <f>IF(競技者データ入力シート!$AK28="","",E23)</f>
        <v/>
      </c>
      <c r="AV23" s="306" t="str">
        <f>IF(競技者データ入力シート!$AK28="","",J23)</f>
        <v/>
      </c>
      <c r="AW23" s="306" t="str">
        <f>IF(競技者データ入力シート!$AK28="","",AI23)</f>
        <v/>
      </c>
      <c r="AX23" s="306" t="str">
        <f>IF(競技者データ入力シート!$AK28="","",AJ23)</f>
        <v/>
      </c>
      <c r="AY23" s="306" t="str">
        <f>IF(競技者データ入力シート!$N28="","",競技者データ入力シート!$N28)</f>
        <v/>
      </c>
      <c r="AZ23" s="306" t="str">
        <f>IF(競技者データ入力シート!$S28="","",競技者データ入力シート!$S28)</f>
        <v/>
      </c>
      <c r="BA23" s="306" t="str">
        <f>IF(競技者データ入力シート!$X28="","",競技者データ入力シート!$X28)</f>
        <v/>
      </c>
      <c r="BB23" s="306" t="str">
        <f>IF(競技者データ入力シート!$AC28="","",競技者データ入力シート!$AC28)</f>
        <v/>
      </c>
      <c r="BC23" s="306" t="str">
        <f>IF(競技者データ入力シート!$AH28="","",競技者データ入力シート!$AH28)</f>
        <v/>
      </c>
      <c r="BD23" s="306" t="str">
        <f>IF(競技者データ入力シート!$AK28="","",競技者データ入力シート!$AK28)</f>
        <v/>
      </c>
    </row>
    <row r="24" spans="2:56">
      <c r="B24" s="306" t="str">
        <f>IF(競技者データ入力シート!C29="","",競技者データ入力シート!$S$1)</f>
        <v/>
      </c>
      <c r="C24" s="306" t="str">
        <f>IF(競技者データ入力シート!C29="","",'大会申込一覧表(印刷して提出)'!$P$6)</f>
        <v/>
      </c>
      <c r="D24" s="306" t="str">
        <f>競技者データ入力シート!A29</f>
        <v/>
      </c>
      <c r="E24" s="306">
        <v>1023</v>
      </c>
      <c r="F24" s="306" t="str">
        <f>IF(競技者データ入力シート!$C$7="","",競技者データ入力シート!$S$1)</f>
        <v/>
      </c>
      <c r="G24" s="306"/>
      <c r="H24" s="306"/>
      <c r="I24" s="306" t="str">
        <f>IF(競技者データ入力シート!$B29="","",競技者データ入力シート!$B29)</f>
        <v/>
      </c>
      <c r="J24" s="306" t="str">
        <f>IF(競技者データ入力シート!C29="","",(競技者データ入力シート!C29&amp;" "&amp;競技者データ入力シート!D29))</f>
        <v/>
      </c>
      <c r="K24" s="306" t="str">
        <f>IF(競技者データ入力シート!E29="","",(競技者データ入力シート!E29&amp;" "&amp;競技者データ入力シート!F29))</f>
        <v/>
      </c>
      <c r="L24" s="306" t="str">
        <f>IF(競技者データ入力シート!C29="","",(競技者データ入力シート!C29&amp;" "&amp;競技者データ入力シート!D29))</f>
        <v/>
      </c>
      <c r="M24" s="306" t="str">
        <f>IF(競技者データ入力シート!H29="","",競技者データ入力シート!H29)</f>
        <v/>
      </c>
      <c r="N24" s="306" t="str">
        <f>IF(競技者データ入力シート!I29="","",競技者データ入力シート!I29)</f>
        <v/>
      </c>
      <c r="O24" s="306" t="str">
        <f>IF(競技者データ入力シート!J29="","",競技者データ入力シート!J29)</f>
        <v/>
      </c>
      <c r="P24" s="306" t="str">
        <f>IF(競技者データ入力シート!K29="","",競技者データ入力シート!K29)</f>
        <v/>
      </c>
      <c r="Q24" s="306" t="str">
        <f>IF(競技者データ入力シート!C29="", "", '大会申込一覧表(印刷して提出)'!$L$5)</f>
        <v/>
      </c>
      <c r="R24" s="306" t="str">
        <f>IF(競技者データ入力シート!L29="", "", 競技者データ入力シート!L29)</f>
        <v/>
      </c>
      <c r="S24" s="306" t="str">
        <f>IF($D24="","",data!U25)</f>
        <v/>
      </c>
      <c r="T24" s="306" t="str">
        <f>IF($D24="","",data!W25)</f>
        <v/>
      </c>
      <c r="U24" s="306"/>
      <c r="V24" s="306"/>
      <c r="W24" s="306" t="str">
        <f>IF($D24="","",data!Z25)</f>
        <v/>
      </c>
      <c r="X24" s="306" t="str">
        <f>IF($D24="","",data!AB25)</f>
        <v/>
      </c>
      <c r="Y24" s="306"/>
      <c r="Z24" s="306"/>
      <c r="AA24" s="306" t="str">
        <f>IF($D24="","",data!AE25)</f>
        <v/>
      </c>
      <c r="AB24" s="306" t="str">
        <f>IF($D24="","",data!AG25)</f>
        <v/>
      </c>
      <c r="AC24" s="306"/>
      <c r="AD24" s="306"/>
      <c r="AE24" s="306" t="str">
        <f>IF($D24="","",data!AJ25)</f>
        <v/>
      </c>
      <c r="AF24" s="306" t="str">
        <f>IF($D24="","",data!AL25)</f>
        <v/>
      </c>
      <c r="AG24" s="306"/>
      <c r="AH24" s="306"/>
      <c r="AI24" s="306" t="str">
        <f>IF($D24="","",data!AO25)</f>
        <v/>
      </c>
      <c r="AJ24" s="306" t="str">
        <f>IF($D24="","",data!AQ25)</f>
        <v/>
      </c>
      <c r="AK24" s="306"/>
      <c r="AL24" s="306"/>
      <c r="AM24" s="306" t="str">
        <f>IF(競技者データ入力シート!AK29="","",競技者データ入力シート!AK29)</f>
        <v/>
      </c>
      <c r="AN24" s="306" t="str">
        <f>IF(競技者データ入力シート!$AK29="","",(VLOOKUP(($AI24&amp;$AM24),$BO$2:$BP$9,2,FALSE)))</f>
        <v/>
      </c>
      <c r="AO24" s="306" t="str">
        <f>IF(競技者データ入力シート!$AK29="","",$B24)</f>
        <v/>
      </c>
      <c r="AP24" s="306" t="str">
        <f>IF(競技者データ入力シート!$AK29="","",$C24&amp;$AM24)</f>
        <v/>
      </c>
      <c r="AQ24" s="306"/>
      <c r="AR24" s="306" t="str">
        <f>IF(競技者データ入力シート!$AK29="","",$C24&amp;$AM24)</f>
        <v/>
      </c>
      <c r="AS24" s="306" t="str">
        <f>IF(競技者データ入力シート!$AK29="","",$C24&amp;$AM24)</f>
        <v/>
      </c>
      <c r="AT24" s="306" t="str">
        <f>IF(競技者データ入力シート!AK29="","",(COUNTIF($AN$2:AN24,AN24)))</f>
        <v/>
      </c>
      <c r="AU24" s="306" t="str">
        <f>IF(競技者データ入力シート!$AK29="","",E24)</f>
        <v/>
      </c>
      <c r="AV24" s="306" t="str">
        <f>IF(競技者データ入力シート!$AK29="","",J24)</f>
        <v/>
      </c>
      <c r="AW24" s="306" t="str">
        <f>IF(競技者データ入力シート!$AK29="","",AI24)</f>
        <v/>
      </c>
      <c r="AX24" s="306" t="str">
        <f>IF(競技者データ入力シート!$AK29="","",AJ24)</f>
        <v/>
      </c>
      <c r="AY24" s="306" t="str">
        <f>IF(競技者データ入力シート!$N29="","",競技者データ入力シート!$N29)</f>
        <v/>
      </c>
      <c r="AZ24" s="306" t="str">
        <f>IF(競技者データ入力シート!$S29="","",競技者データ入力シート!$S29)</f>
        <v/>
      </c>
      <c r="BA24" s="306" t="str">
        <f>IF(競技者データ入力シート!$X29="","",競技者データ入力シート!$X29)</f>
        <v/>
      </c>
      <c r="BB24" s="306" t="str">
        <f>IF(競技者データ入力シート!$AC29="","",競技者データ入力シート!$AC29)</f>
        <v/>
      </c>
      <c r="BC24" s="306" t="str">
        <f>IF(競技者データ入力シート!$AH29="","",競技者データ入力シート!$AH29)</f>
        <v/>
      </c>
      <c r="BD24" s="306" t="str">
        <f>IF(競技者データ入力シート!$AK29="","",競技者データ入力シート!$AK29)</f>
        <v/>
      </c>
    </row>
    <row r="25" spans="2:56">
      <c r="B25" s="306" t="str">
        <f>IF(競技者データ入力シート!C30="","",競技者データ入力シート!$S$1)</f>
        <v/>
      </c>
      <c r="C25" s="306" t="str">
        <f>IF(競技者データ入力シート!C30="","",'大会申込一覧表(印刷して提出)'!$P$6)</f>
        <v/>
      </c>
      <c r="D25" s="306" t="str">
        <f>競技者データ入力シート!A30</f>
        <v/>
      </c>
      <c r="E25" s="306">
        <v>1024</v>
      </c>
      <c r="F25" s="306" t="str">
        <f>IF(競技者データ入力シート!$C$7="","",競技者データ入力シート!$S$1)</f>
        <v/>
      </c>
      <c r="G25" s="306"/>
      <c r="H25" s="306"/>
      <c r="I25" s="306" t="str">
        <f>IF(競技者データ入力シート!$B30="","",競技者データ入力シート!$B30)</f>
        <v/>
      </c>
      <c r="J25" s="306" t="str">
        <f>IF(競技者データ入力シート!C30="","",(競技者データ入力シート!C30&amp;" "&amp;競技者データ入力シート!D30))</f>
        <v/>
      </c>
      <c r="K25" s="306" t="str">
        <f>IF(競技者データ入力シート!E30="","",(競技者データ入力シート!E30&amp;" "&amp;競技者データ入力シート!F30))</f>
        <v/>
      </c>
      <c r="L25" s="306" t="str">
        <f>IF(競技者データ入力シート!C30="","",(競技者データ入力シート!C30&amp;" "&amp;競技者データ入力シート!D30))</f>
        <v/>
      </c>
      <c r="M25" s="306" t="str">
        <f>IF(競技者データ入力シート!H30="","",競技者データ入力シート!H30)</f>
        <v/>
      </c>
      <c r="N25" s="306" t="str">
        <f>IF(競技者データ入力シート!I30="","",競技者データ入力シート!I30)</f>
        <v/>
      </c>
      <c r="O25" s="306" t="str">
        <f>IF(競技者データ入力シート!J30="","",競技者データ入力シート!J30)</f>
        <v/>
      </c>
      <c r="P25" s="306" t="str">
        <f>IF(競技者データ入力シート!K30="","",競技者データ入力シート!K30)</f>
        <v/>
      </c>
      <c r="Q25" s="306" t="str">
        <f>IF(競技者データ入力シート!C30="", "", '大会申込一覧表(印刷して提出)'!$L$5)</f>
        <v/>
      </c>
      <c r="R25" s="306" t="str">
        <f>IF(競技者データ入力シート!L30="", "", 競技者データ入力シート!L30)</f>
        <v/>
      </c>
      <c r="S25" s="306" t="str">
        <f>IF($D25="","",data!U26)</f>
        <v/>
      </c>
      <c r="T25" s="306" t="str">
        <f>IF($D25="","",data!W26)</f>
        <v/>
      </c>
      <c r="U25" s="306"/>
      <c r="V25" s="306"/>
      <c r="W25" s="306" t="str">
        <f>IF($D25="","",data!Z26)</f>
        <v/>
      </c>
      <c r="X25" s="306" t="str">
        <f>IF($D25="","",data!AB26)</f>
        <v/>
      </c>
      <c r="Y25" s="306"/>
      <c r="Z25" s="306"/>
      <c r="AA25" s="306" t="str">
        <f>IF($D25="","",data!AE26)</f>
        <v/>
      </c>
      <c r="AB25" s="306" t="str">
        <f>IF($D25="","",data!AG26)</f>
        <v/>
      </c>
      <c r="AC25" s="306"/>
      <c r="AD25" s="306"/>
      <c r="AE25" s="306" t="str">
        <f>IF($D25="","",data!AJ26)</f>
        <v/>
      </c>
      <c r="AF25" s="306" t="str">
        <f>IF($D25="","",data!AL26)</f>
        <v/>
      </c>
      <c r="AG25" s="306"/>
      <c r="AH25" s="306"/>
      <c r="AI25" s="306" t="str">
        <f>IF($D25="","",data!AO26)</f>
        <v/>
      </c>
      <c r="AJ25" s="306" t="str">
        <f>IF($D25="","",data!AQ26)</f>
        <v/>
      </c>
      <c r="AK25" s="306"/>
      <c r="AL25" s="306"/>
      <c r="AM25" s="306" t="str">
        <f>IF(競技者データ入力シート!AK30="","",競技者データ入力シート!AK30)</f>
        <v/>
      </c>
      <c r="AN25" s="306" t="str">
        <f>IF(競技者データ入力シート!$AK30="","",(VLOOKUP(($AI25&amp;$AM25),$BO$2:$BP$9,2,FALSE)))</f>
        <v/>
      </c>
      <c r="AO25" s="306" t="str">
        <f>IF(競技者データ入力シート!$AK30="","",$B25)</f>
        <v/>
      </c>
      <c r="AP25" s="306" t="str">
        <f>IF(競技者データ入力シート!$AK30="","",$C25&amp;$AM25)</f>
        <v/>
      </c>
      <c r="AQ25" s="306"/>
      <c r="AR25" s="306" t="str">
        <f>IF(競技者データ入力シート!$AK30="","",$C25&amp;$AM25)</f>
        <v/>
      </c>
      <c r="AS25" s="306" t="str">
        <f>IF(競技者データ入力シート!$AK30="","",$C25&amp;$AM25)</f>
        <v/>
      </c>
      <c r="AT25" s="306" t="str">
        <f>IF(競技者データ入力シート!AK30="","",(COUNTIF($AN$2:AN25,AN25)))</f>
        <v/>
      </c>
      <c r="AU25" s="306" t="str">
        <f>IF(競技者データ入力シート!$AK30="","",E25)</f>
        <v/>
      </c>
      <c r="AV25" s="306" t="str">
        <f>IF(競技者データ入力シート!$AK30="","",J25)</f>
        <v/>
      </c>
      <c r="AW25" s="306" t="str">
        <f>IF(競技者データ入力シート!$AK30="","",AI25)</f>
        <v/>
      </c>
      <c r="AX25" s="306" t="str">
        <f>IF(競技者データ入力シート!$AK30="","",AJ25)</f>
        <v/>
      </c>
      <c r="AY25" s="306" t="str">
        <f>IF(競技者データ入力シート!$N30="","",競技者データ入力シート!$N30)</f>
        <v/>
      </c>
      <c r="AZ25" s="306" t="str">
        <f>IF(競技者データ入力シート!$S30="","",競技者データ入力シート!$S30)</f>
        <v/>
      </c>
      <c r="BA25" s="306" t="str">
        <f>IF(競技者データ入力シート!$X30="","",競技者データ入力シート!$X30)</f>
        <v/>
      </c>
      <c r="BB25" s="306" t="str">
        <f>IF(競技者データ入力シート!$AC30="","",競技者データ入力シート!$AC30)</f>
        <v/>
      </c>
      <c r="BC25" s="306" t="str">
        <f>IF(競技者データ入力シート!$AH30="","",競技者データ入力シート!$AH30)</f>
        <v/>
      </c>
      <c r="BD25" s="306" t="str">
        <f>IF(競技者データ入力シート!$AK30="","",競技者データ入力シート!$AK30)</f>
        <v/>
      </c>
    </row>
    <row r="26" spans="2:56">
      <c r="B26" s="306" t="str">
        <f>IF(競技者データ入力シート!C31="","",競技者データ入力シート!$S$1)</f>
        <v/>
      </c>
      <c r="C26" s="306" t="str">
        <f>IF(競技者データ入力シート!C31="","",'大会申込一覧表(印刷して提出)'!$P$6)</f>
        <v/>
      </c>
      <c r="D26" s="306" t="str">
        <f>競技者データ入力シート!A31</f>
        <v/>
      </c>
      <c r="E26" s="306">
        <v>1025</v>
      </c>
      <c r="F26" s="306" t="str">
        <f>IF(競技者データ入力シート!$C$7="","",競技者データ入力シート!$S$1)</f>
        <v/>
      </c>
      <c r="G26" s="306"/>
      <c r="H26" s="306"/>
      <c r="I26" s="306" t="str">
        <f>IF(競技者データ入力シート!$B31="","",競技者データ入力シート!$B31)</f>
        <v/>
      </c>
      <c r="J26" s="306" t="str">
        <f>IF(競技者データ入力シート!C31="","",(競技者データ入力シート!C31&amp;" "&amp;競技者データ入力シート!D31))</f>
        <v/>
      </c>
      <c r="K26" s="306" t="str">
        <f>IF(競技者データ入力シート!E31="","",(競技者データ入力シート!E31&amp;" "&amp;競技者データ入力シート!F31))</f>
        <v/>
      </c>
      <c r="L26" s="306" t="str">
        <f>IF(競技者データ入力シート!C31="","",(競技者データ入力シート!C31&amp;" "&amp;競技者データ入力シート!D31))</f>
        <v/>
      </c>
      <c r="M26" s="306" t="str">
        <f>IF(競技者データ入力シート!H31="","",競技者データ入力シート!H31)</f>
        <v/>
      </c>
      <c r="N26" s="306" t="str">
        <f>IF(競技者データ入力シート!I31="","",競技者データ入力シート!I31)</f>
        <v/>
      </c>
      <c r="O26" s="306" t="str">
        <f>IF(競技者データ入力シート!J31="","",競技者データ入力シート!J31)</f>
        <v/>
      </c>
      <c r="P26" s="306" t="str">
        <f>IF(競技者データ入力シート!K31="","",競技者データ入力シート!K31)</f>
        <v/>
      </c>
      <c r="Q26" s="306" t="str">
        <f>IF(競技者データ入力シート!C31="", "", '大会申込一覧表(印刷して提出)'!$L$5)</f>
        <v/>
      </c>
      <c r="R26" s="306" t="str">
        <f>IF(競技者データ入力シート!L31="", "", 競技者データ入力シート!L31)</f>
        <v/>
      </c>
      <c r="S26" s="306" t="str">
        <f>IF($D26="","",data!U27)</f>
        <v/>
      </c>
      <c r="T26" s="306" t="str">
        <f>IF($D26="","",data!W27)</f>
        <v/>
      </c>
      <c r="U26" s="306"/>
      <c r="V26" s="306"/>
      <c r="W26" s="306" t="str">
        <f>IF($D26="","",data!Z27)</f>
        <v/>
      </c>
      <c r="X26" s="306" t="str">
        <f>IF($D26="","",data!AB27)</f>
        <v/>
      </c>
      <c r="Y26" s="306"/>
      <c r="Z26" s="306"/>
      <c r="AA26" s="306" t="str">
        <f>IF($D26="","",data!AE27)</f>
        <v/>
      </c>
      <c r="AB26" s="306" t="str">
        <f>IF($D26="","",data!AG27)</f>
        <v/>
      </c>
      <c r="AC26" s="306"/>
      <c r="AD26" s="306"/>
      <c r="AE26" s="306" t="str">
        <f>IF($D26="","",data!AJ27)</f>
        <v/>
      </c>
      <c r="AF26" s="306" t="str">
        <f>IF($D26="","",data!AL27)</f>
        <v/>
      </c>
      <c r="AG26" s="306"/>
      <c r="AH26" s="306"/>
      <c r="AI26" s="306" t="str">
        <f>IF($D26="","",data!AO27)</f>
        <v/>
      </c>
      <c r="AJ26" s="306" t="str">
        <f>IF($D26="","",data!AQ27)</f>
        <v/>
      </c>
      <c r="AK26" s="306"/>
      <c r="AL26" s="306"/>
      <c r="AM26" s="306" t="str">
        <f>IF(競技者データ入力シート!AK31="","",競技者データ入力シート!AK31)</f>
        <v/>
      </c>
      <c r="AN26" s="306" t="str">
        <f>IF(競技者データ入力シート!$AK31="","",(VLOOKUP(($AI26&amp;$AM26),$BO$2:$BP$9,2,FALSE)))</f>
        <v/>
      </c>
      <c r="AO26" s="306" t="str">
        <f>IF(競技者データ入力シート!$AK31="","",$B26)</f>
        <v/>
      </c>
      <c r="AP26" s="306" t="str">
        <f>IF(競技者データ入力シート!$AK31="","",$C26&amp;$AM26)</f>
        <v/>
      </c>
      <c r="AQ26" s="306"/>
      <c r="AR26" s="306" t="str">
        <f>IF(競技者データ入力シート!$AK31="","",$C26&amp;$AM26)</f>
        <v/>
      </c>
      <c r="AS26" s="306" t="str">
        <f>IF(競技者データ入力シート!$AK31="","",$C26&amp;$AM26)</f>
        <v/>
      </c>
      <c r="AT26" s="306" t="str">
        <f>IF(競技者データ入力シート!AK31="","",(COUNTIF($AN$2:AN26,AN26)))</f>
        <v/>
      </c>
      <c r="AU26" s="306" t="str">
        <f>IF(競技者データ入力シート!$AK31="","",E26)</f>
        <v/>
      </c>
      <c r="AV26" s="306" t="str">
        <f>IF(競技者データ入力シート!$AK31="","",J26)</f>
        <v/>
      </c>
      <c r="AW26" s="306" t="str">
        <f>IF(競技者データ入力シート!$AK31="","",AI26)</f>
        <v/>
      </c>
      <c r="AX26" s="306" t="str">
        <f>IF(競技者データ入力シート!$AK31="","",AJ26)</f>
        <v/>
      </c>
      <c r="AY26" s="306" t="str">
        <f>IF(競技者データ入力シート!$N31="","",競技者データ入力シート!$N31)</f>
        <v/>
      </c>
      <c r="AZ26" s="306" t="str">
        <f>IF(競技者データ入力シート!$S31="","",競技者データ入力シート!$S31)</f>
        <v/>
      </c>
      <c r="BA26" s="306" t="str">
        <f>IF(競技者データ入力シート!$X31="","",競技者データ入力シート!$X31)</f>
        <v/>
      </c>
      <c r="BB26" s="306" t="str">
        <f>IF(競技者データ入力シート!$AC31="","",競技者データ入力シート!$AC31)</f>
        <v/>
      </c>
      <c r="BC26" s="306" t="str">
        <f>IF(競技者データ入力シート!$AH31="","",競技者データ入力シート!$AH31)</f>
        <v/>
      </c>
      <c r="BD26" s="306" t="str">
        <f>IF(競技者データ入力シート!$AK31="","",競技者データ入力シート!$AK31)</f>
        <v/>
      </c>
    </row>
    <row r="27" spans="2:56">
      <c r="B27" s="306" t="str">
        <f>IF(競技者データ入力シート!C32="","",競技者データ入力シート!$S$1)</f>
        <v/>
      </c>
      <c r="C27" s="306" t="str">
        <f>IF(競技者データ入力シート!C32="","",'大会申込一覧表(印刷して提出)'!$P$6)</f>
        <v/>
      </c>
      <c r="D27" s="306" t="str">
        <f>競技者データ入力シート!A32</f>
        <v/>
      </c>
      <c r="E27" s="306">
        <v>1026</v>
      </c>
      <c r="F27" s="306" t="str">
        <f>IF(競技者データ入力シート!$C$7="","",競技者データ入力シート!$S$1)</f>
        <v/>
      </c>
      <c r="G27" s="306"/>
      <c r="H27" s="306"/>
      <c r="I27" s="306" t="str">
        <f>IF(競技者データ入力シート!$B32="","",競技者データ入力シート!$B32)</f>
        <v/>
      </c>
      <c r="J27" s="306" t="str">
        <f>IF(競技者データ入力シート!C32="","",(競技者データ入力シート!C32&amp;" "&amp;競技者データ入力シート!D32))</f>
        <v/>
      </c>
      <c r="K27" s="306" t="str">
        <f>IF(競技者データ入力シート!E32="","",(競技者データ入力シート!E32&amp;" "&amp;競技者データ入力シート!F32))</f>
        <v/>
      </c>
      <c r="L27" s="306" t="str">
        <f>IF(競技者データ入力シート!C32="","",(競技者データ入力シート!C32&amp;" "&amp;競技者データ入力シート!D32))</f>
        <v/>
      </c>
      <c r="M27" s="306" t="str">
        <f>IF(競技者データ入力シート!H32="","",競技者データ入力シート!H32)</f>
        <v/>
      </c>
      <c r="N27" s="306" t="str">
        <f>IF(競技者データ入力シート!I32="","",競技者データ入力シート!I32)</f>
        <v/>
      </c>
      <c r="O27" s="306" t="str">
        <f>IF(競技者データ入力シート!J32="","",競技者データ入力シート!J32)</f>
        <v/>
      </c>
      <c r="P27" s="306" t="str">
        <f>IF(競技者データ入力シート!K32="","",競技者データ入力シート!K32)</f>
        <v/>
      </c>
      <c r="Q27" s="306" t="str">
        <f>IF(競技者データ入力シート!C32="", "", '大会申込一覧表(印刷して提出)'!$L$5)</f>
        <v/>
      </c>
      <c r="R27" s="306" t="str">
        <f>IF(競技者データ入力シート!L32="", "", 競技者データ入力シート!L32)</f>
        <v/>
      </c>
      <c r="S27" s="306" t="str">
        <f>IF($D27="","",data!U28)</f>
        <v/>
      </c>
      <c r="T27" s="306" t="str">
        <f>IF($D27="","",data!W28)</f>
        <v/>
      </c>
      <c r="U27" s="306"/>
      <c r="V27" s="306"/>
      <c r="W27" s="306" t="str">
        <f>IF($D27="","",data!Z28)</f>
        <v/>
      </c>
      <c r="X27" s="306" t="str">
        <f>IF($D27="","",data!AB28)</f>
        <v/>
      </c>
      <c r="Y27" s="306"/>
      <c r="Z27" s="306"/>
      <c r="AA27" s="306" t="str">
        <f>IF($D27="","",data!AE28)</f>
        <v/>
      </c>
      <c r="AB27" s="306" t="str">
        <f>IF($D27="","",data!AG28)</f>
        <v/>
      </c>
      <c r="AC27" s="306"/>
      <c r="AD27" s="306"/>
      <c r="AE27" s="306" t="str">
        <f>IF($D27="","",data!AJ28)</f>
        <v/>
      </c>
      <c r="AF27" s="306" t="str">
        <f>IF($D27="","",data!AL28)</f>
        <v/>
      </c>
      <c r="AG27" s="306"/>
      <c r="AH27" s="306"/>
      <c r="AI27" s="306" t="str">
        <f>IF($D27="","",data!AO28)</f>
        <v/>
      </c>
      <c r="AJ27" s="306" t="str">
        <f>IF($D27="","",data!AQ28)</f>
        <v/>
      </c>
      <c r="AK27" s="306"/>
      <c r="AL27" s="306"/>
      <c r="AM27" s="306" t="str">
        <f>IF(競技者データ入力シート!AK32="","",競技者データ入力シート!AK32)</f>
        <v/>
      </c>
      <c r="AN27" s="306" t="str">
        <f>IF(競技者データ入力シート!$AK32="","",(VLOOKUP(($AI27&amp;$AM27),$BO$2:$BP$9,2,FALSE)))</f>
        <v/>
      </c>
      <c r="AO27" s="306" t="str">
        <f>IF(競技者データ入力シート!$AK32="","",$B27)</f>
        <v/>
      </c>
      <c r="AP27" s="306" t="str">
        <f>IF(競技者データ入力シート!$AK32="","",$C27&amp;$AM27)</f>
        <v/>
      </c>
      <c r="AQ27" s="306"/>
      <c r="AR27" s="306" t="str">
        <f>IF(競技者データ入力シート!$AK32="","",$C27&amp;$AM27)</f>
        <v/>
      </c>
      <c r="AS27" s="306" t="str">
        <f>IF(競技者データ入力シート!$AK32="","",$C27&amp;$AM27)</f>
        <v/>
      </c>
      <c r="AT27" s="306" t="str">
        <f>IF(競技者データ入力シート!AK32="","",(COUNTIF($AN$2:AN27,AN27)))</f>
        <v/>
      </c>
      <c r="AU27" s="306" t="str">
        <f>IF(競技者データ入力シート!$AK32="","",E27)</f>
        <v/>
      </c>
      <c r="AV27" s="306" t="str">
        <f>IF(競技者データ入力シート!$AK32="","",J27)</f>
        <v/>
      </c>
      <c r="AW27" s="306" t="str">
        <f>IF(競技者データ入力シート!$AK32="","",AI27)</f>
        <v/>
      </c>
      <c r="AX27" s="306" t="str">
        <f>IF(競技者データ入力シート!$AK32="","",AJ27)</f>
        <v/>
      </c>
      <c r="AY27" s="306" t="str">
        <f>IF(競技者データ入力シート!$N32="","",競技者データ入力シート!$N32)</f>
        <v/>
      </c>
      <c r="AZ27" s="306" t="str">
        <f>IF(競技者データ入力シート!$S32="","",競技者データ入力シート!$S32)</f>
        <v/>
      </c>
      <c r="BA27" s="306" t="str">
        <f>IF(競技者データ入力シート!$X32="","",競技者データ入力シート!$X32)</f>
        <v/>
      </c>
      <c r="BB27" s="306" t="str">
        <f>IF(競技者データ入力シート!$AC32="","",競技者データ入力シート!$AC32)</f>
        <v/>
      </c>
      <c r="BC27" s="306" t="str">
        <f>IF(競技者データ入力シート!$AH32="","",競技者データ入力シート!$AH32)</f>
        <v/>
      </c>
      <c r="BD27" s="306" t="str">
        <f>IF(競技者データ入力シート!$AK32="","",競技者データ入力シート!$AK32)</f>
        <v/>
      </c>
    </row>
    <row r="28" spans="2:56">
      <c r="B28" s="306" t="str">
        <f>IF(競技者データ入力シート!C33="","",競技者データ入力シート!$S$1)</f>
        <v/>
      </c>
      <c r="C28" s="306" t="str">
        <f>IF(競技者データ入力シート!C33="","",'大会申込一覧表(印刷して提出)'!$P$6)</f>
        <v/>
      </c>
      <c r="D28" s="306" t="str">
        <f>競技者データ入力シート!A33</f>
        <v/>
      </c>
      <c r="E28" s="306">
        <v>1027</v>
      </c>
      <c r="F28" s="306" t="str">
        <f>IF(競技者データ入力シート!$C$7="","",競技者データ入力シート!$S$1)</f>
        <v/>
      </c>
      <c r="G28" s="306"/>
      <c r="H28" s="306"/>
      <c r="I28" s="306" t="str">
        <f>IF(競技者データ入力シート!$B33="","",競技者データ入力シート!$B33)</f>
        <v/>
      </c>
      <c r="J28" s="306" t="str">
        <f>IF(競技者データ入力シート!C33="","",(競技者データ入力シート!C33&amp;" "&amp;競技者データ入力シート!D33))</f>
        <v/>
      </c>
      <c r="K28" s="306" t="str">
        <f>IF(競技者データ入力シート!E33="","",(競技者データ入力シート!E33&amp;" "&amp;競技者データ入力シート!F33))</f>
        <v/>
      </c>
      <c r="L28" s="306" t="str">
        <f>IF(競技者データ入力シート!C33="","",(競技者データ入力シート!C33&amp;" "&amp;競技者データ入力シート!D33))</f>
        <v/>
      </c>
      <c r="M28" s="306" t="str">
        <f>IF(競技者データ入力シート!H33="","",競技者データ入力シート!H33)</f>
        <v/>
      </c>
      <c r="N28" s="306" t="str">
        <f>IF(競技者データ入力シート!I33="","",競技者データ入力シート!I33)</f>
        <v/>
      </c>
      <c r="O28" s="306" t="str">
        <f>IF(競技者データ入力シート!J33="","",競技者データ入力シート!J33)</f>
        <v/>
      </c>
      <c r="P28" s="306" t="str">
        <f>IF(競技者データ入力シート!K33="","",競技者データ入力シート!K33)</f>
        <v/>
      </c>
      <c r="Q28" s="306" t="str">
        <f>IF(競技者データ入力シート!C33="", "", '大会申込一覧表(印刷して提出)'!$L$5)</f>
        <v/>
      </c>
      <c r="R28" s="306" t="str">
        <f>IF(競技者データ入力シート!L33="", "", 競技者データ入力シート!L33)</f>
        <v/>
      </c>
      <c r="S28" s="306" t="str">
        <f>IF($D28="","",data!U29)</f>
        <v/>
      </c>
      <c r="T28" s="306" t="str">
        <f>IF($D28="","",data!W29)</f>
        <v/>
      </c>
      <c r="U28" s="306"/>
      <c r="V28" s="306"/>
      <c r="W28" s="306" t="str">
        <f>IF($D28="","",data!Z29)</f>
        <v/>
      </c>
      <c r="X28" s="306" t="str">
        <f>IF($D28="","",data!AB29)</f>
        <v/>
      </c>
      <c r="Y28" s="306"/>
      <c r="Z28" s="306"/>
      <c r="AA28" s="306" t="str">
        <f>IF($D28="","",data!AE29)</f>
        <v/>
      </c>
      <c r="AB28" s="306" t="str">
        <f>IF($D28="","",data!AG29)</f>
        <v/>
      </c>
      <c r="AC28" s="306"/>
      <c r="AD28" s="306"/>
      <c r="AE28" s="306" t="str">
        <f>IF($D28="","",data!AJ29)</f>
        <v/>
      </c>
      <c r="AF28" s="306" t="str">
        <f>IF($D28="","",data!AL29)</f>
        <v/>
      </c>
      <c r="AG28" s="306"/>
      <c r="AH28" s="306"/>
      <c r="AI28" s="306" t="str">
        <f>IF($D28="","",data!AO29)</f>
        <v/>
      </c>
      <c r="AJ28" s="306" t="str">
        <f>IF($D28="","",data!AQ29)</f>
        <v/>
      </c>
      <c r="AK28" s="306"/>
      <c r="AL28" s="306"/>
      <c r="AM28" s="306" t="str">
        <f>IF(競技者データ入力シート!AK33="","",競技者データ入力シート!AK33)</f>
        <v/>
      </c>
      <c r="AN28" s="306" t="str">
        <f>IF(競技者データ入力シート!$AK33="","",(VLOOKUP(($AI28&amp;$AM28),$BO$2:$BP$9,2,FALSE)))</f>
        <v/>
      </c>
      <c r="AO28" s="306" t="str">
        <f>IF(競技者データ入力シート!$AK33="","",$B28)</f>
        <v/>
      </c>
      <c r="AP28" s="306" t="str">
        <f>IF(競技者データ入力シート!$AK33="","",$C28&amp;$AM28)</f>
        <v/>
      </c>
      <c r="AQ28" s="306"/>
      <c r="AR28" s="306" t="str">
        <f>IF(競技者データ入力シート!$AK33="","",$C28&amp;$AM28)</f>
        <v/>
      </c>
      <c r="AS28" s="306" t="str">
        <f>IF(競技者データ入力シート!$AK33="","",$C28&amp;$AM28)</f>
        <v/>
      </c>
      <c r="AT28" s="306" t="str">
        <f>IF(競技者データ入力シート!AK33="","",(COUNTIF($AN$2:AN28,AN28)))</f>
        <v/>
      </c>
      <c r="AU28" s="306" t="str">
        <f>IF(競技者データ入力シート!$AK33="","",E28)</f>
        <v/>
      </c>
      <c r="AV28" s="306" t="str">
        <f>IF(競技者データ入力シート!$AK33="","",J28)</f>
        <v/>
      </c>
      <c r="AW28" s="306" t="str">
        <f>IF(競技者データ入力シート!$AK33="","",AI28)</f>
        <v/>
      </c>
      <c r="AX28" s="306" t="str">
        <f>IF(競技者データ入力シート!$AK33="","",AJ28)</f>
        <v/>
      </c>
      <c r="AY28" s="306" t="str">
        <f>IF(競技者データ入力シート!$N33="","",競技者データ入力シート!$N33)</f>
        <v/>
      </c>
      <c r="AZ28" s="306" t="str">
        <f>IF(競技者データ入力シート!$S33="","",競技者データ入力シート!$S33)</f>
        <v/>
      </c>
      <c r="BA28" s="306" t="str">
        <f>IF(競技者データ入力シート!$X33="","",競技者データ入力シート!$X33)</f>
        <v/>
      </c>
      <c r="BB28" s="306" t="str">
        <f>IF(競技者データ入力シート!$AC33="","",競技者データ入力シート!$AC33)</f>
        <v/>
      </c>
      <c r="BC28" s="306" t="str">
        <f>IF(競技者データ入力シート!$AH33="","",競技者データ入力シート!$AH33)</f>
        <v/>
      </c>
      <c r="BD28" s="306" t="str">
        <f>IF(競技者データ入力シート!$AK33="","",競技者データ入力シート!$AK33)</f>
        <v/>
      </c>
    </row>
    <row r="29" spans="2:56">
      <c r="B29" s="306" t="str">
        <f>IF(競技者データ入力シート!C34="","",競技者データ入力シート!$S$1)</f>
        <v/>
      </c>
      <c r="C29" s="306" t="str">
        <f>IF(競技者データ入力シート!C34="","",'大会申込一覧表(印刷して提出)'!$P$6)</f>
        <v/>
      </c>
      <c r="D29" s="306" t="str">
        <f>競技者データ入力シート!A34</f>
        <v/>
      </c>
      <c r="E29" s="306">
        <v>1028</v>
      </c>
      <c r="F29" s="306" t="str">
        <f>IF(競技者データ入力シート!$C$7="","",競技者データ入力シート!$S$1)</f>
        <v/>
      </c>
      <c r="G29" s="306"/>
      <c r="H29" s="306"/>
      <c r="I29" s="306" t="str">
        <f>IF(競技者データ入力シート!$B34="","",競技者データ入力シート!$B34)</f>
        <v/>
      </c>
      <c r="J29" s="306" t="str">
        <f>IF(競技者データ入力シート!C34="","",(競技者データ入力シート!C34&amp;" "&amp;競技者データ入力シート!D34))</f>
        <v/>
      </c>
      <c r="K29" s="306" t="str">
        <f>IF(競技者データ入力シート!E34="","",(競技者データ入力シート!E34&amp;" "&amp;競技者データ入力シート!F34))</f>
        <v/>
      </c>
      <c r="L29" s="306" t="str">
        <f>IF(競技者データ入力シート!C34="","",(競技者データ入力シート!C34&amp;" "&amp;競技者データ入力シート!D34))</f>
        <v/>
      </c>
      <c r="M29" s="306" t="str">
        <f>IF(競技者データ入力シート!H34="","",競技者データ入力シート!H34)</f>
        <v/>
      </c>
      <c r="N29" s="306" t="str">
        <f>IF(競技者データ入力シート!I34="","",競技者データ入力シート!I34)</f>
        <v/>
      </c>
      <c r="O29" s="306" t="str">
        <f>IF(競技者データ入力シート!J34="","",競技者データ入力シート!J34)</f>
        <v/>
      </c>
      <c r="P29" s="306" t="str">
        <f>IF(競技者データ入力シート!K34="","",競技者データ入力シート!K34)</f>
        <v/>
      </c>
      <c r="Q29" s="306" t="str">
        <f>IF(競技者データ入力シート!C34="", "", '大会申込一覧表(印刷して提出)'!$L$5)</f>
        <v/>
      </c>
      <c r="R29" s="306" t="str">
        <f>IF(競技者データ入力シート!L34="", "", 競技者データ入力シート!L34)</f>
        <v/>
      </c>
      <c r="S29" s="306" t="str">
        <f>IF($D29="","",data!U30)</f>
        <v/>
      </c>
      <c r="T29" s="306" t="str">
        <f>IF($D29="","",data!W30)</f>
        <v/>
      </c>
      <c r="U29" s="306"/>
      <c r="V29" s="306"/>
      <c r="W29" s="306" t="str">
        <f>IF($D29="","",data!Z30)</f>
        <v/>
      </c>
      <c r="X29" s="306" t="str">
        <f>IF($D29="","",data!AB30)</f>
        <v/>
      </c>
      <c r="Y29" s="306"/>
      <c r="Z29" s="306"/>
      <c r="AA29" s="306" t="str">
        <f>IF($D29="","",data!AE30)</f>
        <v/>
      </c>
      <c r="AB29" s="306" t="str">
        <f>IF($D29="","",data!AG30)</f>
        <v/>
      </c>
      <c r="AC29" s="306"/>
      <c r="AD29" s="306"/>
      <c r="AE29" s="306" t="str">
        <f>IF($D29="","",data!AJ30)</f>
        <v/>
      </c>
      <c r="AF29" s="306" t="str">
        <f>IF($D29="","",data!AL30)</f>
        <v/>
      </c>
      <c r="AG29" s="306"/>
      <c r="AH29" s="306"/>
      <c r="AI29" s="306" t="str">
        <f>IF($D29="","",data!AO30)</f>
        <v/>
      </c>
      <c r="AJ29" s="306" t="str">
        <f>IF($D29="","",data!AQ30)</f>
        <v/>
      </c>
      <c r="AK29" s="306"/>
      <c r="AL29" s="306"/>
      <c r="AM29" s="306" t="str">
        <f>IF(競技者データ入力シート!AK34="","",競技者データ入力シート!AK34)</f>
        <v/>
      </c>
      <c r="AN29" s="306" t="str">
        <f>IF(競技者データ入力シート!$AK34="","",(VLOOKUP(($AI29&amp;$AM29),$BO$2:$BP$9,2,FALSE)))</f>
        <v/>
      </c>
      <c r="AO29" s="306" t="str">
        <f>IF(競技者データ入力シート!$AK34="","",$B29)</f>
        <v/>
      </c>
      <c r="AP29" s="306" t="str">
        <f>IF(競技者データ入力シート!$AK34="","",$C29&amp;$AM29)</f>
        <v/>
      </c>
      <c r="AQ29" s="306"/>
      <c r="AR29" s="306" t="str">
        <f>IF(競技者データ入力シート!$AK34="","",$C29&amp;$AM29)</f>
        <v/>
      </c>
      <c r="AS29" s="306" t="str">
        <f>IF(競技者データ入力シート!$AK34="","",$C29&amp;$AM29)</f>
        <v/>
      </c>
      <c r="AT29" s="306" t="str">
        <f>IF(競技者データ入力シート!AK34="","",(COUNTIF($AN$2:AN29,AN29)))</f>
        <v/>
      </c>
      <c r="AU29" s="306" t="str">
        <f>IF(競技者データ入力シート!$AK34="","",E29)</f>
        <v/>
      </c>
      <c r="AV29" s="306" t="str">
        <f>IF(競技者データ入力シート!$AK34="","",J29)</f>
        <v/>
      </c>
      <c r="AW29" s="306" t="str">
        <f>IF(競技者データ入力シート!$AK34="","",AI29)</f>
        <v/>
      </c>
      <c r="AX29" s="306" t="str">
        <f>IF(競技者データ入力シート!$AK34="","",AJ29)</f>
        <v/>
      </c>
      <c r="AY29" s="306" t="str">
        <f>IF(競技者データ入力シート!$N34="","",競技者データ入力シート!$N34)</f>
        <v/>
      </c>
      <c r="AZ29" s="306" t="str">
        <f>IF(競技者データ入力シート!$S34="","",競技者データ入力シート!$S34)</f>
        <v/>
      </c>
      <c r="BA29" s="306" t="str">
        <f>IF(競技者データ入力シート!$X34="","",競技者データ入力シート!$X34)</f>
        <v/>
      </c>
      <c r="BB29" s="306" t="str">
        <f>IF(競技者データ入力シート!$AC34="","",競技者データ入力シート!$AC34)</f>
        <v/>
      </c>
      <c r="BC29" s="306" t="str">
        <f>IF(競技者データ入力シート!$AH34="","",競技者データ入力シート!$AH34)</f>
        <v/>
      </c>
      <c r="BD29" s="306" t="str">
        <f>IF(競技者データ入力シート!$AK34="","",競技者データ入力シート!$AK34)</f>
        <v/>
      </c>
    </row>
    <row r="30" spans="2:56">
      <c r="B30" s="306" t="str">
        <f>IF(競技者データ入力シート!C35="","",競技者データ入力シート!$S$1)</f>
        <v/>
      </c>
      <c r="C30" s="306" t="str">
        <f>IF(競技者データ入力シート!C35="","",'大会申込一覧表(印刷して提出)'!$P$6)</f>
        <v/>
      </c>
      <c r="D30" s="306" t="str">
        <f>競技者データ入力シート!A35</f>
        <v/>
      </c>
      <c r="E30" s="306">
        <v>1029</v>
      </c>
      <c r="F30" s="306" t="str">
        <f>IF(競技者データ入力シート!$C$7="","",競技者データ入力シート!$S$1)</f>
        <v/>
      </c>
      <c r="G30" s="306"/>
      <c r="H30" s="306"/>
      <c r="I30" s="306" t="str">
        <f>IF(競技者データ入力シート!$B35="","",競技者データ入力シート!$B35)</f>
        <v/>
      </c>
      <c r="J30" s="306" t="str">
        <f>IF(競技者データ入力シート!C35="","",(競技者データ入力シート!C35&amp;" "&amp;競技者データ入力シート!D35))</f>
        <v/>
      </c>
      <c r="K30" s="306" t="str">
        <f>IF(競技者データ入力シート!E35="","",(競技者データ入力シート!E35&amp;" "&amp;競技者データ入力シート!F35))</f>
        <v/>
      </c>
      <c r="L30" s="306" t="str">
        <f>IF(競技者データ入力シート!C35="","",(競技者データ入力シート!C35&amp;" "&amp;競技者データ入力シート!D35))</f>
        <v/>
      </c>
      <c r="M30" s="306" t="str">
        <f>IF(競技者データ入力シート!H35="","",競技者データ入力シート!H35)</f>
        <v/>
      </c>
      <c r="N30" s="306" t="str">
        <f>IF(競技者データ入力シート!I35="","",競技者データ入力シート!I35)</f>
        <v/>
      </c>
      <c r="O30" s="306" t="str">
        <f>IF(競技者データ入力シート!J35="","",競技者データ入力シート!J35)</f>
        <v/>
      </c>
      <c r="P30" s="306" t="str">
        <f>IF(競技者データ入力シート!K35="","",競技者データ入力シート!K35)</f>
        <v/>
      </c>
      <c r="Q30" s="306" t="str">
        <f>IF(競技者データ入力シート!C35="", "", '大会申込一覧表(印刷して提出)'!$L$5)</f>
        <v/>
      </c>
      <c r="R30" s="306" t="str">
        <f>IF(競技者データ入力シート!L35="", "", 競技者データ入力シート!L35)</f>
        <v/>
      </c>
      <c r="S30" s="306" t="str">
        <f>IF($D30="","",data!U31)</f>
        <v/>
      </c>
      <c r="T30" s="306" t="str">
        <f>IF($D30="","",data!W31)</f>
        <v/>
      </c>
      <c r="U30" s="306"/>
      <c r="V30" s="306"/>
      <c r="W30" s="306" t="str">
        <f>IF($D30="","",data!Z31)</f>
        <v/>
      </c>
      <c r="X30" s="306" t="str">
        <f>IF($D30="","",data!AB31)</f>
        <v/>
      </c>
      <c r="Y30" s="306"/>
      <c r="Z30" s="306"/>
      <c r="AA30" s="306" t="str">
        <f>IF($D30="","",data!AE31)</f>
        <v/>
      </c>
      <c r="AB30" s="306" t="str">
        <f>IF($D30="","",data!AG31)</f>
        <v/>
      </c>
      <c r="AC30" s="306"/>
      <c r="AD30" s="306"/>
      <c r="AE30" s="306" t="str">
        <f>IF($D30="","",data!AJ31)</f>
        <v/>
      </c>
      <c r="AF30" s="306" t="str">
        <f>IF($D30="","",data!AL31)</f>
        <v/>
      </c>
      <c r="AG30" s="306"/>
      <c r="AH30" s="306"/>
      <c r="AI30" s="306" t="str">
        <f>IF($D30="","",data!AO31)</f>
        <v/>
      </c>
      <c r="AJ30" s="306" t="str">
        <f>IF($D30="","",data!AQ31)</f>
        <v/>
      </c>
      <c r="AK30" s="306"/>
      <c r="AL30" s="306"/>
      <c r="AM30" s="306" t="str">
        <f>IF(競技者データ入力シート!AK35="","",競技者データ入力シート!AK35)</f>
        <v/>
      </c>
      <c r="AN30" s="306" t="str">
        <f>IF(競技者データ入力シート!$AK35="","",(VLOOKUP(($AI30&amp;$AM30),$BO$2:$BP$9,2,FALSE)))</f>
        <v/>
      </c>
      <c r="AO30" s="306" t="str">
        <f>IF(競技者データ入力シート!$AK35="","",$B30)</f>
        <v/>
      </c>
      <c r="AP30" s="306" t="str">
        <f>IF(競技者データ入力シート!$AK35="","",$C30&amp;$AM30)</f>
        <v/>
      </c>
      <c r="AQ30" s="306"/>
      <c r="AR30" s="306" t="str">
        <f>IF(競技者データ入力シート!$AK35="","",$C30&amp;$AM30)</f>
        <v/>
      </c>
      <c r="AS30" s="306" t="str">
        <f>IF(競技者データ入力シート!$AK35="","",$C30&amp;$AM30)</f>
        <v/>
      </c>
      <c r="AT30" s="306" t="str">
        <f>IF(競技者データ入力シート!AK35="","",(COUNTIF($AN$2:AN30,AN30)))</f>
        <v/>
      </c>
      <c r="AU30" s="306" t="str">
        <f>IF(競技者データ入力シート!$AK35="","",E30)</f>
        <v/>
      </c>
      <c r="AV30" s="306" t="str">
        <f>IF(競技者データ入力シート!$AK35="","",J30)</f>
        <v/>
      </c>
      <c r="AW30" s="306" t="str">
        <f>IF(競技者データ入力シート!$AK35="","",AI30)</f>
        <v/>
      </c>
      <c r="AX30" s="306" t="str">
        <f>IF(競技者データ入力シート!$AK35="","",AJ30)</f>
        <v/>
      </c>
      <c r="AY30" s="306" t="str">
        <f>IF(競技者データ入力シート!$N35="","",競技者データ入力シート!$N35)</f>
        <v/>
      </c>
      <c r="AZ30" s="306" t="str">
        <f>IF(競技者データ入力シート!$S35="","",競技者データ入力シート!$S35)</f>
        <v/>
      </c>
      <c r="BA30" s="306" t="str">
        <f>IF(競技者データ入力シート!$X35="","",競技者データ入力シート!$X35)</f>
        <v/>
      </c>
      <c r="BB30" s="306" t="str">
        <f>IF(競技者データ入力シート!$AC35="","",競技者データ入力シート!$AC35)</f>
        <v/>
      </c>
      <c r="BC30" s="306" t="str">
        <f>IF(競技者データ入力シート!$AH35="","",競技者データ入力シート!$AH35)</f>
        <v/>
      </c>
      <c r="BD30" s="306" t="str">
        <f>IF(競技者データ入力シート!$AK35="","",競技者データ入力シート!$AK35)</f>
        <v/>
      </c>
    </row>
    <row r="31" spans="2:56">
      <c r="B31" s="306" t="str">
        <f>IF(競技者データ入力シート!C36="","",競技者データ入力シート!$S$1)</f>
        <v/>
      </c>
      <c r="C31" s="306" t="str">
        <f>IF(競技者データ入力シート!C36="","",'大会申込一覧表(印刷して提出)'!$P$6)</f>
        <v/>
      </c>
      <c r="D31" s="306" t="str">
        <f>競技者データ入力シート!A36</f>
        <v/>
      </c>
      <c r="E31" s="306">
        <v>1030</v>
      </c>
      <c r="F31" s="306" t="str">
        <f>IF(競技者データ入力シート!$C$7="","",競技者データ入力シート!$S$1)</f>
        <v/>
      </c>
      <c r="G31" s="306"/>
      <c r="H31" s="306"/>
      <c r="I31" s="306" t="str">
        <f>IF(競技者データ入力シート!$B36="","",競技者データ入力シート!$B36)</f>
        <v/>
      </c>
      <c r="J31" s="306" t="str">
        <f>IF(競技者データ入力シート!C36="","",(競技者データ入力シート!C36&amp;" "&amp;競技者データ入力シート!D36))</f>
        <v/>
      </c>
      <c r="K31" s="306" t="str">
        <f>IF(競技者データ入力シート!E36="","",(競技者データ入力シート!E36&amp;" "&amp;競技者データ入力シート!F36))</f>
        <v/>
      </c>
      <c r="L31" s="306" t="str">
        <f>IF(競技者データ入力シート!C36="","",(競技者データ入力シート!C36&amp;" "&amp;競技者データ入力シート!D36))</f>
        <v/>
      </c>
      <c r="M31" s="306" t="str">
        <f>IF(競技者データ入力シート!H36="","",競技者データ入力シート!H36)</f>
        <v/>
      </c>
      <c r="N31" s="306" t="str">
        <f>IF(競技者データ入力シート!I36="","",競技者データ入力シート!I36)</f>
        <v/>
      </c>
      <c r="O31" s="306" t="str">
        <f>IF(競技者データ入力シート!J36="","",競技者データ入力シート!J36)</f>
        <v/>
      </c>
      <c r="P31" s="306" t="str">
        <f>IF(競技者データ入力シート!K36="","",競技者データ入力シート!K36)</f>
        <v/>
      </c>
      <c r="Q31" s="306" t="str">
        <f>IF(競技者データ入力シート!C36="", "", '大会申込一覧表(印刷して提出)'!$L$5)</f>
        <v/>
      </c>
      <c r="R31" s="306" t="str">
        <f>IF(競技者データ入力シート!L36="", "", 競技者データ入力シート!L36)</f>
        <v/>
      </c>
      <c r="S31" s="306" t="str">
        <f>IF($D31="","",data!U32)</f>
        <v/>
      </c>
      <c r="T31" s="306" t="str">
        <f>IF($D31="","",data!W32)</f>
        <v/>
      </c>
      <c r="U31" s="306"/>
      <c r="V31" s="306"/>
      <c r="W31" s="306" t="str">
        <f>IF($D31="","",data!Z32)</f>
        <v/>
      </c>
      <c r="X31" s="306" t="str">
        <f>IF($D31="","",data!AB32)</f>
        <v/>
      </c>
      <c r="Y31" s="306"/>
      <c r="Z31" s="306"/>
      <c r="AA31" s="306" t="str">
        <f>IF($D31="","",data!AE32)</f>
        <v/>
      </c>
      <c r="AB31" s="306" t="str">
        <f>IF($D31="","",data!AG32)</f>
        <v/>
      </c>
      <c r="AC31" s="306"/>
      <c r="AD31" s="306"/>
      <c r="AE31" s="306" t="str">
        <f>IF($D31="","",data!AJ32)</f>
        <v/>
      </c>
      <c r="AF31" s="306" t="str">
        <f>IF($D31="","",data!AL32)</f>
        <v/>
      </c>
      <c r="AG31" s="306"/>
      <c r="AH31" s="306"/>
      <c r="AI31" s="306" t="str">
        <f>IF($D31="","",data!AO32)</f>
        <v/>
      </c>
      <c r="AJ31" s="306" t="str">
        <f>IF($D31="","",data!AQ32)</f>
        <v/>
      </c>
      <c r="AK31" s="306"/>
      <c r="AL31" s="306"/>
      <c r="AM31" s="306" t="str">
        <f>IF(競技者データ入力シート!AK36="","",競技者データ入力シート!AK36)</f>
        <v/>
      </c>
      <c r="AN31" s="306" t="str">
        <f>IF(競技者データ入力シート!$AK36="","",(VLOOKUP(($AI31&amp;$AM31),$BO$2:$BP$9,2,FALSE)))</f>
        <v/>
      </c>
      <c r="AO31" s="306" t="str">
        <f>IF(競技者データ入力シート!$AK36="","",$B31)</f>
        <v/>
      </c>
      <c r="AP31" s="306" t="str">
        <f>IF(競技者データ入力シート!$AK36="","",$C31&amp;$AM31)</f>
        <v/>
      </c>
      <c r="AQ31" s="306"/>
      <c r="AR31" s="306" t="str">
        <f>IF(競技者データ入力シート!$AK36="","",$C31&amp;$AM31)</f>
        <v/>
      </c>
      <c r="AS31" s="306" t="str">
        <f>IF(競技者データ入力シート!$AK36="","",$C31&amp;$AM31)</f>
        <v/>
      </c>
      <c r="AT31" s="306" t="str">
        <f>IF(競技者データ入力シート!AK36="","",(COUNTIF($AN$2:AN31,AN31)))</f>
        <v/>
      </c>
      <c r="AU31" s="306" t="str">
        <f>IF(競技者データ入力シート!$AK36="","",E31)</f>
        <v/>
      </c>
      <c r="AV31" s="306" t="str">
        <f>IF(競技者データ入力シート!$AK36="","",J31)</f>
        <v/>
      </c>
      <c r="AW31" s="306" t="str">
        <f>IF(競技者データ入力シート!$AK36="","",AI31)</f>
        <v/>
      </c>
      <c r="AX31" s="306" t="str">
        <f>IF(競技者データ入力シート!$AK36="","",AJ31)</f>
        <v/>
      </c>
      <c r="AY31" s="306" t="str">
        <f>IF(競技者データ入力シート!$N36="","",競技者データ入力シート!$N36)</f>
        <v/>
      </c>
      <c r="AZ31" s="306" t="str">
        <f>IF(競技者データ入力シート!$S36="","",競技者データ入力シート!$S36)</f>
        <v/>
      </c>
      <c r="BA31" s="306" t="str">
        <f>IF(競技者データ入力シート!$X36="","",競技者データ入力シート!$X36)</f>
        <v/>
      </c>
      <c r="BB31" s="306" t="str">
        <f>IF(競技者データ入力シート!$AC36="","",競技者データ入力シート!$AC36)</f>
        <v/>
      </c>
      <c r="BC31" s="306" t="str">
        <f>IF(競技者データ入力シート!$AH36="","",競技者データ入力シート!$AH36)</f>
        <v/>
      </c>
      <c r="BD31" s="306" t="str">
        <f>IF(競技者データ入力シート!$AK36="","",競技者データ入力シート!$AK36)</f>
        <v/>
      </c>
    </row>
    <row r="32" spans="2:56">
      <c r="B32" s="306" t="str">
        <f>IF(競技者データ入力シート!C37="","",競技者データ入力シート!$S$1)</f>
        <v/>
      </c>
      <c r="C32" s="306" t="str">
        <f>IF(競技者データ入力シート!C37="","",'大会申込一覧表(印刷して提出)'!$P$6)</f>
        <v/>
      </c>
      <c r="D32" s="306" t="str">
        <f>競技者データ入力シート!A37</f>
        <v/>
      </c>
      <c r="E32" s="306">
        <v>1031</v>
      </c>
      <c r="F32" s="306" t="str">
        <f>IF(競技者データ入力シート!$C$7="","",競技者データ入力シート!$S$1)</f>
        <v/>
      </c>
      <c r="G32" s="306"/>
      <c r="H32" s="306"/>
      <c r="I32" s="306" t="str">
        <f>IF(競技者データ入力シート!$B37="","",競技者データ入力シート!$B37)</f>
        <v/>
      </c>
      <c r="J32" s="306" t="str">
        <f>IF(競技者データ入力シート!C37="","",(競技者データ入力シート!C37&amp;" "&amp;競技者データ入力シート!D37))</f>
        <v/>
      </c>
      <c r="K32" s="306" t="str">
        <f>IF(競技者データ入力シート!E37="","",(競技者データ入力シート!E37&amp;" "&amp;競技者データ入力シート!F37))</f>
        <v/>
      </c>
      <c r="L32" s="306" t="str">
        <f>IF(競技者データ入力シート!C37="","",(競技者データ入力シート!C37&amp;" "&amp;競技者データ入力シート!D37))</f>
        <v/>
      </c>
      <c r="M32" s="306" t="str">
        <f>IF(競技者データ入力シート!H37="","",競技者データ入力シート!H37)</f>
        <v/>
      </c>
      <c r="N32" s="306" t="str">
        <f>IF(競技者データ入力シート!I37="","",競技者データ入力シート!I37)</f>
        <v/>
      </c>
      <c r="O32" s="306" t="str">
        <f>IF(競技者データ入力シート!J37="","",競技者データ入力シート!J37)</f>
        <v/>
      </c>
      <c r="P32" s="306" t="str">
        <f>IF(競技者データ入力シート!K37="","",競技者データ入力シート!K37)</f>
        <v/>
      </c>
      <c r="Q32" s="306" t="str">
        <f>IF(競技者データ入力シート!C37="", "", '大会申込一覧表(印刷して提出)'!$L$5)</f>
        <v/>
      </c>
      <c r="R32" s="306" t="str">
        <f>IF(競技者データ入力シート!L37="", "", 競技者データ入力シート!L37)</f>
        <v/>
      </c>
      <c r="S32" s="306" t="str">
        <f>IF($D32="","",data!U33)</f>
        <v/>
      </c>
      <c r="T32" s="306" t="str">
        <f>IF($D32="","",data!W33)</f>
        <v/>
      </c>
      <c r="U32" s="306"/>
      <c r="V32" s="306"/>
      <c r="W32" s="306" t="str">
        <f>IF($D32="","",data!Z33)</f>
        <v/>
      </c>
      <c r="X32" s="306" t="str">
        <f>IF($D32="","",data!AB33)</f>
        <v/>
      </c>
      <c r="Y32" s="306"/>
      <c r="Z32" s="306"/>
      <c r="AA32" s="306" t="str">
        <f>IF($D32="","",data!AE33)</f>
        <v/>
      </c>
      <c r="AB32" s="306" t="str">
        <f>IF($D32="","",data!AG33)</f>
        <v/>
      </c>
      <c r="AC32" s="306"/>
      <c r="AD32" s="306"/>
      <c r="AE32" s="306" t="str">
        <f>IF($D32="","",data!AJ33)</f>
        <v/>
      </c>
      <c r="AF32" s="306" t="str">
        <f>IF($D32="","",data!AL33)</f>
        <v/>
      </c>
      <c r="AG32" s="306"/>
      <c r="AH32" s="306"/>
      <c r="AI32" s="306" t="str">
        <f>IF($D32="","",data!AO33)</f>
        <v/>
      </c>
      <c r="AJ32" s="306" t="str">
        <f>IF($D32="","",data!AQ33)</f>
        <v/>
      </c>
      <c r="AK32" s="306"/>
      <c r="AL32" s="306"/>
      <c r="AM32" s="306" t="str">
        <f>IF(競技者データ入力シート!AK37="","",競技者データ入力シート!AK37)</f>
        <v/>
      </c>
      <c r="AN32" s="306" t="str">
        <f>IF(競技者データ入力シート!$AK37="","",(VLOOKUP(($AI32&amp;$AM32),$BO$2:$BP$9,2,FALSE)))</f>
        <v/>
      </c>
      <c r="AO32" s="306" t="str">
        <f>IF(競技者データ入力シート!$AK37="","",$B32)</f>
        <v/>
      </c>
      <c r="AP32" s="306" t="str">
        <f>IF(競技者データ入力シート!$AK37="","",$C32&amp;$AM32)</f>
        <v/>
      </c>
      <c r="AQ32" s="306"/>
      <c r="AR32" s="306" t="str">
        <f>IF(競技者データ入力シート!$AK37="","",$C32&amp;$AM32)</f>
        <v/>
      </c>
      <c r="AS32" s="306" t="str">
        <f>IF(競技者データ入力シート!$AK37="","",$C32&amp;$AM32)</f>
        <v/>
      </c>
      <c r="AT32" s="306" t="str">
        <f>IF(競技者データ入力シート!AK37="","",(COUNTIF($AN$2:AN32,AN32)))</f>
        <v/>
      </c>
      <c r="AU32" s="306" t="str">
        <f>IF(競技者データ入力シート!$AK37="","",E32)</f>
        <v/>
      </c>
      <c r="AV32" s="306" t="str">
        <f>IF(競技者データ入力シート!$AK37="","",J32)</f>
        <v/>
      </c>
      <c r="AW32" s="306" t="str">
        <f>IF(競技者データ入力シート!$AK37="","",AI32)</f>
        <v/>
      </c>
      <c r="AX32" s="306" t="str">
        <f>IF(競技者データ入力シート!$AK37="","",AJ32)</f>
        <v/>
      </c>
      <c r="AY32" s="306" t="str">
        <f>IF(競技者データ入力シート!$N37="","",競技者データ入力シート!$N37)</f>
        <v/>
      </c>
      <c r="AZ32" s="306" t="str">
        <f>IF(競技者データ入力シート!$S37="","",競技者データ入力シート!$S37)</f>
        <v/>
      </c>
      <c r="BA32" s="306" t="str">
        <f>IF(競技者データ入力シート!$X37="","",競技者データ入力シート!$X37)</f>
        <v/>
      </c>
      <c r="BB32" s="306" t="str">
        <f>IF(競技者データ入力シート!$AC37="","",競技者データ入力シート!$AC37)</f>
        <v/>
      </c>
      <c r="BC32" s="306" t="str">
        <f>IF(競技者データ入力シート!$AH37="","",競技者データ入力シート!$AH37)</f>
        <v/>
      </c>
      <c r="BD32" s="306" t="str">
        <f>IF(競技者データ入力シート!$AK37="","",競技者データ入力シート!$AK37)</f>
        <v/>
      </c>
    </row>
    <row r="33" spans="2:56">
      <c r="B33" s="306" t="str">
        <f>IF(競技者データ入力シート!C38="","",競技者データ入力シート!$S$1)</f>
        <v/>
      </c>
      <c r="C33" s="306" t="str">
        <f>IF(競技者データ入力シート!C38="","",'大会申込一覧表(印刷して提出)'!$P$6)</f>
        <v/>
      </c>
      <c r="D33" s="306" t="str">
        <f>競技者データ入力シート!A38</f>
        <v/>
      </c>
      <c r="E33" s="306">
        <v>1032</v>
      </c>
      <c r="F33" s="306" t="str">
        <f>IF(競技者データ入力シート!$C$7="","",競技者データ入力シート!$S$1)</f>
        <v/>
      </c>
      <c r="G33" s="306"/>
      <c r="H33" s="306"/>
      <c r="I33" s="306" t="str">
        <f>IF(競技者データ入力シート!$B38="","",競技者データ入力シート!$B38)</f>
        <v/>
      </c>
      <c r="J33" s="306" t="str">
        <f>IF(競技者データ入力シート!C38="","",(競技者データ入力シート!C38&amp;" "&amp;競技者データ入力シート!D38))</f>
        <v/>
      </c>
      <c r="K33" s="306" t="str">
        <f>IF(競技者データ入力シート!E38="","",(競技者データ入力シート!E38&amp;" "&amp;競技者データ入力シート!F38))</f>
        <v/>
      </c>
      <c r="L33" s="306" t="str">
        <f>IF(競技者データ入力シート!C38="","",(競技者データ入力シート!C38&amp;" "&amp;競技者データ入力シート!D38))</f>
        <v/>
      </c>
      <c r="M33" s="306" t="str">
        <f>IF(競技者データ入力シート!H38="","",競技者データ入力シート!H38)</f>
        <v/>
      </c>
      <c r="N33" s="306" t="str">
        <f>IF(競技者データ入力シート!I38="","",競技者データ入力シート!I38)</f>
        <v/>
      </c>
      <c r="O33" s="306" t="str">
        <f>IF(競技者データ入力シート!J38="","",競技者データ入力シート!J38)</f>
        <v/>
      </c>
      <c r="P33" s="306" t="str">
        <f>IF(競技者データ入力シート!K38="","",競技者データ入力シート!K38)</f>
        <v/>
      </c>
      <c r="Q33" s="306" t="str">
        <f>IF(競技者データ入力シート!C38="", "", '大会申込一覧表(印刷して提出)'!$L$5)</f>
        <v/>
      </c>
      <c r="R33" s="306" t="str">
        <f>IF(競技者データ入力シート!L38="", "", 競技者データ入力シート!L38)</f>
        <v/>
      </c>
      <c r="S33" s="306" t="str">
        <f>IF($D33="","",data!U34)</f>
        <v/>
      </c>
      <c r="T33" s="306" t="str">
        <f>IF($D33="","",data!W34)</f>
        <v/>
      </c>
      <c r="U33" s="306"/>
      <c r="V33" s="306"/>
      <c r="W33" s="306" t="str">
        <f>IF($D33="","",data!Z34)</f>
        <v/>
      </c>
      <c r="X33" s="306" t="str">
        <f>IF($D33="","",data!AB34)</f>
        <v/>
      </c>
      <c r="Y33" s="306"/>
      <c r="Z33" s="306"/>
      <c r="AA33" s="306" t="str">
        <f>IF($D33="","",data!AE34)</f>
        <v/>
      </c>
      <c r="AB33" s="306" t="str">
        <f>IF($D33="","",data!AG34)</f>
        <v/>
      </c>
      <c r="AC33" s="306"/>
      <c r="AD33" s="306"/>
      <c r="AE33" s="306" t="str">
        <f>IF($D33="","",data!AJ34)</f>
        <v/>
      </c>
      <c r="AF33" s="306" t="str">
        <f>IF($D33="","",data!AL34)</f>
        <v/>
      </c>
      <c r="AG33" s="306"/>
      <c r="AH33" s="306"/>
      <c r="AI33" s="306" t="str">
        <f>IF($D33="","",data!AO34)</f>
        <v/>
      </c>
      <c r="AJ33" s="306" t="str">
        <f>IF($D33="","",data!AQ34)</f>
        <v/>
      </c>
      <c r="AK33" s="306"/>
      <c r="AL33" s="306"/>
      <c r="AM33" s="306" t="str">
        <f>IF(競技者データ入力シート!AK38="","",競技者データ入力シート!AK38)</f>
        <v/>
      </c>
      <c r="AN33" s="306" t="str">
        <f>IF(競技者データ入力シート!$AK38="","",(VLOOKUP(($AI33&amp;$AM33),$BO$2:$BP$9,2,FALSE)))</f>
        <v/>
      </c>
      <c r="AO33" s="306" t="str">
        <f>IF(競技者データ入力シート!$AK38="","",$B33)</f>
        <v/>
      </c>
      <c r="AP33" s="306" t="str">
        <f>IF(競技者データ入力シート!$AK38="","",$C33&amp;$AM33)</f>
        <v/>
      </c>
      <c r="AQ33" s="306"/>
      <c r="AR33" s="306" t="str">
        <f>IF(競技者データ入力シート!$AK38="","",$C33&amp;$AM33)</f>
        <v/>
      </c>
      <c r="AS33" s="306" t="str">
        <f>IF(競技者データ入力シート!$AK38="","",$C33&amp;$AM33)</f>
        <v/>
      </c>
      <c r="AT33" s="306" t="str">
        <f>IF(競技者データ入力シート!AK38="","",(COUNTIF($AN$2:AN33,AN33)))</f>
        <v/>
      </c>
      <c r="AU33" s="306" t="str">
        <f>IF(競技者データ入力シート!$AK38="","",E33)</f>
        <v/>
      </c>
      <c r="AV33" s="306" t="str">
        <f>IF(競技者データ入力シート!$AK38="","",J33)</f>
        <v/>
      </c>
      <c r="AW33" s="306" t="str">
        <f>IF(競技者データ入力シート!$AK38="","",AI33)</f>
        <v/>
      </c>
      <c r="AX33" s="306" t="str">
        <f>IF(競技者データ入力シート!$AK38="","",AJ33)</f>
        <v/>
      </c>
      <c r="AY33" s="306" t="str">
        <f>IF(競技者データ入力シート!$N38="","",競技者データ入力シート!$N38)</f>
        <v/>
      </c>
      <c r="AZ33" s="306" t="str">
        <f>IF(競技者データ入力シート!$S38="","",競技者データ入力シート!$S38)</f>
        <v/>
      </c>
      <c r="BA33" s="306" t="str">
        <f>IF(競技者データ入力シート!$X38="","",競技者データ入力シート!$X38)</f>
        <v/>
      </c>
      <c r="BB33" s="306" t="str">
        <f>IF(競技者データ入力シート!$AC38="","",競技者データ入力シート!$AC38)</f>
        <v/>
      </c>
      <c r="BC33" s="306" t="str">
        <f>IF(競技者データ入力シート!$AH38="","",競技者データ入力シート!$AH38)</f>
        <v/>
      </c>
      <c r="BD33" s="306" t="str">
        <f>IF(競技者データ入力シート!$AK38="","",競技者データ入力シート!$AK38)</f>
        <v/>
      </c>
    </row>
    <row r="34" spans="2:56">
      <c r="B34" s="306" t="str">
        <f>IF(競技者データ入力シート!C39="","",競技者データ入力シート!$S$1)</f>
        <v/>
      </c>
      <c r="C34" s="306" t="str">
        <f>IF(競技者データ入力シート!C39="","",'大会申込一覧表(印刷して提出)'!$P$6)</f>
        <v/>
      </c>
      <c r="D34" s="306" t="str">
        <f>競技者データ入力シート!A39</f>
        <v/>
      </c>
      <c r="E34" s="306">
        <v>1033</v>
      </c>
      <c r="F34" s="306" t="str">
        <f>IF(競技者データ入力シート!$C$7="","",競技者データ入力シート!$S$1)</f>
        <v/>
      </c>
      <c r="G34" s="306"/>
      <c r="H34" s="306"/>
      <c r="I34" s="306" t="str">
        <f>IF(競技者データ入力シート!$B39="","",競技者データ入力シート!$B39)</f>
        <v/>
      </c>
      <c r="J34" s="306" t="str">
        <f>IF(競技者データ入力シート!C39="","",(競技者データ入力シート!C39&amp;" "&amp;競技者データ入力シート!D39))</f>
        <v/>
      </c>
      <c r="K34" s="306" t="str">
        <f>IF(競技者データ入力シート!E39="","",(競技者データ入力シート!E39&amp;" "&amp;競技者データ入力シート!F39))</f>
        <v/>
      </c>
      <c r="L34" s="306" t="str">
        <f>IF(競技者データ入力シート!C39="","",(競技者データ入力シート!C39&amp;" "&amp;競技者データ入力シート!D39))</f>
        <v/>
      </c>
      <c r="M34" s="306" t="str">
        <f>IF(競技者データ入力シート!H39="","",競技者データ入力シート!H39)</f>
        <v/>
      </c>
      <c r="N34" s="306" t="str">
        <f>IF(競技者データ入力シート!I39="","",競技者データ入力シート!I39)</f>
        <v/>
      </c>
      <c r="O34" s="306" t="str">
        <f>IF(競技者データ入力シート!J39="","",競技者データ入力シート!J39)</f>
        <v/>
      </c>
      <c r="P34" s="306" t="str">
        <f>IF(競技者データ入力シート!K39="","",競技者データ入力シート!K39)</f>
        <v/>
      </c>
      <c r="Q34" s="306" t="str">
        <f>IF(競技者データ入力シート!C39="", "", '大会申込一覧表(印刷して提出)'!$L$5)</f>
        <v/>
      </c>
      <c r="R34" s="306" t="str">
        <f>IF(競技者データ入力シート!L39="", "", 競技者データ入力シート!L39)</f>
        <v/>
      </c>
      <c r="S34" s="306" t="str">
        <f>IF($D34="","",data!U35)</f>
        <v/>
      </c>
      <c r="T34" s="306" t="str">
        <f>IF($D34="","",data!W35)</f>
        <v/>
      </c>
      <c r="U34" s="306"/>
      <c r="V34" s="306"/>
      <c r="W34" s="306" t="str">
        <f>IF($D34="","",data!Z35)</f>
        <v/>
      </c>
      <c r="X34" s="306" t="str">
        <f>IF($D34="","",data!AB35)</f>
        <v/>
      </c>
      <c r="Y34" s="306"/>
      <c r="Z34" s="306"/>
      <c r="AA34" s="306" t="str">
        <f>IF($D34="","",data!AE35)</f>
        <v/>
      </c>
      <c r="AB34" s="306" t="str">
        <f>IF($D34="","",data!AG35)</f>
        <v/>
      </c>
      <c r="AC34" s="306"/>
      <c r="AD34" s="306"/>
      <c r="AE34" s="306" t="str">
        <f>IF($D34="","",data!AJ35)</f>
        <v/>
      </c>
      <c r="AF34" s="306" t="str">
        <f>IF($D34="","",data!AL35)</f>
        <v/>
      </c>
      <c r="AG34" s="306"/>
      <c r="AH34" s="306"/>
      <c r="AI34" s="306" t="str">
        <f>IF($D34="","",data!AO35)</f>
        <v/>
      </c>
      <c r="AJ34" s="306" t="str">
        <f>IF($D34="","",data!AQ35)</f>
        <v/>
      </c>
      <c r="AK34" s="306"/>
      <c r="AL34" s="306"/>
      <c r="AM34" s="306" t="str">
        <f>IF(競技者データ入力シート!AK39="","",競技者データ入力シート!AK39)</f>
        <v/>
      </c>
      <c r="AN34" s="306" t="str">
        <f>IF(競技者データ入力シート!$AK39="","",(VLOOKUP(($AI34&amp;$AM34),$BO$2:$BP$9,2,FALSE)))</f>
        <v/>
      </c>
      <c r="AO34" s="306" t="str">
        <f>IF(競技者データ入力シート!$AK39="","",$B34)</f>
        <v/>
      </c>
      <c r="AP34" s="306" t="str">
        <f>IF(競技者データ入力シート!$AK39="","",$C34&amp;$AM34)</f>
        <v/>
      </c>
      <c r="AQ34" s="306"/>
      <c r="AR34" s="306" t="str">
        <f>IF(競技者データ入力シート!$AK39="","",$C34&amp;$AM34)</f>
        <v/>
      </c>
      <c r="AS34" s="306" t="str">
        <f>IF(競技者データ入力シート!$AK39="","",$C34&amp;$AM34)</f>
        <v/>
      </c>
      <c r="AT34" s="306" t="str">
        <f>IF(競技者データ入力シート!AK39="","",(COUNTIF($AN$2:AN34,AN34)))</f>
        <v/>
      </c>
      <c r="AU34" s="306" t="str">
        <f>IF(競技者データ入力シート!$AK39="","",E34)</f>
        <v/>
      </c>
      <c r="AV34" s="306" t="str">
        <f>IF(競技者データ入力シート!$AK39="","",J34)</f>
        <v/>
      </c>
      <c r="AW34" s="306" t="str">
        <f>IF(競技者データ入力シート!$AK39="","",AI34)</f>
        <v/>
      </c>
      <c r="AX34" s="306" t="str">
        <f>IF(競技者データ入力シート!$AK39="","",AJ34)</f>
        <v/>
      </c>
      <c r="AY34" s="306" t="str">
        <f>IF(競技者データ入力シート!$N39="","",競技者データ入力シート!$N39)</f>
        <v/>
      </c>
      <c r="AZ34" s="306" t="str">
        <f>IF(競技者データ入力シート!$S39="","",競技者データ入力シート!$S39)</f>
        <v/>
      </c>
      <c r="BA34" s="306" t="str">
        <f>IF(競技者データ入力シート!$X39="","",競技者データ入力シート!$X39)</f>
        <v/>
      </c>
      <c r="BB34" s="306" t="str">
        <f>IF(競技者データ入力シート!$AC39="","",競技者データ入力シート!$AC39)</f>
        <v/>
      </c>
      <c r="BC34" s="306" t="str">
        <f>IF(競技者データ入力シート!$AH39="","",競技者データ入力シート!$AH39)</f>
        <v/>
      </c>
      <c r="BD34" s="306" t="str">
        <f>IF(競技者データ入力シート!$AK39="","",競技者データ入力シート!$AK39)</f>
        <v/>
      </c>
    </row>
    <row r="35" spans="2:56">
      <c r="B35" s="306" t="str">
        <f>IF(競技者データ入力シート!C40="","",競技者データ入力シート!$S$1)</f>
        <v/>
      </c>
      <c r="C35" s="306" t="str">
        <f>IF(競技者データ入力シート!C40="","",'大会申込一覧表(印刷して提出)'!$P$6)</f>
        <v/>
      </c>
      <c r="D35" s="306" t="str">
        <f>競技者データ入力シート!A40</f>
        <v/>
      </c>
      <c r="E35" s="306">
        <v>1034</v>
      </c>
      <c r="F35" s="306" t="str">
        <f>IF(競技者データ入力シート!$C$7="","",競技者データ入力シート!$S$1)</f>
        <v/>
      </c>
      <c r="G35" s="306"/>
      <c r="H35" s="306"/>
      <c r="I35" s="306" t="str">
        <f>IF(競技者データ入力シート!$B40="","",競技者データ入力シート!$B40)</f>
        <v/>
      </c>
      <c r="J35" s="306" t="str">
        <f>IF(競技者データ入力シート!C40="","",(競技者データ入力シート!C40&amp;" "&amp;競技者データ入力シート!D40))</f>
        <v/>
      </c>
      <c r="K35" s="306" t="str">
        <f>IF(競技者データ入力シート!E40="","",(競技者データ入力シート!E40&amp;" "&amp;競技者データ入力シート!F40))</f>
        <v/>
      </c>
      <c r="L35" s="306" t="str">
        <f>IF(競技者データ入力シート!C40="","",(競技者データ入力シート!C40&amp;" "&amp;競技者データ入力シート!D40))</f>
        <v/>
      </c>
      <c r="M35" s="306" t="str">
        <f>IF(競技者データ入力シート!H40="","",競技者データ入力シート!H40)</f>
        <v/>
      </c>
      <c r="N35" s="306" t="str">
        <f>IF(競技者データ入力シート!I40="","",競技者データ入力シート!I40)</f>
        <v/>
      </c>
      <c r="O35" s="306" t="str">
        <f>IF(競技者データ入力シート!J40="","",競技者データ入力シート!J40)</f>
        <v/>
      </c>
      <c r="P35" s="306" t="str">
        <f>IF(競技者データ入力シート!K40="","",競技者データ入力シート!K40)</f>
        <v/>
      </c>
      <c r="Q35" s="306" t="str">
        <f>IF(競技者データ入力シート!C40="", "", '大会申込一覧表(印刷して提出)'!$L$5)</f>
        <v/>
      </c>
      <c r="R35" s="306" t="str">
        <f>IF(競技者データ入力シート!L40="", "", 競技者データ入力シート!L40)</f>
        <v/>
      </c>
      <c r="S35" s="306" t="str">
        <f>IF($D35="","",data!U36)</f>
        <v/>
      </c>
      <c r="T35" s="306" t="str">
        <f>IF($D35="","",data!W36)</f>
        <v/>
      </c>
      <c r="U35" s="306"/>
      <c r="V35" s="306"/>
      <c r="W35" s="306" t="str">
        <f>IF($D35="","",data!Z36)</f>
        <v/>
      </c>
      <c r="X35" s="306" t="str">
        <f>IF($D35="","",data!AB36)</f>
        <v/>
      </c>
      <c r="Y35" s="306"/>
      <c r="Z35" s="306"/>
      <c r="AA35" s="306" t="str">
        <f>IF($D35="","",data!AE36)</f>
        <v/>
      </c>
      <c r="AB35" s="306" t="str">
        <f>IF($D35="","",data!AG36)</f>
        <v/>
      </c>
      <c r="AC35" s="306"/>
      <c r="AD35" s="306"/>
      <c r="AE35" s="306" t="str">
        <f>IF($D35="","",data!AJ36)</f>
        <v/>
      </c>
      <c r="AF35" s="306" t="str">
        <f>IF($D35="","",data!AL36)</f>
        <v/>
      </c>
      <c r="AG35" s="306"/>
      <c r="AH35" s="306"/>
      <c r="AI35" s="306" t="str">
        <f>IF($D35="","",data!AO36)</f>
        <v/>
      </c>
      <c r="AJ35" s="306" t="str">
        <f>IF($D35="","",data!AQ36)</f>
        <v/>
      </c>
      <c r="AK35" s="306"/>
      <c r="AL35" s="306"/>
      <c r="AM35" s="306" t="str">
        <f>IF(競技者データ入力シート!AK40="","",競技者データ入力シート!AK40)</f>
        <v/>
      </c>
      <c r="AN35" s="306" t="str">
        <f>IF(競技者データ入力シート!$AK40="","",(VLOOKUP(($AI35&amp;$AM35),$BO$2:$BP$9,2,FALSE)))</f>
        <v/>
      </c>
      <c r="AO35" s="306" t="str">
        <f>IF(競技者データ入力シート!$AK40="","",$B35)</f>
        <v/>
      </c>
      <c r="AP35" s="306" t="str">
        <f>IF(競技者データ入力シート!$AK40="","",$C35&amp;$AM35)</f>
        <v/>
      </c>
      <c r="AQ35" s="306"/>
      <c r="AR35" s="306" t="str">
        <f>IF(競技者データ入力シート!$AK40="","",$C35&amp;$AM35)</f>
        <v/>
      </c>
      <c r="AS35" s="306" t="str">
        <f>IF(競技者データ入力シート!$AK40="","",$C35&amp;$AM35)</f>
        <v/>
      </c>
      <c r="AT35" s="306" t="str">
        <f>IF(競技者データ入力シート!AK40="","",(COUNTIF($AN$2:AN35,AN35)))</f>
        <v/>
      </c>
      <c r="AU35" s="306" t="str">
        <f>IF(競技者データ入力シート!$AK40="","",E35)</f>
        <v/>
      </c>
      <c r="AV35" s="306" t="str">
        <f>IF(競技者データ入力シート!$AK40="","",J35)</f>
        <v/>
      </c>
      <c r="AW35" s="306" t="str">
        <f>IF(競技者データ入力シート!$AK40="","",AI35)</f>
        <v/>
      </c>
      <c r="AX35" s="306" t="str">
        <f>IF(競技者データ入力シート!$AK40="","",AJ35)</f>
        <v/>
      </c>
      <c r="AY35" s="306" t="str">
        <f>IF(競技者データ入力シート!$N40="","",競技者データ入力シート!$N40)</f>
        <v/>
      </c>
      <c r="AZ35" s="306" t="str">
        <f>IF(競技者データ入力シート!$S40="","",競技者データ入力シート!$S40)</f>
        <v/>
      </c>
      <c r="BA35" s="306" t="str">
        <f>IF(競技者データ入力シート!$X40="","",競技者データ入力シート!$X40)</f>
        <v/>
      </c>
      <c r="BB35" s="306" t="str">
        <f>IF(競技者データ入力シート!$AC40="","",競技者データ入力シート!$AC40)</f>
        <v/>
      </c>
      <c r="BC35" s="306" t="str">
        <f>IF(競技者データ入力シート!$AH40="","",競技者データ入力シート!$AH40)</f>
        <v/>
      </c>
      <c r="BD35" s="306" t="str">
        <f>IF(競技者データ入力シート!$AK40="","",競技者データ入力シート!$AK40)</f>
        <v/>
      </c>
    </row>
    <row r="36" spans="2:56">
      <c r="B36" s="306" t="str">
        <f>IF(競技者データ入力シート!C41="","",競技者データ入力シート!$S$1)</f>
        <v/>
      </c>
      <c r="C36" s="306" t="str">
        <f>IF(競技者データ入力シート!C41="","",'大会申込一覧表(印刷して提出)'!$P$6)</f>
        <v/>
      </c>
      <c r="D36" s="306" t="str">
        <f>競技者データ入力シート!A41</f>
        <v/>
      </c>
      <c r="E36" s="306">
        <v>1035</v>
      </c>
      <c r="F36" s="306" t="str">
        <f>IF(競技者データ入力シート!$C$7="","",競技者データ入力シート!$S$1)</f>
        <v/>
      </c>
      <c r="G36" s="306"/>
      <c r="H36" s="306"/>
      <c r="I36" s="306" t="str">
        <f>IF(競技者データ入力シート!$B41="","",競技者データ入力シート!$B41)</f>
        <v/>
      </c>
      <c r="J36" s="306" t="str">
        <f>IF(競技者データ入力シート!C41="","",(競技者データ入力シート!C41&amp;" "&amp;競技者データ入力シート!D41))</f>
        <v/>
      </c>
      <c r="K36" s="306" t="str">
        <f>IF(競技者データ入力シート!E41="","",(競技者データ入力シート!E41&amp;" "&amp;競技者データ入力シート!F41))</f>
        <v/>
      </c>
      <c r="L36" s="306" t="str">
        <f>IF(競技者データ入力シート!C41="","",(競技者データ入力シート!C41&amp;" "&amp;競技者データ入力シート!D41))</f>
        <v/>
      </c>
      <c r="M36" s="306" t="str">
        <f>IF(競技者データ入力シート!H41="","",競技者データ入力シート!H41)</f>
        <v/>
      </c>
      <c r="N36" s="306" t="str">
        <f>IF(競技者データ入力シート!I41="","",競技者データ入力シート!I41)</f>
        <v/>
      </c>
      <c r="O36" s="306" t="str">
        <f>IF(競技者データ入力シート!J41="","",競技者データ入力シート!J41)</f>
        <v/>
      </c>
      <c r="P36" s="306" t="str">
        <f>IF(競技者データ入力シート!K41="","",競技者データ入力シート!K41)</f>
        <v/>
      </c>
      <c r="Q36" s="306" t="str">
        <f>IF(競技者データ入力シート!C41="", "", '大会申込一覧表(印刷して提出)'!$L$5)</f>
        <v/>
      </c>
      <c r="R36" s="306" t="str">
        <f>IF(競技者データ入力シート!L41="", "", 競技者データ入力シート!L41)</f>
        <v/>
      </c>
      <c r="S36" s="306" t="str">
        <f>IF($D36="","",data!U37)</f>
        <v/>
      </c>
      <c r="T36" s="306" t="str">
        <f>IF($D36="","",data!W37)</f>
        <v/>
      </c>
      <c r="U36" s="306"/>
      <c r="V36" s="306"/>
      <c r="W36" s="306" t="str">
        <f>IF($D36="","",data!Z37)</f>
        <v/>
      </c>
      <c r="X36" s="306" t="str">
        <f>IF($D36="","",data!AB37)</f>
        <v/>
      </c>
      <c r="Y36" s="306"/>
      <c r="Z36" s="306"/>
      <c r="AA36" s="306" t="str">
        <f>IF($D36="","",data!AE37)</f>
        <v/>
      </c>
      <c r="AB36" s="306" t="str">
        <f>IF($D36="","",data!AG37)</f>
        <v/>
      </c>
      <c r="AC36" s="306"/>
      <c r="AD36" s="306"/>
      <c r="AE36" s="306" t="str">
        <f>IF($D36="","",data!AJ37)</f>
        <v/>
      </c>
      <c r="AF36" s="306" t="str">
        <f>IF($D36="","",data!AL37)</f>
        <v/>
      </c>
      <c r="AG36" s="306"/>
      <c r="AH36" s="306"/>
      <c r="AI36" s="306" t="str">
        <f>IF($D36="","",data!AO37)</f>
        <v/>
      </c>
      <c r="AJ36" s="306" t="str">
        <f>IF($D36="","",data!AQ37)</f>
        <v/>
      </c>
      <c r="AK36" s="306"/>
      <c r="AL36" s="306"/>
      <c r="AM36" s="306" t="str">
        <f>IF(競技者データ入力シート!AK41="","",競技者データ入力シート!AK41)</f>
        <v/>
      </c>
      <c r="AN36" s="306" t="str">
        <f>IF(競技者データ入力シート!$AK41="","",(VLOOKUP(($AI36&amp;$AM36),$BO$2:$BP$9,2,FALSE)))</f>
        <v/>
      </c>
      <c r="AO36" s="306" t="str">
        <f>IF(競技者データ入力シート!$AK41="","",$B36)</f>
        <v/>
      </c>
      <c r="AP36" s="306" t="str">
        <f>IF(競技者データ入力シート!$AK41="","",$C36&amp;$AM36)</f>
        <v/>
      </c>
      <c r="AQ36" s="306"/>
      <c r="AR36" s="306" t="str">
        <f>IF(競技者データ入力シート!$AK41="","",$C36&amp;$AM36)</f>
        <v/>
      </c>
      <c r="AS36" s="306" t="str">
        <f>IF(競技者データ入力シート!$AK41="","",$C36&amp;$AM36)</f>
        <v/>
      </c>
      <c r="AT36" s="306" t="str">
        <f>IF(競技者データ入力シート!AK41="","",(COUNTIF($AN$2:AN36,AN36)))</f>
        <v/>
      </c>
      <c r="AU36" s="306" t="str">
        <f>IF(競技者データ入力シート!$AK41="","",E36)</f>
        <v/>
      </c>
      <c r="AV36" s="306" t="str">
        <f>IF(競技者データ入力シート!$AK41="","",J36)</f>
        <v/>
      </c>
      <c r="AW36" s="306" t="str">
        <f>IF(競技者データ入力シート!$AK41="","",AI36)</f>
        <v/>
      </c>
      <c r="AX36" s="306" t="str">
        <f>IF(競技者データ入力シート!$AK41="","",AJ36)</f>
        <v/>
      </c>
      <c r="AY36" s="306" t="str">
        <f>IF(競技者データ入力シート!$N41="","",競技者データ入力シート!$N41)</f>
        <v/>
      </c>
      <c r="AZ36" s="306" t="str">
        <f>IF(競技者データ入力シート!$S41="","",競技者データ入力シート!$S41)</f>
        <v/>
      </c>
      <c r="BA36" s="306" t="str">
        <f>IF(競技者データ入力シート!$X41="","",競技者データ入力シート!$X41)</f>
        <v/>
      </c>
      <c r="BB36" s="306" t="str">
        <f>IF(競技者データ入力シート!$AC41="","",競技者データ入力シート!$AC41)</f>
        <v/>
      </c>
      <c r="BC36" s="306" t="str">
        <f>IF(競技者データ入力シート!$AH41="","",競技者データ入力シート!$AH41)</f>
        <v/>
      </c>
      <c r="BD36" s="306" t="str">
        <f>IF(競技者データ入力シート!$AK41="","",競技者データ入力シート!$AK41)</f>
        <v/>
      </c>
    </row>
    <row r="37" spans="2:56">
      <c r="B37" s="306" t="str">
        <f>IF(競技者データ入力シート!C42="","",競技者データ入力シート!$S$1)</f>
        <v/>
      </c>
      <c r="C37" s="306" t="str">
        <f>IF(競技者データ入力シート!C42="","",'大会申込一覧表(印刷して提出)'!$P$6)</f>
        <v/>
      </c>
      <c r="D37" s="306" t="str">
        <f>競技者データ入力シート!A42</f>
        <v/>
      </c>
      <c r="E37" s="306">
        <v>1036</v>
      </c>
      <c r="F37" s="306" t="str">
        <f>IF(競技者データ入力シート!$C$7="","",競技者データ入力シート!$S$1)</f>
        <v/>
      </c>
      <c r="G37" s="306"/>
      <c r="H37" s="306"/>
      <c r="I37" s="306" t="str">
        <f>IF(競技者データ入力シート!$B42="","",競技者データ入力シート!$B42)</f>
        <v/>
      </c>
      <c r="J37" s="306" t="str">
        <f>IF(競技者データ入力シート!C42="","",(競技者データ入力シート!C42&amp;" "&amp;競技者データ入力シート!D42))</f>
        <v/>
      </c>
      <c r="K37" s="306" t="str">
        <f>IF(競技者データ入力シート!E42="","",(競技者データ入力シート!E42&amp;" "&amp;競技者データ入力シート!F42))</f>
        <v/>
      </c>
      <c r="L37" s="306" t="str">
        <f>IF(競技者データ入力シート!C42="","",(競技者データ入力シート!C42&amp;" "&amp;競技者データ入力シート!D42))</f>
        <v/>
      </c>
      <c r="M37" s="306" t="str">
        <f>IF(競技者データ入力シート!H42="","",競技者データ入力シート!H42)</f>
        <v/>
      </c>
      <c r="N37" s="306" t="str">
        <f>IF(競技者データ入力シート!I42="","",競技者データ入力シート!I42)</f>
        <v/>
      </c>
      <c r="O37" s="306" t="str">
        <f>IF(競技者データ入力シート!J42="","",競技者データ入力シート!J42)</f>
        <v/>
      </c>
      <c r="P37" s="306" t="str">
        <f>IF(競技者データ入力シート!K42="","",競技者データ入力シート!K42)</f>
        <v/>
      </c>
      <c r="Q37" s="306" t="str">
        <f>IF(競技者データ入力シート!C42="", "", '大会申込一覧表(印刷して提出)'!$L$5)</f>
        <v/>
      </c>
      <c r="R37" s="306" t="str">
        <f>IF(競技者データ入力シート!L42="", "", 競技者データ入力シート!L42)</f>
        <v/>
      </c>
      <c r="S37" s="306" t="str">
        <f>IF($D37="","",data!U38)</f>
        <v/>
      </c>
      <c r="T37" s="306" t="str">
        <f>IF($D37="","",data!W38)</f>
        <v/>
      </c>
      <c r="U37" s="306"/>
      <c r="V37" s="306"/>
      <c r="W37" s="306" t="str">
        <f>IF($D37="","",data!Z38)</f>
        <v/>
      </c>
      <c r="X37" s="306" t="str">
        <f>IF($D37="","",data!AB38)</f>
        <v/>
      </c>
      <c r="Y37" s="306"/>
      <c r="Z37" s="306"/>
      <c r="AA37" s="306" t="str">
        <f>IF($D37="","",data!AE38)</f>
        <v/>
      </c>
      <c r="AB37" s="306" t="str">
        <f>IF($D37="","",data!AG38)</f>
        <v/>
      </c>
      <c r="AC37" s="306"/>
      <c r="AD37" s="306"/>
      <c r="AE37" s="306" t="str">
        <f>IF($D37="","",data!AJ38)</f>
        <v/>
      </c>
      <c r="AF37" s="306" t="str">
        <f>IF($D37="","",data!AL38)</f>
        <v/>
      </c>
      <c r="AG37" s="306"/>
      <c r="AH37" s="306"/>
      <c r="AI37" s="306" t="str">
        <f>IF($D37="","",data!AO38)</f>
        <v/>
      </c>
      <c r="AJ37" s="306" t="str">
        <f>IF($D37="","",data!AQ38)</f>
        <v/>
      </c>
      <c r="AK37" s="306"/>
      <c r="AL37" s="306"/>
      <c r="AM37" s="306" t="str">
        <f>IF(競技者データ入力シート!AK42="","",競技者データ入力シート!AK42)</f>
        <v/>
      </c>
      <c r="AN37" s="306" t="str">
        <f>IF(競技者データ入力シート!$AK42="","",(VLOOKUP(($AI37&amp;$AM37),$BO$2:$BP$9,2,FALSE)))</f>
        <v/>
      </c>
      <c r="AO37" s="306" t="str">
        <f>IF(競技者データ入力シート!$AK42="","",$B37)</f>
        <v/>
      </c>
      <c r="AP37" s="306" t="str">
        <f>IF(競技者データ入力シート!$AK42="","",$C37&amp;$AM37)</f>
        <v/>
      </c>
      <c r="AQ37" s="306"/>
      <c r="AR37" s="306" t="str">
        <f>IF(競技者データ入力シート!$AK42="","",$C37&amp;$AM37)</f>
        <v/>
      </c>
      <c r="AS37" s="306" t="str">
        <f>IF(競技者データ入力シート!$AK42="","",$C37&amp;$AM37)</f>
        <v/>
      </c>
      <c r="AT37" s="306" t="str">
        <f>IF(競技者データ入力シート!AK42="","",(COUNTIF($AN$2:AN37,AN37)))</f>
        <v/>
      </c>
      <c r="AU37" s="306" t="str">
        <f>IF(競技者データ入力シート!$AK42="","",E37)</f>
        <v/>
      </c>
      <c r="AV37" s="306" t="str">
        <f>IF(競技者データ入力シート!$AK42="","",J37)</f>
        <v/>
      </c>
      <c r="AW37" s="306" t="str">
        <f>IF(競技者データ入力シート!$AK42="","",AI37)</f>
        <v/>
      </c>
      <c r="AX37" s="306" t="str">
        <f>IF(競技者データ入力シート!$AK42="","",AJ37)</f>
        <v/>
      </c>
      <c r="AY37" s="306" t="str">
        <f>IF(競技者データ入力シート!$N42="","",競技者データ入力シート!$N42)</f>
        <v/>
      </c>
      <c r="AZ37" s="306" t="str">
        <f>IF(競技者データ入力シート!$S42="","",競技者データ入力シート!$S42)</f>
        <v/>
      </c>
      <c r="BA37" s="306" t="str">
        <f>IF(競技者データ入力シート!$X42="","",競技者データ入力シート!$X42)</f>
        <v/>
      </c>
      <c r="BB37" s="306" t="str">
        <f>IF(競技者データ入力シート!$AC42="","",競技者データ入力シート!$AC42)</f>
        <v/>
      </c>
      <c r="BC37" s="306" t="str">
        <f>IF(競技者データ入力シート!$AH42="","",競技者データ入力シート!$AH42)</f>
        <v/>
      </c>
      <c r="BD37" s="306" t="str">
        <f>IF(競技者データ入力シート!$AK42="","",競技者データ入力シート!$AK42)</f>
        <v/>
      </c>
    </row>
    <row r="38" spans="2:56">
      <c r="B38" s="306" t="str">
        <f>IF(競技者データ入力シート!C43="","",競技者データ入力シート!$S$1)</f>
        <v/>
      </c>
      <c r="C38" s="306" t="str">
        <f>IF(競技者データ入力シート!C43="","",'大会申込一覧表(印刷して提出)'!$P$6)</f>
        <v/>
      </c>
      <c r="D38" s="306" t="str">
        <f>競技者データ入力シート!A43</f>
        <v/>
      </c>
      <c r="E38" s="306">
        <v>1037</v>
      </c>
      <c r="F38" s="306" t="str">
        <f>IF(競技者データ入力シート!$C$7="","",競技者データ入力シート!$S$1)</f>
        <v/>
      </c>
      <c r="G38" s="306"/>
      <c r="H38" s="306"/>
      <c r="I38" s="306" t="str">
        <f>IF(競技者データ入力シート!$B43="","",競技者データ入力シート!$B43)</f>
        <v/>
      </c>
      <c r="J38" s="306" t="str">
        <f>IF(競技者データ入力シート!C43="","",(競技者データ入力シート!C43&amp;" "&amp;競技者データ入力シート!D43))</f>
        <v/>
      </c>
      <c r="K38" s="306" t="str">
        <f>IF(競技者データ入力シート!E43="","",(競技者データ入力シート!E43&amp;" "&amp;競技者データ入力シート!F43))</f>
        <v/>
      </c>
      <c r="L38" s="306" t="str">
        <f>IF(競技者データ入力シート!C43="","",(競技者データ入力シート!C43&amp;" "&amp;競技者データ入力シート!D43))</f>
        <v/>
      </c>
      <c r="M38" s="306" t="str">
        <f>IF(競技者データ入力シート!H43="","",競技者データ入力シート!H43)</f>
        <v/>
      </c>
      <c r="N38" s="306" t="str">
        <f>IF(競技者データ入力シート!I43="","",競技者データ入力シート!I43)</f>
        <v/>
      </c>
      <c r="O38" s="306" t="str">
        <f>IF(競技者データ入力シート!J43="","",競技者データ入力シート!J43)</f>
        <v/>
      </c>
      <c r="P38" s="306" t="str">
        <f>IF(競技者データ入力シート!K43="","",競技者データ入力シート!K43)</f>
        <v/>
      </c>
      <c r="Q38" s="306" t="str">
        <f>IF(競技者データ入力シート!C43="", "", '大会申込一覧表(印刷して提出)'!$L$5)</f>
        <v/>
      </c>
      <c r="R38" s="306" t="str">
        <f>IF(競技者データ入力シート!L43="", "", 競技者データ入力シート!L43)</f>
        <v/>
      </c>
      <c r="S38" s="306" t="str">
        <f>IF($D38="","",data!U39)</f>
        <v/>
      </c>
      <c r="T38" s="306" t="str">
        <f>IF($D38="","",data!W39)</f>
        <v/>
      </c>
      <c r="U38" s="306"/>
      <c r="V38" s="306"/>
      <c r="W38" s="306" t="str">
        <f>IF($D38="","",data!Z39)</f>
        <v/>
      </c>
      <c r="X38" s="306" t="str">
        <f>IF($D38="","",data!AB39)</f>
        <v/>
      </c>
      <c r="Y38" s="306"/>
      <c r="Z38" s="306"/>
      <c r="AA38" s="306" t="str">
        <f>IF($D38="","",data!AE39)</f>
        <v/>
      </c>
      <c r="AB38" s="306" t="str">
        <f>IF($D38="","",data!AG39)</f>
        <v/>
      </c>
      <c r="AC38" s="306"/>
      <c r="AD38" s="306"/>
      <c r="AE38" s="306" t="str">
        <f>IF($D38="","",data!AJ39)</f>
        <v/>
      </c>
      <c r="AF38" s="306" t="str">
        <f>IF($D38="","",data!AL39)</f>
        <v/>
      </c>
      <c r="AG38" s="306"/>
      <c r="AH38" s="306"/>
      <c r="AI38" s="306" t="str">
        <f>IF($D38="","",data!AO39)</f>
        <v/>
      </c>
      <c r="AJ38" s="306" t="str">
        <f>IF($D38="","",data!AQ39)</f>
        <v/>
      </c>
      <c r="AK38" s="306"/>
      <c r="AL38" s="306"/>
      <c r="AM38" s="306" t="str">
        <f>IF(競技者データ入力シート!AK43="","",競技者データ入力シート!AK43)</f>
        <v/>
      </c>
      <c r="AN38" s="306" t="str">
        <f>IF(競技者データ入力シート!$AK43="","",(VLOOKUP(($AI38&amp;$AM38),$BO$2:$BP$9,2,FALSE)))</f>
        <v/>
      </c>
      <c r="AO38" s="306" t="str">
        <f>IF(競技者データ入力シート!$AK43="","",$B38)</f>
        <v/>
      </c>
      <c r="AP38" s="306" t="str">
        <f>IF(競技者データ入力シート!$AK43="","",$C38&amp;$AM38)</f>
        <v/>
      </c>
      <c r="AQ38" s="306"/>
      <c r="AR38" s="306" t="str">
        <f>IF(競技者データ入力シート!$AK43="","",$C38&amp;$AM38)</f>
        <v/>
      </c>
      <c r="AS38" s="306" t="str">
        <f>IF(競技者データ入力シート!$AK43="","",$C38&amp;$AM38)</f>
        <v/>
      </c>
      <c r="AT38" s="306" t="str">
        <f>IF(競技者データ入力シート!AK43="","",(COUNTIF($AN$2:AN38,AN38)))</f>
        <v/>
      </c>
      <c r="AU38" s="306" t="str">
        <f>IF(競技者データ入力シート!$AK43="","",E38)</f>
        <v/>
      </c>
      <c r="AV38" s="306" t="str">
        <f>IF(競技者データ入力シート!$AK43="","",J38)</f>
        <v/>
      </c>
      <c r="AW38" s="306" t="str">
        <f>IF(競技者データ入力シート!$AK43="","",AI38)</f>
        <v/>
      </c>
      <c r="AX38" s="306" t="str">
        <f>IF(競技者データ入力シート!$AK43="","",AJ38)</f>
        <v/>
      </c>
      <c r="AY38" s="306" t="str">
        <f>IF(競技者データ入力シート!$N43="","",競技者データ入力シート!$N43)</f>
        <v/>
      </c>
      <c r="AZ38" s="306" t="str">
        <f>IF(競技者データ入力シート!$S43="","",競技者データ入力シート!$S43)</f>
        <v/>
      </c>
      <c r="BA38" s="306" t="str">
        <f>IF(競技者データ入力シート!$X43="","",競技者データ入力シート!$X43)</f>
        <v/>
      </c>
      <c r="BB38" s="306" t="str">
        <f>IF(競技者データ入力シート!$AC43="","",競技者データ入力シート!$AC43)</f>
        <v/>
      </c>
      <c r="BC38" s="306" t="str">
        <f>IF(競技者データ入力シート!$AH43="","",競技者データ入力シート!$AH43)</f>
        <v/>
      </c>
      <c r="BD38" s="306" t="str">
        <f>IF(競技者データ入力シート!$AK43="","",競技者データ入力シート!$AK43)</f>
        <v/>
      </c>
    </row>
    <row r="39" spans="2:56">
      <c r="B39" s="306" t="str">
        <f>IF(競技者データ入力シート!C44="","",競技者データ入力シート!$S$1)</f>
        <v/>
      </c>
      <c r="C39" s="306" t="str">
        <f>IF(競技者データ入力シート!C44="","",'大会申込一覧表(印刷して提出)'!$P$6)</f>
        <v/>
      </c>
      <c r="D39" s="306" t="str">
        <f>競技者データ入力シート!A44</f>
        <v/>
      </c>
      <c r="E39" s="306">
        <v>1038</v>
      </c>
      <c r="F39" s="306" t="str">
        <f>IF(競技者データ入力シート!$C$7="","",競技者データ入力シート!$S$1)</f>
        <v/>
      </c>
      <c r="G39" s="306"/>
      <c r="H39" s="306"/>
      <c r="I39" s="306" t="str">
        <f>IF(競技者データ入力シート!$B44="","",競技者データ入力シート!$B44)</f>
        <v/>
      </c>
      <c r="J39" s="306" t="str">
        <f>IF(競技者データ入力シート!C44="","",(競技者データ入力シート!C44&amp;" "&amp;競技者データ入力シート!D44))</f>
        <v/>
      </c>
      <c r="K39" s="306" t="str">
        <f>IF(競技者データ入力シート!E44="","",(競技者データ入力シート!E44&amp;" "&amp;競技者データ入力シート!F44))</f>
        <v/>
      </c>
      <c r="L39" s="306" t="str">
        <f>IF(競技者データ入力シート!C44="","",(競技者データ入力シート!C44&amp;" "&amp;競技者データ入力シート!D44))</f>
        <v/>
      </c>
      <c r="M39" s="306" t="str">
        <f>IF(競技者データ入力シート!H44="","",競技者データ入力シート!H44)</f>
        <v/>
      </c>
      <c r="N39" s="306" t="str">
        <f>IF(競技者データ入力シート!I44="","",競技者データ入力シート!I44)</f>
        <v/>
      </c>
      <c r="O39" s="306" t="str">
        <f>IF(競技者データ入力シート!J44="","",競技者データ入力シート!J44)</f>
        <v/>
      </c>
      <c r="P39" s="306" t="str">
        <f>IF(競技者データ入力シート!K44="","",競技者データ入力シート!K44)</f>
        <v/>
      </c>
      <c r="Q39" s="306" t="str">
        <f>IF(競技者データ入力シート!C44="", "", '大会申込一覧表(印刷して提出)'!$L$5)</f>
        <v/>
      </c>
      <c r="R39" s="306" t="str">
        <f>IF(競技者データ入力シート!L44="", "", 競技者データ入力シート!L44)</f>
        <v/>
      </c>
      <c r="S39" s="306" t="str">
        <f>IF($D39="","",data!U40)</f>
        <v/>
      </c>
      <c r="T39" s="306" t="str">
        <f>IF($D39="","",data!W40)</f>
        <v/>
      </c>
      <c r="U39" s="306"/>
      <c r="V39" s="306"/>
      <c r="W39" s="306" t="str">
        <f>IF($D39="","",data!Z40)</f>
        <v/>
      </c>
      <c r="X39" s="306" t="str">
        <f>IF($D39="","",data!AB40)</f>
        <v/>
      </c>
      <c r="Y39" s="306"/>
      <c r="Z39" s="306"/>
      <c r="AA39" s="306" t="str">
        <f>IF($D39="","",data!AE40)</f>
        <v/>
      </c>
      <c r="AB39" s="306" t="str">
        <f>IF($D39="","",data!AG40)</f>
        <v/>
      </c>
      <c r="AC39" s="306"/>
      <c r="AD39" s="306"/>
      <c r="AE39" s="306" t="str">
        <f>IF($D39="","",data!AJ40)</f>
        <v/>
      </c>
      <c r="AF39" s="306" t="str">
        <f>IF($D39="","",data!AL40)</f>
        <v/>
      </c>
      <c r="AG39" s="306"/>
      <c r="AH39" s="306"/>
      <c r="AI39" s="306" t="str">
        <f>IF($D39="","",data!AO40)</f>
        <v/>
      </c>
      <c r="AJ39" s="306" t="str">
        <f>IF($D39="","",data!AQ40)</f>
        <v/>
      </c>
      <c r="AK39" s="306"/>
      <c r="AL39" s="306"/>
      <c r="AM39" s="306" t="str">
        <f>IF(競技者データ入力シート!AK44="","",競技者データ入力シート!AK44)</f>
        <v/>
      </c>
      <c r="AN39" s="306" t="str">
        <f>IF(競技者データ入力シート!$AK44="","",(VLOOKUP(($AI39&amp;$AM39),$BO$2:$BP$9,2,FALSE)))</f>
        <v/>
      </c>
      <c r="AO39" s="306" t="str">
        <f>IF(競技者データ入力シート!$AK44="","",$B39)</f>
        <v/>
      </c>
      <c r="AP39" s="306" t="str">
        <f>IF(競技者データ入力シート!$AK44="","",$C39&amp;$AM39)</f>
        <v/>
      </c>
      <c r="AQ39" s="306"/>
      <c r="AR39" s="306" t="str">
        <f>IF(競技者データ入力シート!$AK44="","",$C39&amp;$AM39)</f>
        <v/>
      </c>
      <c r="AS39" s="306" t="str">
        <f>IF(競技者データ入力シート!$AK44="","",$C39&amp;$AM39)</f>
        <v/>
      </c>
      <c r="AT39" s="306" t="str">
        <f>IF(競技者データ入力シート!AK44="","",(COUNTIF($AN$2:AN39,AN39)))</f>
        <v/>
      </c>
      <c r="AU39" s="306" t="str">
        <f>IF(競技者データ入力シート!$AK44="","",E39)</f>
        <v/>
      </c>
      <c r="AV39" s="306" t="str">
        <f>IF(競技者データ入力シート!$AK44="","",J39)</f>
        <v/>
      </c>
      <c r="AW39" s="306" t="str">
        <f>IF(競技者データ入力シート!$AK44="","",AI39)</f>
        <v/>
      </c>
      <c r="AX39" s="306" t="str">
        <f>IF(競技者データ入力シート!$AK44="","",AJ39)</f>
        <v/>
      </c>
      <c r="AY39" s="306" t="str">
        <f>IF(競技者データ入力シート!$N44="","",競技者データ入力シート!$N44)</f>
        <v/>
      </c>
      <c r="AZ39" s="306" t="str">
        <f>IF(競技者データ入力シート!$S44="","",競技者データ入力シート!$S44)</f>
        <v/>
      </c>
      <c r="BA39" s="306" t="str">
        <f>IF(競技者データ入力シート!$X44="","",競技者データ入力シート!$X44)</f>
        <v/>
      </c>
      <c r="BB39" s="306" t="str">
        <f>IF(競技者データ入力シート!$AC44="","",競技者データ入力シート!$AC44)</f>
        <v/>
      </c>
      <c r="BC39" s="306" t="str">
        <f>IF(競技者データ入力シート!$AH44="","",競技者データ入力シート!$AH44)</f>
        <v/>
      </c>
      <c r="BD39" s="306" t="str">
        <f>IF(競技者データ入力シート!$AK44="","",競技者データ入力シート!$AK44)</f>
        <v/>
      </c>
    </row>
    <row r="40" spans="2:56">
      <c r="B40" s="306" t="str">
        <f>IF(競技者データ入力シート!C45="","",競技者データ入力シート!$S$1)</f>
        <v/>
      </c>
      <c r="C40" s="306" t="str">
        <f>IF(競技者データ入力シート!C45="","",'大会申込一覧表(印刷して提出)'!$P$6)</f>
        <v/>
      </c>
      <c r="D40" s="306" t="str">
        <f>競技者データ入力シート!A45</f>
        <v/>
      </c>
      <c r="E40" s="306">
        <v>1039</v>
      </c>
      <c r="F40" s="306" t="str">
        <f>IF(競技者データ入力シート!$C$7="","",競技者データ入力シート!$S$1)</f>
        <v/>
      </c>
      <c r="G40" s="306"/>
      <c r="H40" s="306"/>
      <c r="I40" s="306" t="str">
        <f>IF(競技者データ入力シート!$B45="","",競技者データ入力シート!$B45)</f>
        <v/>
      </c>
      <c r="J40" s="306" t="str">
        <f>IF(競技者データ入力シート!C45="","",(競技者データ入力シート!C45&amp;" "&amp;競技者データ入力シート!D45))</f>
        <v/>
      </c>
      <c r="K40" s="306" t="str">
        <f>IF(競技者データ入力シート!E45="","",(競技者データ入力シート!E45&amp;" "&amp;競技者データ入力シート!F45))</f>
        <v/>
      </c>
      <c r="L40" s="306" t="str">
        <f>IF(競技者データ入力シート!C45="","",(競技者データ入力シート!C45&amp;" "&amp;競技者データ入力シート!D45))</f>
        <v/>
      </c>
      <c r="M40" s="306" t="str">
        <f>IF(競技者データ入力シート!H45="","",競技者データ入力シート!H45)</f>
        <v/>
      </c>
      <c r="N40" s="306" t="str">
        <f>IF(競技者データ入力シート!I45="","",競技者データ入力シート!I45)</f>
        <v/>
      </c>
      <c r="O40" s="306" t="str">
        <f>IF(競技者データ入力シート!J45="","",競技者データ入力シート!J45)</f>
        <v/>
      </c>
      <c r="P40" s="306" t="str">
        <f>IF(競技者データ入力シート!K45="","",競技者データ入力シート!K45)</f>
        <v/>
      </c>
      <c r="Q40" s="306" t="str">
        <f>IF(競技者データ入力シート!C45="", "", '大会申込一覧表(印刷して提出)'!$L$5)</f>
        <v/>
      </c>
      <c r="R40" s="306" t="str">
        <f>IF(競技者データ入力シート!L45="", "", 競技者データ入力シート!L45)</f>
        <v/>
      </c>
      <c r="S40" s="306" t="str">
        <f>IF($D40="","",data!U41)</f>
        <v/>
      </c>
      <c r="T40" s="306" t="str">
        <f>IF($D40="","",data!W41)</f>
        <v/>
      </c>
      <c r="U40" s="306"/>
      <c r="V40" s="306"/>
      <c r="W40" s="306" t="str">
        <f>IF($D40="","",data!Z41)</f>
        <v/>
      </c>
      <c r="X40" s="306" t="str">
        <f>IF($D40="","",data!AB41)</f>
        <v/>
      </c>
      <c r="Y40" s="306"/>
      <c r="Z40" s="306"/>
      <c r="AA40" s="306" t="str">
        <f>IF($D40="","",data!AE41)</f>
        <v/>
      </c>
      <c r="AB40" s="306" t="str">
        <f>IF($D40="","",data!AG41)</f>
        <v/>
      </c>
      <c r="AC40" s="306"/>
      <c r="AD40" s="306"/>
      <c r="AE40" s="306" t="str">
        <f>IF($D40="","",data!AJ41)</f>
        <v/>
      </c>
      <c r="AF40" s="306" t="str">
        <f>IF($D40="","",data!AL41)</f>
        <v/>
      </c>
      <c r="AG40" s="306"/>
      <c r="AH40" s="306"/>
      <c r="AI40" s="306" t="str">
        <f>IF($D40="","",data!AO41)</f>
        <v/>
      </c>
      <c r="AJ40" s="306" t="str">
        <f>IF($D40="","",data!AQ41)</f>
        <v/>
      </c>
      <c r="AK40" s="306"/>
      <c r="AL40" s="306"/>
      <c r="AM40" s="306" t="str">
        <f>IF(競技者データ入力シート!AK45="","",競技者データ入力シート!AK45)</f>
        <v/>
      </c>
      <c r="AN40" s="306" t="str">
        <f>IF(競技者データ入力シート!$AK45="","",(VLOOKUP(($AI40&amp;$AM40),$BO$2:$BP$9,2,FALSE)))</f>
        <v/>
      </c>
      <c r="AO40" s="306" t="str">
        <f>IF(競技者データ入力シート!$AK45="","",$B40)</f>
        <v/>
      </c>
      <c r="AP40" s="306" t="str">
        <f>IF(競技者データ入力シート!$AK45="","",$C40&amp;$AM40)</f>
        <v/>
      </c>
      <c r="AQ40" s="306"/>
      <c r="AR40" s="306" t="str">
        <f>IF(競技者データ入力シート!$AK45="","",$C40&amp;$AM40)</f>
        <v/>
      </c>
      <c r="AS40" s="306" t="str">
        <f>IF(競技者データ入力シート!$AK45="","",$C40&amp;$AM40)</f>
        <v/>
      </c>
      <c r="AT40" s="306" t="str">
        <f>IF(競技者データ入力シート!AK45="","",(COUNTIF($AN$2:AN40,AN40)))</f>
        <v/>
      </c>
      <c r="AU40" s="306" t="str">
        <f>IF(競技者データ入力シート!$AK45="","",E40)</f>
        <v/>
      </c>
      <c r="AV40" s="306" t="str">
        <f>IF(競技者データ入力シート!$AK45="","",J40)</f>
        <v/>
      </c>
      <c r="AW40" s="306" t="str">
        <f>IF(競技者データ入力シート!$AK45="","",AI40)</f>
        <v/>
      </c>
      <c r="AX40" s="306" t="str">
        <f>IF(競技者データ入力シート!$AK45="","",AJ40)</f>
        <v/>
      </c>
      <c r="AY40" s="306" t="str">
        <f>IF(競技者データ入力シート!$N45="","",競技者データ入力シート!$N45)</f>
        <v/>
      </c>
      <c r="AZ40" s="306" t="str">
        <f>IF(競技者データ入力シート!$S45="","",競技者データ入力シート!$S45)</f>
        <v/>
      </c>
      <c r="BA40" s="306" t="str">
        <f>IF(競技者データ入力シート!$X45="","",競技者データ入力シート!$X45)</f>
        <v/>
      </c>
      <c r="BB40" s="306" t="str">
        <f>IF(競技者データ入力シート!$AC45="","",競技者データ入力シート!$AC45)</f>
        <v/>
      </c>
      <c r="BC40" s="306" t="str">
        <f>IF(競技者データ入力シート!$AH45="","",競技者データ入力シート!$AH45)</f>
        <v/>
      </c>
      <c r="BD40" s="306" t="str">
        <f>IF(競技者データ入力シート!$AK45="","",競技者データ入力シート!$AK45)</f>
        <v/>
      </c>
    </row>
    <row r="41" spans="2:56">
      <c r="B41" s="306" t="str">
        <f>IF(競技者データ入力シート!C46="","",競技者データ入力シート!$S$1)</f>
        <v/>
      </c>
      <c r="C41" s="306" t="str">
        <f>IF(競技者データ入力シート!C46="","",'大会申込一覧表(印刷して提出)'!$P$6)</f>
        <v/>
      </c>
      <c r="D41" s="306" t="str">
        <f>競技者データ入力シート!A46</f>
        <v/>
      </c>
      <c r="E41" s="306">
        <v>1040</v>
      </c>
      <c r="F41" s="306" t="str">
        <f>IF(競技者データ入力シート!$C$7="","",競技者データ入力シート!$S$1)</f>
        <v/>
      </c>
      <c r="G41" s="306"/>
      <c r="H41" s="306"/>
      <c r="I41" s="306" t="str">
        <f>IF(競技者データ入力シート!$B46="","",競技者データ入力シート!$B46)</f>
        <v/>
      </c>
      <c r="J41" s="306" t="str">
        <f>IF(競技者データ入力シート!C46="","",(競技者データ入力シート!C46&amp;" "&amp;競技者データ入力シート!D46))</f>
        <v/>
      </c>
      <c r="K41" s="306" t="str">
        <f>IF(競技者データ入力シート!E46="","",(競技者データ入力シート!E46&amp;" "&amp;競技者データ入力シート!F46))</f>
        <v/>
      </c>
      <c r="L41" s="306" t="str">
        <f>IF(競技者データ入力シート!C46="","",(競技者データ入力シート!C46&amp;" "&amp;競技者データ入力シート!D46))</f>
        <v/>
      </c>
      <c r="M41" s="306" t="str">
        <f>IF(競技者データ入力シート!H46="","",競技者データ入力シート!H46)</f>
        <v/>
      </c>
      <c r="N41" s="306" t="str">
        <f>IF(競技者データ入力シート!I46="","",競技者データ入力シート!I46)</f>
        <v/>
      </c>
      <c r="O41" s="306" t="str">
        <f>IF(競技者データ入力シート!J46="","",競技者データ入力シート!J46)</f>
        <v/>
      </c>
      <c r="P41" s="306" t="str">
        <f>IF(競技者データ入力シート!K46="","",競技者データ入力シート!K46)</f>
        <v/>
      </c>
      <c r="Q41" s="306" t="str">
        <f>IF(競技者データ入力シート!C46="", "", '大会申込一覧表(印刷して提出)'!$L$5)</f>
        <v/>
      </c>
      <c r="R41" s="306" t="str">
        <f>IF(競技者データ入力シート!L46="", "", 競技者データ入力シート!L46)</f>
        <v/>
      </c>
      <c r="S41" s="306" t="str">
        <f>IF($D41="","",data!U42)</f>
        <v/>
      </c>
      <c r="T41" s="306" t="str">
        <f>IF($D41="","",data!W42)</f>
        <v/>
      </c>
      <c r="U41" s="306"/>
      <c r="V41" s="306"/>
      <c r="W41" s="306" t="str">
        <f>IF($D41="","",data!Z42)</f>
        <v/>
      </c>
      <c r="X41" s="306" t="str">
        <f>IF($D41="","",data!AB42)</f>
        <v/>
      </c>
      <c r="Y41" s="306"/>
      <c r="Z41" s="306"/>
      <c r="AA41" s="306" t="str">
        <f>IF($D41="","",data!AE42)</f>
        <v/>
      </c>
      <c r="AB41" s="306" t="str">
        <f>IF($D41="","",data!AG42)</f>
        <v/>
      </c>
      <c r="AC41" s="306"/>
      <c r="AD41" s="306"/>
      <c r="AE41" s="306" t="str">
        <f>IF($D41="","",data!AJ42)</f>
        <v/>
      </c>
      <c r="AF41" s="306" t="str">
        <f>IF($D41="","",data!AL42)</f>
        <v/>
      </c>
      <c r="AG41" s="306"/>
      <c r="AH41" s="306"/>
      <c r="AI41" s="306" t="str">
        <f>IF($D41="","",data!AO42)</f>
        <v/>
      </c>
      <c r="AJ41" s="306" t="str">
        <f>IF($D41="","",data!AQ42)</f>
        <v/>
      </c>
      <c r="AK41" s="306"/>
      <c r="AL41" s="306"/>
      <c r="AM41" s="306" t="str">
        <f>IF(競技者データ入力シート!AK46="","",競技者データ入力シート!AK46)</f>
        <v/>
      </c>
      <c r="AN41" s="306" t="str">
        <f>IF(競技者データ入力シート!$AK46="","",(VLOOKUP(($AI41&amp;$AM41),$BO$2:$BP$9,2,FALSE)))</f>
        <v/>
      </c>
      <c r="AO41" s="306" t="str">
        <f>IF(競技者データ入力シート!$AK46="","",$B41)</f>
        <v/>
      </c>
      <c r="AP41" s="306" t="str">
        <f>IF(競技者データ入力シート!$AK46="","",$C41&amp;$AM41)</f>
        <v/>
      </c>
      <c r="AQ41" s="306"/>
      <c r="AR41" s="306" t="str">
        <f>IF(競技者データ入力シート!$AK46="","",$C41&amp;$AM41)</f>
        <v/>
      </c>
      <c r="AS41" s="306" t="str">
        <f>IF(競技者データ入力シート!$AK46="","",$C41&amp;$AM41)</f>
        <v/>
      </c>
      <c r="AT41" s="306" t="str">
        <f>IF(競技者データ入力シート!AK46="","",(COUNTIF($AN$2:AN41,AN41)))</f>
        <v/>
      </c>
      <c r="AU41" s="306" t="str">
        <f>IF(競技者データ入力シート!$AK46="","",E41)</f>
        <v/>
      </c>
      <c r="AV41" s="306" t="str">
        <f>IF(競技者データ入力シート!$AK46="","",J41)</f>
        <v/>
      </c>
      <c r="AW41" s="306" t="str">
        <f>IF(競技者データ入力シート!$AK46="","",AI41)</f>
        <v/>
      </c>
      <c r="AX41" s="306" t="str">
        <f>IF(競技者データ入力シート!$AK46="","",AJ41)</f>
        <v/>
      </c>
      <c r="AY41" s="306" t="str">
        <f>IF(競技者データ入力シート!$N46="","",競技者データ入力シート!$N46)</f>
        <v/>
      </c>
      <c r="AZ41" s="306" t="str">
        <f>IF(競技者データ入力シート!$S46="","",競技者データ入力シート!$S46)</f>
        <v/>
      </c>
      <c r="BA41" s="306" t="str">
        <f>IF(競技者データ入力シート!$X46="","",競技者データ入力シート!$X46)</f>
        <v/>
      </c>
      <c r="BB41" s="306" t="str">
        <f>IF(競技者データ入力シート!$AC46="","",競技者データ入力シート!$AC46)</f>
        <v/>
      </c>
      <c r="BC41" s="306" t="str">
        <f>IF(競技者データ入力シート!$AH46="","",競技者データ入力シート!$AH46)</f>
        <v/>
      </c>
      <c r="BD41" s="306" t="str">
        <f>IF(競技者データ入力シート!$AK46="","",競技者データ入力シート!$AK46)</f>
        <v/>
      </c>
    </row>
    <row r="42" spans="2:56">
      <c r="B42" s="306" t="str">
        <f>IF(競技者データ入力シート!C47="","",競技者データ入力シート!$S$1)</f>
        <v/>
      </c>
      <c r="C42" s="306" t="str">
        <f>IF(競技者データ入力シート!C47="","",'大会申込一覧表(印刷して提出)'!$P$6)</f>
        <v/>
      </c>
      <c r="D42" s="306" t="str">
        <f>競技者データ入力シート!A47</f>
        <v/>
      </c>
      <c r="E42" s="306">
        <v>1041</v>
      </c>
      <c r="F42" s="306" t="str">
        <f>IF(競技者データ入力シート!$C$7="","",競技者データ入力シート!$S$1)</f>
        <v/>
      </c>
      <c r="G42" s="306"/>
      <c r="H42" s="306"/>
      <c r="I42" s="306" t="str">
        <f>IF(競技者データ入力シート!$B47="","",競技者データ入力シート!$B47)</f>
        <v/>
      </c>
      <c r="J42" s="306" t="str">
        <f>IF(競技者データ入力シート!C47="","",(競技者データ入力シート!C47&amp;" "&amp;競技者データ入力シート!D47))</f>
        <v/>
      </c>
      <c r="K42" s="306" t="str">
        <f>IF(競技者データ入力シート!E47="","",(競技者データ入力シート!E47&amp;" "&amp;競技者データ入力シート!F47))</f>
        <v/>
      </c>
      <c r="L42" s="306" t="str">
        <f>IF(競技者データ入力シート!C47="","",(競技者データ入力シート!C47&amp;" "&amp;競技者データ入力シート!D47))</f>
        <v/>
      </c>
      <c r="M42" s="306" t="str">
        <f>IF(競技者データ入力シート!H47="","",競技者データ入力シート!H47)</f>
        <v/>
      </c>
      <c r="N42" s="306" t="str">
        <f>IF(競技者データ入力シート!I47="","",競技者データ入力シート!I47)</f>
        <v/>
      </c>
      <c r="O42" s="306" t="str">
        <f>IF(競技者データ入力シート!J47="","",競技者データ入力シート!J47)</f>
        <v/>
      </c>
      <c r="P42" s="306" t="str">
        <f>IF(競技者データ入力シート!K47="","",競技者データ入力シート!K47)</f>
        <v/>
      </c>
      <c r="Q42" s="306" t="str">
        <f>IF(競技者データ入力シート!C47="", "", '大会申込一覧表(印刷して提出)'!$L$5)</f>
        <v/>
      </c>
      <c r="R42" s="306" t="str">
        <f>IF(競技者データ入力シート!L47="", "", 競技者データ入力シート!L47)</f>
        <v/>
      </c>
      <c r="S42" s="306" t="str">
        <f>IF($D42="","",data!U43)</f>
        <v/>
      </c>
      <c r="T42" s="306" t="str">
        <f>IF($D42="","",data!W43)</f>
        <v/>
      </c>
      <c r="U42" s="306"/>
      <c r="V42" s="306"/>
      <c r="W42" s="306" t="str">
        <f>IF($D42="","",data!Z43)</f>
        <v/>
      </c>
      <c r="X42" s="306" t="str">
        <f>IF($D42="","",data!AB43)</f>
        <v/>
      </c>
      <c r="Y42" s="306"/>
      <c r="Z42" s="306"/>
      <c r="AA42" s="306" t="str">
        <f>IF($D42="","",data!AE43)</f>
        <v/>
      </c>
      <c r="AB42" s="306" t="str">
        <f>IF($D42="","",data!AG43)</f>
        <v/>
      </c>
      <c r="AC42" s="306"/>
      <c r="AD42" s="306"/>
      <c r="AE42" s="306" t="str">
        <f>IF($D42="","",data!AJ43)</f>
        <v/>
      </c>
      <c r="AF42" s="306" t="str">
        <f>IF($D42="","",data!AL43)</f>
        <v/>
      </c>
      <c r="AG42" s="306"/>
      <c r="AH42" s="306"/>
      <c r="AI42" s="306" t="str">
        <f>IF($D42="","",data!AO43)</f>
        <v/>
      </c>
      <c r="AJ42" s="306" t="str">
        <f>IF($D42="","",data!AQ43)</f>
        <v/>
      </c>
      <c r="AK42" s="306"/>
      <c r="AL42" s="306"/>
      <c r="AM42" s="306" t="str">
        <f>IF(競技者データ入力シート!AK47="","",競技者データ入力シート!AK47)</f>
        <v/>
      </c>
      <c r="AN42" s="306" t="str">
        <f>IF(競技者データ入力シート!$AK47="","",(VLOOKUP(($AI42&amp;$AM42),$BO$2:$BP$9,2,FALSE)))</f>
        <v/>
      </c>
      <c r="AO42" s="306" t="str">
        <f>IF(競技者データ入力シート!$AK47="","",$B42)</f>
        <v/>
      </c>
      <c r="AP42" s="306" t="str">
        <f>IF(競技者データ入力シート!$AK47="","",$C42&amp;$AM42)</f>
        <v/>
      </c>
      <c r="AQ42" s="306"/>
      <c r="AR42" s="306" t="str">
        <f>IF(競技者データ入力シート!$AK47="","",$C42&amp;$AM42)</f>
        <v/>
      </c>
      <c r="AS42" s="306" t="str">
        <f>IF(競技者データ入力シート!$AK47="","",$C42&amp;$AM42)</f>
        <v/>
      </c>
      <c r="AT42" s="306" t="str">
        <f>IF(競技者データ入力シート!AK47="","",(COUNTIF($AN$2:AN42,AN42)))</f>
        <v/>
      </c>
      <c r="AU42" s="306" t="str">
        <f>IF(競技者データ入力シート!$AK47="","",E42)</f>
        <v/>
      </c>
      <c r="AV42" s="306" t="str">
        <f>IF(競技者データ入力シート!$AK47="","",J42)</f>
        <v/>
      </c>
      <c r="AW42" s="306" t="str">
        <f>IF(競技者データ入力シート!$AK47="","",AI42)</f>
        <v/>
      </c>
      <c r="AX42" s="306" t="str">
        <f>IF(競技者データ入力シート!$AK47="","",AJ42)</f>
        <v/>
      </c>
      <c r="AY42" s="306" t="str">
        <f>IF(競技者データ入力シート!$N47="","",競技者データ入力シート!$N47)</f>
        <v/>
      </c>
      <c r="AZ42" s="306" t="str">
        <f>IF(競技者データ入力シート!$S47="","",競技者データ入力シート!$S47)</f>
        <v/>
      </c>
      <c r="BA42" s="306" t="str">
        <f>IF(競技者データ入力シート!$X47="","",競技者データ入力シート!$X47)</f>
        <v/>
      </c>
      <c r="BB42" s="306" t="str">
        <f>IF(競技者データ入力シート!$AC47="","",競技者データ入力シート!$AC47)</f>
        <v/>
      </c>
      <c r="BC42" s="306" t="str">
        <f>IF(競技者データ入力シート!$AH47="","",競技者データ入力シート!$AH47)</f>
        <v/>
      </c>
      <c r="BD42" s="306" t="str">
        <f>IF(競技者データ入力シート!$AK47="","",競技者データ入力シート!$AK47)</f>
        <v/>
      </c>
    </row>
    <row r="43" spans="2:56">
      <c r="B43" s="306" t="str">
        <f>IF(競技者データ入力シート!C48="","",競技者データ入力シート!$S$1)</f>
        <v/>
      </c>
      <c r="C43" s="306" t="str">
        <f>IF(競技者データ入力シート!C48="","",'大会申込一覧表(印刷して提出)'!$P$6)</f>
        <v/>
      </c>
      <c r="D43" s="306" t="str">
        <f>競技者データ入力シート!A48</f>
        <v/>
      </c>
      <c r="E43" s="306">
        <v>1042</v>
      </c>
      <c r="F43" s="306" t="str">
        <f>IF(競技者データ入力シート!$C$7="","",競技者データ入力シート!$S$1)</f>
        <v/>
      </c>
      <c r="G43" s="306"/>
      <c r="H43" s="306"/>
      <c r="I43" s="306" t="str">
        <f>IF(競技者データ入力シート!$B48="","",競技者データ入力シート!$B48)</f>
        <v/>
      </c>
      <c r="J43" s="306" t="str">
        <f>IF(競技者データ入力シート!C48="","",(競技者データ入力シート!C48&amp;" "&amp;競技者データ入力シート!D48))</f>
        <v/>
      </c>
      <c r="K43" s="306" t="str">
        <f>IF(競技者データ入力シート!E48="","",(競技者データ入力シート!E48&amp;" "&amp;競技者データ入力シート!F48))</f>
        <v/>
      </c>
      <c r="L43" s="306" t="str">
        <f>IF(競技者データ入力シート!C48="","",(競技者データ入力シート!C48&amp;" "&amp;競技者データ入力シート!D48))</f>
        <v/>
      </c>
      <c r="M43" s="306" t="str">
        <f>IF(競技者データ入力シート!H48="","",競技者データ入力シート!H48)</f>
        <v/>
      </c>
      <c r="N43" s="306" t="str">
        <f>IF(競技者データ入力シート!I48="","",競技者データ入力シート!I48)</f>
        <v/>
      </c>
      <c r="O43" s="306" t="str">
        <f>IF(競技者データ入力シート!J48="","",競技者データ入力シート!J48)</f>
        <v/>
      </c>
      <c r="P43" s="306" t="str">
        <f>IF(競技者データ入力シート!K48="","",競技者データ入力シート!K48)</f>
        <v/>
      </c>
      <c r="Q43" s="306" t="str">
        <f>IF(競技者データ入力シート!C48="", "", '大会申込一覧表(印刷して提出)'!$L$5)</f>
        <v/>
      </c>
      <c r="R43" s="306" t="str">
        <f>IF(競技者データ入力シート!L48="", "", 競技者データ入力シート!L48)</f>
        <v/>
      </c>
      <c r="S43" s="306" t="str">
        <f>IF($D43="","",data!U44)</f>
        <v/>
      </c>
      <c r="T43" s="306" t="str">
        <f>IF($D43="","",data!W44)</f>
        <v/>
      </c>
      <c r="U43" s="306"/>
      <c r="V43" s="306"/>
      <c r="W43" s="306" t="str">
        <f>IF($D43="","",data!Z44)</f>
        <v/>
      </c>
      <c r="X43" s="306" t="str">
        <f>IF($D43="","",data!AB44)</f>
        <v/>
      </c>
      <c r="Y43" s="306"/>
      <c r="Z43" s="306"/>
      <c r="AA43" s="306" t="str">
        <f>IF($D43="","",data!AE44)</f>
        <v/>
      </c>
      <c r="AB43" s="306" t="str">
        <f>IF($D43="","",data!AG44)</f>
        <v/>
      </c>
      <c r="AC43" s="306"/>
      <c r="AD43" s="306"/>
      <c r="AE43" s="306" t="str">
        <f>IF($D43="","",data!AJ44)</f>
        <v/>
      </c>
      <c r="AF43" s="306" t="str">
        <f>IF($D43="","",data!AL44)</f>
        <v/>
      </c>
      <c r="AG43" s="306"/>
      <c r="AH43" s="306"/>
      <c r="AI43" s="306" t="str">
        <f>IF($D43="","",data!AO44)</f>
        <v/>
      </c>
      <c r="AJ43" s="306" t="str">
        <f>IF($D43="","",data!AQ44)</f>
        <v/>
      </c>
      <c r="AK43" s="306"/>
      <c r="AL43" s="306"/>
      <c r="AM43" s="306" t="str">
        <f>IF(競技者データ入力シート!AK48="","",競技者データ入力シート!AK48)</f>
        <v/>
      </c>
      <c r="AN43" s="306" t="str">
        <f>IF(競技者データ入力シート!$AK48="","",(VLOOKUP(($AI43&amp;$AM43),$BO$2:$BP$9,2,FALSE)))</f>
        <v/>
      </c>
      <c r="AO43" s="306" t="str">
        <f>IF(競技者データ入力シート!$AK48="","",$B43)</f>
        <v/>
      </c>
      <c r="AP43" s="306" t="str">
        <f>IF(競技者データ入力シート!$AK48="","",$C43&amp;$AM43)</f>
        <v/>
      </c>
      <c r="AQ43" s="306"/>
      <c r="AR43" s="306" t="str">
        <f>IF(競技者データ入力シート!$AK48="","",$C43&amp;$AM43)</f>
        <v/>
      </c>
      <c r="AS43" s="306" t="str">
        <f>IF(競技者データ入力シート!$AK48="","",$C43&amp;$AM43)</f>
        <v/>
      </c>
      <c r="AT43" s="306" t="str">
        <f>IF(競技者データ入力シート!AK48="","",(COUNTIF($AN$2:AN43,AN43)))</f>
        <v/>
      </c>
      <c r="AU43" s="306" t="str">
        <f>IF(競技者データ入力シート!$AK48="","",E43)</f>
        <v/>
      </c>
      <c r="AV43" s="306" t="str">
        <f>IF(競技者データ入力シート!$AK48="","",J43)</f>
        <v/>
      </c>
      <c r="AW43" s="306" t="str">
        <f>IF(競技者データ入力シート!$AK48="","",AI43)</f>
        <v/>
      </c>
      <c r="AX43" s="306" t="str">
        <f>IF(競技者データ入力シート!$AK48="","",AJ43)</f>
        <v/>
      </c>
      <c r="AY43" s="306" t="str">
        <f>IF(競技者データ入力シート!$N48="","",競技者データ入力シート!$N48)</f>
        <v/>
      </c>
      <c r="AZ43" s="306" t="str">
        <f>IF(競技者データ入力シート!$S48="","",競技者データ入力シート!$S48)</f>
        <v/>
      </c>
      <c r="BA43" s="306" t="str">
        <f>IF(競技者データ入力シート!$X48="","",競技者データ入力シート!$X48)</f>
        <v/>
      </c>
      <c r="BB43" s="306" t="str">
        <f>IF(競技者データ入力シート!$AC48="","",競技者データ入力シート!$AC48)</f>
        <v/>
      </c>
      <c r="BC43" s="306" t="str">
        <f>IF(競技者データ入力シート!$AH48="","",競技者データ入力シート!$AH48)</f>
        <v/>
      </c>
      <c r="BD43" s="306" t="str">
        <f>IF(競技者データ入力シート!$AK48="","",競技者データ入力シート!$AK48)</f>
        <v/>
      </c>
    </row>
    <row r="44" spans="2:56">
      <c r="B44" s="306" t="str">
        <f>IF(競技者データ入力シート!C49="","",競技者データ入力シート!$S$1)</f>
        <v/>
      </c>
      <c r="C44" s="306" t="str">
        <f>IF(競技者データ入力シート!C49="","",'大会申込一覧表(印刷して提出)'!$P$6)</f>
        <v/>
      </c>
      <c r="D44" s="306" t="str">
        <f>競技者データ入力シート!A49</f>
        <v/>
      </c>
      <c r="E44" s="306">
        <v>1043</v>
      </c>
      <c r="F44" s="306" t="str">
        <f>IF(競技者データ入力シート!$C$7="","",競技者データ入力シート!$S$1)</f>
        <v/>
      </c>
      <c r="G44" s="306"/>
      <c r="H44" s="306"/>
      <c r="I44" s="306" t="str">
        <f>IF(競技者データ入力シート!$B49="","",競技者データ入力シート!$B49)</f>
        <v/>
      </c>
      <c r="J44" s="306" t="str">
        <f>IF(競技者データ入力シート!C49="","",(競技者データ入力シート!C49&amp;" "&amp;競技者データ入力シート!D49))</f>
        <v/>
      </c>
      <c r="K44" s="306" t="str">
        <f>IF(競技者データ入力シート!E49="","",(競技者データ入力シート!E49&amp;" "&amp;競技者データ入力シート!F49))</f>
        <v/>
      </c>
      <c r="L44" s="306" t="str">
        <f>IF(競技者データ入力シート!C49="","",(競技者データ入力シート!C49&amp;" "&amp;競技者データ入力シート!D49))</f>
        <v/>
      </c>
      <c r="M44" s="306" t="str">
        <f>IF(競技者データ入力シート!H49="","",競技者データ入力シート!H49)</f>
        <v/>
      </c>
      <c r="N44" s="306" t="str">
        <f>IF(競技者データ入力シート!I49="","",競技者データ入力シート!I49)</f>
        <v/>
      </c>
      <c r="O44" s="306" t="str">
        <f>IF(競技者データ入力シート!J49="","",競技者データ入力シート!J49)</f>
        <v/>
      </c>
      <c r="P44" s="306" t="str">
        <f>IF(競技者データ入力シート!K49="","",競技者データ入力シート!K49)</f>
        <v/>
      </c>
      <c r="Q44" s="306" t="str">
        <f>IF(競技者データ入力シート!C49="", "", '大会申込一覧表(印刷して提出)'!$L$5)</f>
        <v/>
      </c>
      <c r="R44" s="306" t="str">
        <f>IF(競技者データ入力シート!L49="", "", 競技者データ入力シート!L49)</f>
        <v/>
      </c>
      <c r="S44" s="306" t="str">
        <f>IF($D44="","",data!U45)</f>
        <v/>
      </c>
      <c r="T44" s="306" t="str">
        <f>IF($D44="","",data!W45)</f>
        <v/>
      </c>
      <c r="U44" s="306"/>
      <c r="V44" s="306"/>
      <c r="W44" s="306" t="str">
        <f>IF($D44="","",data!Z45)</f>
        <v/>
      </c>
      <c r="X44" s="306" t="str">
        <f>IF($D44="","",data!AB45)</f>
        <v/>
      </c>
      <c r="Y44" s="306"/>
      <c r="Z44" s="306"/>
      <c r="AA44" s="306" t="str">
        <f>IF($D44="","",data!AE45)</f>
        <v/>
      </c>
      <c r="AB44" s="306" t="str">
        <f>IF($D44="","",data!AG45)</f>
        <v/>
      </c>
      <c r="AC44" s="306"/>
      <c r="AD44" s="306"/>
      <c r="AE44" s="306" t="str">
        <f>IF($D44="","",data!AJ45)</f>
        <v/>
      </c>
      <c r="AF44" s="306" t="str">
        <f>IF($D44="","",data!AL45)</f>
        <v/>
      </c>
      <c r="AG44" s="306"/>
      <c r="AH44" s="306"/>
      <c r="AI44" s="306" t="str">
        <f>IF($D44="","",data!AO45)</f>
        <v/>
      </c>
      <c r="AJ44" s="306" t="str">
        <f>IF($D44="","",data!AQ45)</f>
        <v/>
      </c>
      <c r="AK44" s="306"/>
      <c r="AL44" s="306"/>
      <c r="AM44" s="306" t="str">
        <f>IF(競技者データ入力シート!AK49="","",競技者データ入力シート!AK49)</f>
        <v/>
      </c>
      <c r="AN44" s="306" t="str">
        <f>IF(競技者データ入力シート!$AK49="","",(VLOOKUP(($AI44&amp;$AM44),$BO$2:$BP$9,2,FALSE)))</f>
        <v/>
      </c>
      <c r="AO44" s="306" t="str">
        <f>IF(競技者データ入力シート!$AK49="","",$B44)</f>
        <v/>
      </c>
      <c r="AP44" s="306" t="str">
        <f>IF(競技者データ入力シート!$AK49="","",$C44&amp;$AM44)</f>
        <v/>
      </c>
      <c r="AQ44" s="306"/>
      <c r="AR44" s="306" t="str">
        <f>IF(競技者データ入力シート!$AK49="","",$C44&amp;$AM44)</f>
        <v/>
      </c>
      <c r="AS44" s="306" t="str">
        <f>IF(競技者データ入力シート!$AK49="","",$C44&amp;$AM44)</f>
        <v/>
      </c>
      <c r="AT44" s="306" t="str">
        <f>IF(競技者データ入力シート!AK49="","",(COUNTIF($AN$2:AN44,AN44)))</f>
        <v/>
      </c>
      <c r="AU44" s="306" t="str">
        <f>IF(競技者データ入力シート!$AK49="","",E44)</f>
        <v/>
      </c>
      <c r="AV44" s="306" t="str">
        <f>IF(競技者データ入力シート!$AK49="","",J44)</f>
        <v/>
      </c>
      <c r="AW44" s="306" t="str">
        <f>IF(競技者データ入力シート!$AK49="","",AI44)</f>
        <v/>
      </c>
      <c r="AX44" s="306" t="str">
        <f>IF(競技者データ入力シート!$AK49="","",AJ44)</f>
        <v/>
      </c>
      <c r="AY44" s="306" t="str">
        <f>IF(競技者データ入力シート!$N49="","",競技者データ入力シート!$N49)</f>
        <v/>
      </c>
      <c r="AZ44" s="306" t="str">
        <f>IF(競技者データ入力シート!$S49="","",競技者データ入力シート!$S49)</f>
        <v/>
      </c>
      <c r="BA44" s="306" t="str">
        <f>IF(競技者データ入力シート!$X49="","",競技者データ入力シート!$X49)</f>
        <v/>
      </c>
      <c r="BB44" s="306" t="str">
        <f>IF(競技者データ入力シート!$AC49="","",競技者データ入力シート!$AC49)</f>
        <v/>
      </c>
      <c r="BC44" s="306" t="str">
        <f>IF(競技者データ入力シート!$AH49="","",競技者データ入力シート!$AH49)</f>
        <v/>
      </c>
      <c r="BD44" s="306" t="str">
        <f>IF(競技者データ入力シート!$AK49="","",競技者データ入力シート!$AK49)</f>
        <v/>
      </c>
    </row>
    <row r="45" spans="2:56">
      <c r="B45" s="306" t="str">
        <f>IF(競技者データ入力シート!C50="","",競技者データ入力シート!$S$1)</f>
        <v/>
      </c>
      <c r="C45" s="306" t="str">
        <f>IF(競技者データ入力シート!C50="","",'大会申込一覧表(印刷して提出)'!$P$6)</f>
        <v/>
      </c>
      <c r="D45" s="306" t="str">
        <f>競技者データ入力シート!A50</f>
        <v/>
      </c>
      <c r="E45" s="306">
        <v>1044</v>
      </c>
      <c r="F45" s="306" t="str">
        <f>IF(競技者データ入力シート!$C$7="","",競技者データ入力シート!$S$1)</f>
        <v/>
      </c>
      <c r="G45" s="306"/>
      <c r="H45" s="306"/>
      <c r="I45" s="306" t="str">
        <f>IF(競技者データ入力シート!$B50="","",競技者データ入力シート!$B50)</f>
        <v/>
      </c>
      <c r="J45" s="306" t="str">
        <f>IF(競技者データ入力シート!C50="","",(競技者データ入力シート!C50&amp;" "&amp;競技者データ入力シート!D50))</f>
        <v/>
      </c>
      <c r="K45" s="306" t="str">
        <f>IF(競技者データ入力シート!E50="","",(競技者データ入力シート!E50&amp;" "&amp;競技者データ入力シート!F50))</f>
        <v/>
      </c>
      <c r="L45" s="306" t="str">
        <f>IF(競技者データ入力シート!C50="","",(競技者データ入力シート!C50&amp;" "&amp;競技者データ入力シート!D50))</f>
        <v/>
      </c>
      <c r="M45" s="306" t="str">
        <f>IF(競技者データ入力シート!H50="","",競技者データ入力シート!H50)</f>
        <v/>
      </c>
      <c r="N45" s="306" t="str">
        <f>IF(競技者データ入力シート!I50="","",競技者データ入力シート!I50)</f>
        <v/>
      </c>
      <c r="O45" s="306" t="str">
        <f>IF(競技者データ入力シート!J50="","",競技者データ入力シート!J50)</f>
        <v/>
      </c>
      <c r="P45" s="306" t="str">
        <f>IF(競技者データ入力シート!K50="","",競技者データ入力シート!K50)</f>
        <v/>
      </c>
      <c r="Q45" s="306" t="str">
        <f>IF(競技者データ入力シート!C50="", "", '大会申込一覧表(印刷して提出)'!$L$5)</f>
        <v/>
      </c>
      <c r="R45" s="306" t="str">
        <f>IF(競技者データ入力シート!L50="", "", 競技者データ入力シート!L50)</f>
        <v/>
      </c>
      <c r="S45" s="306" t="str">
        <f>IF($D45="","",data!U46)</f>
        <v/>
      </c>
      <c r="T45" s="306" t="str">
        <f>IF($D45="","",data!W46)</f>
        <v/>
      </c>
      <c r="U45" s="306"/>
      <c r="V45" s="306"/>
      <c r="W45" s="306" t="str">
        <f>IF($D45="","",data!Z46)</f>
        <v/>
      </c>
      <c r="X45" s="306" t="str">
        <f>IF($D45="","",data!AB46)</f>
        <v/>
      </c>
      <c r="Y45" s="306"/>
      <c r="Z45" s="306"/>
      <c r="AA45" s="306" t="str">
        <f>IF($D45="","",data!AE46)</f>
        <v/>
      </c>
      <c r="AB45" s="306" t="str">
        <f>IF($D45="","",data!AG46)</f>
        <v/>
      </c>
      <c r="AC45" s="306"/>
      <c r="AD45" s="306"/>
      <c r="AE45" s="306" t="str">
        <f>IF($D45="","",data!AJ46)</f>
        <v/>
      </c>
      <c r="AF45" s="306" t="str">
        <f>IF($D45="","",data!AL46)</f>
        <v/>
      </c>
      <c r="AG45" s="306"/>
      <c r="AH45" s="306"/>
      <c r="AI45" s="306" t="str">
        <f>IF($D45="","",data!AO46)</f>
        <v/>
      </c>
      <c r="AJ45" s="306" t="str">
        <f>IF($D45="","",data!AQ46)</f>
        <v/>
      </c>
      <c r="AK45" s="306"/>
      <c r="AL45" s="306"/>
      <c r="AM45" s="306" t="str">
        <f>IF(競技者データ入力シート!AK50="","",競技者データ入力シート!AK50)</f>
        <v/>
      </c>
      <c r="AN45" s="306" t="str">
        <f>IF(競技者データ入力シート!$AK50="","",(VLOOKUP(($AI45&amp;$AM45),$BO$2:$BP$9,2,FALSE)))</f>
        <v/>
      </c>
      <c r="AO45" s="306" t="str">
        <f>IF(競技者データ入力シート!$AK50="","",$B45)</f>
        <v/>
      </c>
      <c r="AP45" s="306" t="str">
        <f>IF(競技者データ入力シート!$AK50="","",$C45&amp;$AM45)</f>
        <v/>
      </c>
      <c r="AQ45" s="306"/>
      <c r="AR45" s="306" t="str">
        <f>IF(競技者データ入力シート!$AK50="","",$C45&amp;$AM45)</f>
        <v/>
      </c>
      <c r="AS45" s="306" t="str">
        <f>IF(競技者データ入力シート!$AK50="","",$C45&amp;$AM45)</f>
        <v/>
      </c>
      <c r="AT45" s="306" t="str">
        <f>IF(競技者データ入力シート!AK50="","",(COUNTIF($AN$2:AN45,AN45)))</f>
        <v/>
      </c>
      <c r="AU45" s="306" t="str">
        <f>IF(競技者データ入力シート!$AK50="","",E45)</f>
        <v/>
      </c>
      <c r="AV45" s="306" t="str">
        <f>IF(競技者データ入力シート!$AK50="","",J45)</f>
        <v/>
      </c>
      <c r="AW45" s="306" t="str">
        <f>IF(競技者データ入力シート!$AK50="","",AI45)</f>
        <v/>
      </c>
      <c r="AX45" s="306" t="str">
        <f>IF(競技者データ入力シート!$AK50="","",AJ45)</f>
        <v/>
      </c>
      <c r="AY45" s="306" t="str">
        <f>IF(競技者データ入力シート!$N50="","",競技者データ入力シート!$N50)</f>
        <v/>
      </c>
      <c r="AZ45" s="306" t="str">
        <f>IF(競技者データ入力シート!$S50="","",競技者データ入力シート!$S50)</f>
        <v/>
      </c>
      <c r="BA45" s="306" t="str">
        <f>IF(競技者データ入力シート!$X50="","",競技者データ入力シート!$X50)</f>
        <v/>
      </c>
      <c r="BB45" s="306" t="str">
        <f>IF(競技者データ入力シート!$AC50="","",競技者データ入力シート!$AC50)</f>
        <v/>
      </c>
      <c r="BC45" s="306" t="str">
        <f>IF(競技者データ入力シート!$AH50="","",競技者データ入力シート!$AH50)</f>
        <v/>
      </c>
      <c r="BD45" s="306" t="str">
        <f>IF(競技者データ入力シート!$AK50="","",競技者データ入力シート!$AK50)</f>
        <v/>
      </c>
    </row>
    <row r="46" spans="2:56">
      <c r="B46" s="306" t="str">
        <f>IF(競技者データ入力シート!C51="","",競技者データ入力シート!$S$1)</f>
        <v/>
      </c>
      <c r="C46" s="306" t="str">
        <f>IF(競技者データ入力シート!C51="","",'大会申込一覧表(印刷して提出)'!$P$6)</f>
        <v/>
      </c>
      <c r="D46" s="306" t="str">
        <f>競技者データ入力シート!A51</f>
        <v/>
      </c>
      <c r="E46" s="306">
        <v>1045</v>
      </c>
      <c r="F46" s="306" t="str">
        <f>IF(競技者データ入力シート!$C$7="","",競技者データ入力シート!$S$1)</f>
        <v/>
      </c>
      <c r="G46" s="306"/>
      <c r="H46" s="306"/>
      <c r="I46" s="306" t="str">
        <f>IF(競技者データ入力シート!$B51="","",競技者データ入力シート!$B51)</f>
        <v/>
      </c>
      <c r="J46" s="306" t="str">
        <f>IF(競技者データ入力シート!C51="","",(競技者データ入力シート!C51&amp;" "&amp;競技者データ入力シート!D51))</f>
        <v/>
      </c>
      <c r="K46" s="306" t="str">
        <f>IF(競技者データ入力シート!E51="","",(競技者データ入力シート!E51&amp;" "&amp;競技者データ入力シート!F51))</f>
        <v/>
      </c>
      <c r="L46" s="306" t="str">
        <f>IF(競技者データ入力シート!C51="","",(競技者データ入力シート!C51&amp;" "&amp;競技者データ入力シート!D51))</f>
        <v/>
      </c>
      <c r="M46" s="306" t="str">
        <f>IF(競技者データ入力シート!H51="","",競技者データ入力シート!H51)</f>
        <v/>
      </c>
      <c r="N46" s="306" t="str">
        <f>IF(競技者データ入力シート!I51="","",競技者データ入力シート!I51)</f>
        <v/>
      </c>
      <c r="O46" s="306" t="str">
        <f>IF(競技者データ入力シート!J51="","",競技者データ入力シート!J51)</f>
        <v/>
      </c>
      <c r="P46" s="306" t="str">
        <f>IF(競技者データ入力シート!K51="","",競技者データ入力シート!K51)</f>
        <v/>
      </c>
      <c r="Q46" s="306" t="str">
        <f>IF(競技者データ入力シート!C51="", "", '大会申込一覧表(印刷して提出)'!$L$5)</f>
        <v/>
      </c>
      <c r="R46" s="306" t="str">
        <f>IF(競技者データ入力シート!L51="", "", 競技者データ入力シート!L51)</f>
        <v/>
      </c>
      <c r="S46" s="306" t="str">
        <f>IF($D46="","",data!U47)</f>
        <v/>
      </c>
      <c r="T46" s="306" t="str">
        <f>IF($D46="","",data!W47)</f>
        <v/>
      </c>
      <c r="U46" s="306"/>
      <c r="V46" s="306"/>
      <c r="W46" s="306" t="str">
        <f>IF($D46="","",data!Z47)</f>
        <v/>
      </c>
      <c r="X46" s="306" t="str">
        <f>IF($D46="","",data!AB47)</f>
        <v/>
      </c>
      <c r="Y46" s="306"/>
      <c r="Z46" s="306"/>
      <c r="AA46" s="306" t="str">
        <f>IF($D46="","",data!AE47)</f>
        <v/>
      </c>
      <c r="AB46" s="306" t="str">
        <f>IF($D46="","",data!AG47)</f>
        <v/>
      </c>
      <c r="AC46" s="306"/>
      <c r="AD46" s="306"/>
      <c r="AE46" s="306" t="str">
        <f>IF($D46="","",data!AJ47)</f>
        <v/>
      </c>
      <c r="AF46" s="306" t="str">
        <f>IF($D46="","",data!AL47)</f>
        <v/>
      </c>
      <c r="AG46" s="306"/>
      <c r="AH46" s="306"/>
      <c r="AI46" s="306" t="str">
        <f>IF($D46="","",data!AO47)</f>
        <v/>
      </c>
      <c r="AJ46" s="306" t="str">
        <f>IF($D46="","",data!AQ47)</f>
        <v/>
      </c>
      <c r="AK46" s="306"/>
      <c r="AL46" s="306"/>
      <c r="AM46" s="306" t="str">
        <f>IF(競技者データ入力シート!AK51="","",競技者データ入力シート!AK51)</f>
        <v/>
      </c>
      <c r="AN46" s="306" t="str">
        <f>IF(競技者データ入力シート!$AK51="","",(VLOOKUP(($AI46&amp;$AM46),$BO$2:$BP$9,2,FALSE)))</f>
        <v/>
      </c>
      <c r="AO46" s="306" t="str">
        <f>IF(競技者データ入力シート!$AK51="","",$B46)</f>
        <v/>
      </c>
      <c r="AP46" s="306" t="str">
        <f>IF(競技者データ入力シート!$AK51="","",$C46&amp;$AM46)</f>
        <v/>
      </c>
      <c r="AQ46" s="306"/>
      <c r="AR46" s="306" t="str">
        <f>IF(競技者データ入力シート!$AK51="","",$C46&amp;$AM46)</f>
        <v/>
      </c>
      <c r="AS46" s="306" t="str">
        <f>IF(競技者データ入力シート!$AK51="","",$C46&amp;$AM46)</f>
        <v/>
      </c>
      <c r="AT46" s="306" t="str">
        <f>IF(競技者データ入力シート!AK51="","",(COUNTIF($AN$2:AN46,AN46)))</f>
        <v/>
      </c>
      <c r="AU46" s="306" t="str">
        <f>IF(競技者データ入力シート!$AK51="","",E46)</f>
        <v/>
      </c>
      <c r="AV46" s="306" t="str">
        <f>IF(競技者データ入力シート!$AK51="","",J46)</f>
        <v/>
      </c>
      <c r="AW46" s="306" t="str">
        <f>IF(競技者データ入力シート!$AK51="","",AI46)</f>
        <v/>
      </c>
      <c r="AX46" s="306" t="str">
        <f>IF(競技者データ入力シート!$AK51="","",AJ46)</f>
        <v/>
      </c>
      <c r="AY46" s="306" t="str">
        <f>IF(競技者データ入力シート!$N51="","",競技者データ入力シート!$N51)</f>
        <v/>
      </c>
      <c r="AZ46" s="306" t="str">
        <f>IF(競技者データ入力シート!$S51="","",競技者データ入力シート!$S51)</f>
        <v/>
      </c>
      <c r="BA46" s="306" t="str">
        <f>IF(競技者データ入力シート!$X51="","",競技者データ入力シート!$X51)</f>
        <v/>
      </c>
      <c r="BB46" s="306" t="str">
        <f>IF(競技者データ入力シート!$AC51="","",競技者データ入力シート!$AC51)</f>
        <v/>
      </c>
      <c r="BC46" s="306" t="str">
        <f>IF(競技者データ入力シート!$AH51="","",競技者データ入力シート!$AH51)</f>
        <v/>
      </c>
      <c r="BD46" s="306" t="str">
        <f>IF(競技者データ入力シート!$AK51="","",競技者データ入力シート!$AK51)</f>
        <v/>
      </c>
    </row>
    <row r="47" spans="2:56">
      <c r="B47" s="306" t="str">
        <f>IF(競技者データ入力シート!C52="","",競技者データ入力シート!$S$1)</f>
        <v/>
      </c>
      <c r="C47" s="306" t="str">
        <f>IF(競技者データ入力シート!C52="","",'大会申込一覧表(印刷して提出)'!$P$6)</f>
        <v/>
      </c>
      <c r="D47" s="306" t="str">
        <f>競技者データ入力シート!A52</f>
        <v/>
      </c>
      <c r="E47" s="306">
        <v>1046</v>
      </c>
      <c r="F47" s="306" t="str">
        <f>IF(競技者データ入力シート!$C$7="","",競技者データ入力シート!$S$1)</f>
        <v/>
      </c>
      <c r="G47" s="306"/>
      <c r="H47" s="306"/>
      <c r="I47" s="306" t="str">
        <f>IF(競技者データ入力シート!$B52="","",競技者データ入力シート!$B52)</f>
        <v/>
      </c>
      <c r="J47" s="306" t="str">
        <f>IF(競技者データ入力シート!C52="","",(競技者データ入力シート!C52&amp;" "&amp;競技者データ入力シート!D52))</f>
        <v/>
      </c>
      <c r="K47" s="306" t="str">
        <f>IF(競技者データ入力シート!E52="","",(競技者データ入力シート!E52&amp;" "&amp;競技者データ入力シート!F52))</f>
        <v/>
      </c>
      <c r="L47" s="306" t="str">
        <f>IF(競技者データ入力シート!C52="","",(競技者データ入力シート!C52&amp;" "&amp;競技者データ入力シート!D52))</f>
        <v/>
      </c>
      <c r="M47" s="306" t="str">
        <f>IF(競技者データ入力シート!H52="","",競技者データ入力シート!H52)</f>
        <v/>
      </c>
      <c r="N47" s="306" t="str">
        <f>IF(競技者データ入力シート!I52="","",競技者データ入力シート!I52)</f>
        <v/>
      </c>
      <c r="O47" s="306" t="str">
        <f>IF(競技者データ入力シート!J52="","",競技者データ入力シート!J52)</f>
        <v/>
      </c>
      <c r="P47" s="306" t="str">
        <f>IF(競技者データ入力シート!K52="","",競技者データ入力シート!K52)</f>
        <v/>
      </c>
      <c r="Q47" s="306" t="str">
        <f>IF(競技者データ入力シート!C52="", "", '大会申込一覧表(印刷して提出)'!$L$5)</f>
        <v/>
      </c>
      <c r="R47" s="306" t="str">
        <f>IF(競技者データ入力シート!L52="", "", 競技者データ入力シート!L52)</f>
        <v/>
      </c>
      <c r="S47" s="306" t="str">
        <f>IF($D47="","",data!U48)</f>
        <v/>
      </c>
      <c r="T47" s="306" t="str">
        <f>IF($D47="","",data!W48)</f>
        <v/>
      </c>
      <c r="U47" s="306"/>
      <c r="V47" s="306"/>
      <c r="W47" s="306" t="str">
        <f>IF($D47="","",data!Z48)</f>
        <v/>
      </c>
      <c r="X47" s="306" t="str">
        <f>IF($D47="","",data!AB48)</f>
        <v/>
      </c>
      <c r="Y47" s="306"/>
      <c r="Z47" s="306"/>
      <c r="AA47" s="306" t="str">
        <f>IF($D47="","",data!AE48)</f>
        <v/>
      </c>
      <c r="AB47" s="306" t="str">
        <f>IF($D47="","",data!AG48)</f>
        <v/>
      </c>
      <c r="AC47" s="306"/>
      <c r="AD47" s="306"/>
      <c r="AE47" s="306" t="str">
        <f>IF($D47="","",data!AJ48)</f>
        <v/>
      </c>
      <c r="AF47" s="306" t="str">
        <f>IF($D47="","",data!AL48)</f>
        <v/>
      </c>
      <c r="AG47" s="306"/>
      <c r="AH47" s="306"/>
      <c r="AI47" s="306" t="str">
        <f>IF($D47="","",data!AO48)</f>
        <v/>
      </c>
      <c r="AJ47" s="306" t="str">
        <f>IF($D47="","",data!AQ48)</f>
        <v/>
      </c>
      <c r="AK47" s="306"/>
      <c r="AL47" s="306"/>
      <c r="AM47" s="306" t="str">
        <f>IF(競技者データ入力シート!AK52="","",競技者データ入力シート!AK52)</f>
        <v/>
      </c>
      <c r="AN47" s="306" t="str">
        <f>IF(競技者データ入力シート!$AK52="","",(VLOOKUP(($AI47&amp;$AM47),$BO$2:$BP$9,2,FALSE)))</f>
        <v/>
      </c>
      <c r="AO47" s="306" t="str">
        <f>IF(競技者データ入力シート!$AK52="","",$B47)</f>
        <v/>
      </c>
      <c r="AP47" s="306" t="str">
        <f>IF(競技者データ入力シート!$AK52="","",$C47&amp;$AM47)</f>
        <v/>
      </c>
      <c r="AQ47" s="306"/>
      <c r="AR47" s="306" t="str">
        <f>IF(競技者データ入力シート!$AK52="","",$C47&amp;$AM47)</f>
        <v/>
      </c>
      <c r="AS47" s="306" t="str">
        <f>IF(競技者データ入力シート!$AK52="","",$C47&amp;$AM47)</f>
        <v/>
      </c>
      <c r="AT47" s="306" t="str">
        <f>IF(競技者データ入力シート!AK52="","",(COUNTIF($AN$2:AN47,AN47)))</f>
        <v/>
      </c>
      <c r="AU47" s="306" t="str">
        <f>IF(競技者データ入力シート!$AK52="","",E47)</f>
        <v/>
      </c>
      <c r="AV47" s="306" t="str">
        <f>IF(競技者データ入力シート!$AK52="","",J47)</f>
        <v/>
      </c>
      <c r="AW47" s="306" t="str">
        <f>IF(競技者データ入力シート!$AK52="","",AI47)</f>
        <v/>
      </c>
      <c r="AX47" s="306" t="str">
        <f>IF(競技者データ入力シート!$AK52="","",AJ47)</f>
        <v/>
      </c>
      <c r="AY47" s="306" t="str">
        <f>IF(競技者データ入力シート!$N52="","",競技者データ入力シート!$N52)</f>
        <v/>
      </c>
      <c r="AZ47" s="306" t="str">
        <f>IF(競技者データ入力シート!$S52="","",競技者データ入力シート!$S52)</f>
        <v/>
      </c>
      <c r="BA47" s="306" t="str">
        <f>IF(競技者データ入力シート!$X52="","",競技者データ入力シート!$X52)</f>
        <v/>
      </c>
      <c r="BB47" s="306" t="str">
        <f>IF(競技者データ入力シート!$AC52="","",競技者データ入力シート!$AC52)</f>
        <v/>
      </c>
      <c r="BC47" s="306" t="str">
        <f>IF(競技者データ入力シート!$AH52="","",競技者データ入力シート!$AH52)</f>
        <v/>
      </c>
      <c r="BD47" s="306" t="str">
        <f>IF(競技者データ入力シート!$AK52="","",競技者データ入力シート!$AK52)</f>
        <v/>
      </c>
    </row>
    <row r="48" spans="2:56">
      <c r="B48" s="306" t="str">
        <f>IF(競技者データ入力シート!C53="","",競技者データ入力シート!$S$1)</f>
        <v/>
      </c>
      <c r="C48" s="306" t="str">
        <f>IF(競技者データ入力シート!C53="","",'大会申込一覧表(印刷して提出)'!$P$6)</f>
        <v/>
      </c>
      <c r="D48" s="306" t="str">
        <f>競技者データ入力シート!A53</f>
        <v/>
      </c>
      <c r="E48" s="306">
        <v>1047</v>
      </c>
      <c r="F48" s="306" t="str">
        <f>IF(競技者データ入力シート!$C$7="","",競技者データ入力シート!$S$1)</f>
        <v/>
      </c>
      <c r="G48" s="306"/>
      <c r="H48" s="306"/>
      <c r="I48" s="306" t="str">
        <f>IF(競技者データ入力シート!$B53="","",競技者データ入力シート!$B53)</f>
        <v/>
      </c>
      <c r="J48" s="306" t="str">
        <f>IF(競技者データ入力シート!C53="","",(競技者データ入力シート!C53&amp;" "&amp;競技者データ入力シート!D53))</f>
        <v/>
      </c>
      <c r="K48" s="306" t="str">
        <f>IF(競技者データ入力シート!E53="","",(競技者データ入力シート!E53&amp;" "&amp;競技者データ入力シート!F53))</f>
        <v/>
      </c>
      <c r="L48" s="306" t="str">
        <f>IF(競技者データ入力シート!C53="","",(競技者データ入力シート!C53&amp;" "&amp;競技者データ入力シート!D53))</f>
        <v/>
      </c>
      <c r="M48" s="306" t="str">
        <f>IF(競技者データ入力シート!H53="","",競技者データ入力シート!H53)</f>
        <v/>
      </c>
      <c r="N48" s="306" t="str">
        <f>IF(競技者データ入力シート!I53="","",競技者データ入力シート!I53)</f>
        <v/>
      </c>
      <c r="O48" s="306" t="str">
        <f>IF(競技者データ入力シート!J53="","",競技者データ入力シート!J53)</f>
        <v/>
      </c>
      <c r="P48" s="306" t="str">
        <f>IF(競技者データ入力シート!K53="","",競技者データ入力シート!K53)</f>
        <v/>
      </c>
      <c r="Q48" s="306" t="str">
        <f>IF(競技者データ入力シート!C53="", "", '大会申込一覧表(印刷して提出)'!$L$5)</f>
        <v/>
      </c>
      <c r="R48" s="306" t="str">
        <f>IF(競技者データ入力シート!L53="", "", 競技者データ入力シート!L53)</f>
        <v/>
      </c>
      <c r="S48" s="306" t="str">
        <f>IF($D48="","",data!U49)</f>
        <v/>
      </c>
      <c r="T48" s="306" t="str">
        <f>IF($D48="","",data!W49)</f>
        <v/>
      </c>
      <c r="U48" s="306"/>
      <c r="V48" s="306"/>
      <c r="W48" s="306" t="str">
        <f>IF($D48="","",data!Z49)</f>
        <v/>
      </c>
      <c r="X48" s="306" t="str">
        <f>IF($D48="","",data!AB49)</f>
        <v/>
      </c>
      <c r="Y48" s="306"/>
      <c r="Z48" s="306"/>
      <c r="AA48" s="306" t="str">
        <f>IF($D48="","",data!AE49)</f>
        <v/>
      </c>
      <c r="AB48" s="306" t="str">
        <f>IF($D48="","",data!AG49)</f>
        <v/>
      </c>
      <c r="AC48" s="306"/>
      <c r="AD48" s="306"/>
      <c r="AE48" s="306" t="str">
        <f>IF($D48="","",data!AJ49)</f>
        <v/>
      </c>
      <c r="AF48" s="306" t="str">
        <f>IF($D48="","",data!AL49)</f>
        <v/>
      </c>
      <c r="AG48" s="306"/>
      <c r="AH48" s="306"/>
      <c r="AI48" s="306" t="str">
        <f>IF($D48="","",data!AO49)</f>
        <v/>
      </c>
      <c r="AJ48" s="306" t="str">
        <f>IF($D48="","",data!AQ49)</f>
        <v/>
      </c>
      <c r="AK48" s="306"/>
      <c r="AL48" s="306"/>
      <c r="AM48" s="306" t="str">
        <f>IF(競技者データ入力シート!AK53="","",競技者データ入力シート!AK53)</f>
        <v/>
      </c>
      <c r="AN48" s="306" t="str">
        <f>IF(競技者データ入力シート!$AK53="","",(VLOOKUP(($AI48&amp;$AM48),$BO$2:$BP$9,2,FALSE)))</f>
        <v/>
      </c>
      <c r="AO48" s="306" t="str">
        <f>IF(競技者データ入力シート!$AK53="","",$B48)</f>
        <v/>
      </c>
      <c r="AP48" s="306" t="str">
        <f>IF(競技者データ入力シート!$AK53="","",$C48&amp;$AM48)</f>
        <v/>
      </c>
      <c r="AQ48" s="306"/>
      <c r="AR48" s="306" t="str">
        <f>IF(競技者データ入力シート!$AK53="","",$C48&amp;$AM48)</f>
        <v/>
      </c>
      <c r="AS48" s="306" t="str">
        <f>IF(競技者データ入力シート!$AK53="","",$C48&amp;$AM48)</f>
        <v/>
      </c>
      <c r="AT48" s="306" t="str">
        <f>IF(競技者データ入力シート!AK53="","",(COUNTIF($AN$2:AN48,AN48)))</f>
        <v/>
      </c>
      <c r="AU48" s="306" t="str">
        <f>IF(競技者データ入力シート!$AK53="","",E48)</f>
        <v/>
      </c>
      <c r="AV48" s="306" t="str">
        <f>IF(競技者データ入力シート!$AK53="","",J48)</f>
        <v/>
      </c>
      <c r="AW48" s="306" t="str">
        <f>IF(競技者データ入力シート!$AK53="","",AI48)</f>
        <v/>
      </c>
      <c r="AX48" s="306" t="str">
        <f>IF(競技者データ入力シート!$AK53="","",AJ48)</f>
        <v/>
      </c>
      <c r="AY48" s="306" t="str">
        <f>IF(競技者データ入力シート!$N53="","",競技者データ入力シート!$N53)</f>
        <v/>
      </c>
      <c r="AZ48" s="306" t="str">
        <f>IF(競技者データ入力シート!$S53="","",競技者データ入力シート!$S53)</f>
        <v/>
      </c>
      <c r="BA48" s="306" t="str">
        <f>IF(競技者データ入力シート!$X53="","",競技者データ入力シート!$X53)</f>
        <v/>
      </c>
      <c r="BB48" s="306" t="str">
        <f>IF(競技者データ入力シート!$AC53="","",競技者データ入力シート!$AC53)</f>
        <v/>
      </c>
      <c r="BC48" s="306" t="str">
        <f>IF(競技者データ入力シート!$AH53="","",競技者データ入力シート!$AH53)</f>
        <v/>
      </c>
      <c r="BD48" s="306" t="str">
        <f>IF(競技者データ入力シート!$AK53="","",競技者データ入力シート!$AK53)</f>
        <v/>
      </c>
    </row>
    <row r="49" spans="2:56">
      <c r="B49" s="306" t="str">
        <f>IF(競技者データ入力シート!C54="","",競技者データ入力シート!$S$1)</f>
        <v/>
      </c>
      <c r="C49" s="306" t="str">
        <f>IF(競技者データ入力シート!C54="","",'大会申込一覧表(印刷して提出)'!$P$6)</f>
        <v/>
      </c>
      <c r="D49" s="306" t="str">
        <f>競技者データ入力シート!A54</f>
        <v/>
      </c>
      <c r="E49" s="306">
        <v>1048</v>
      </c>
      <c r="F49" s="306" t="str">
        <f>IF(競技者データ入力シート!$C$7="","",競技者データ入力シート!$S$1)</f>
        <v/>
      </c>
      <c r="G49" s="306"/>
      <c r="H49" s="306"/>
      <c r="I49" s="306" t="str">
        <f>IF(競技者データ入力シート!$B54="","",競技者データ入力シート!$B54)</f>
        <v/>
      </c>
      <c r="J49" s="306" t="str">
        <f>IF(競技者データ入力シート!C54="","",(競技者データ入力シート!C54&amp;" "&amp;競技者データ入力シート!D54))</f>
        <v/>
      </c>
      <c r="K49" s="306" t="str">
        <f>IF(競技者データ入力シート!E54="","",(競技者データ入力シート!E54&amp;" "&amp;競技者データ入力シート!F54))</f>
        <v/>
      </c>
      <c r="L49" s="306" t="str">
        <f>IF(競技者データ入力シート!C54="","",(競技者データ入力シート!C54&amp;" "&amp;競技者データ入力シート!D54))</f>
        <v/>
      </c>
      <c r="M49" s="306" t="str">
        <f>IF(競技者データ入力シート!H54="","",競技者データ入力シート!H54)</f>
        <v/>
      </c>
      <c r="N49" s="306" t="str">
        <f>IF(競技者データ入力シート!I54="","",競技者データ入力シート!I54)</f>
        <v/>
      </c>
      <c r="O49" s="306" t="str">
        <f>IF(競技者データ入力シート!J54="","",競技者データ入力シート!J54)</f>
        <v/>
      </c>
      <c r="P49" s="306" t="str">
        <f>IF(競技者データ入力シート!K54="","",競技者データ入力シート!K54)</f>
        <v/>
      </c>
      <c r="Q49" s="306" t="str">
        <f>IF(競技者データ入力シート!C54="", "", '大会申込一覧表(印刷して提出)'!$L$5)</f>
        <v/>
      </c>
      <c r="R49" s="306" t="str">
        <f>IF(競技者データ入力シート!L54="", "", 競技者データ入力シート!L54)</f>
        <v/>
      </c>
      <c r="S49" s="306" t="str">
        <f>IF($D49="","",data!U50)</f>
        <v/>
      </c>
      <c r="T49" s="306" t="str">
        <f>IF($D49="","",data!W50)</f>
        <v/>
      </c>
      <c r="U49" s="306"/>
      <c r="V49" s="306"/>
      <c r="W49" s="306" t="str">
        <f>IF($D49="","",data!Z50)</f>
        <v/>
      </c>
      <c r="X49" s="306" t="str">
        <f>IF($D49="","",data!AB50)</f>
        <v/>
      </c>
      <c r="Y49" s="306"/>
      <c r="Z49" s="306"/>
      <c r="AA49" s="306" t="str">
        <f>IF($D49="","",data!AE50)</f>
        <v/>
      </c>
      <c r="AB49" s="306" t="str">
        <f>IF($D49="","",data!AG50)</f>
        <v/>
      </c>
      <c r="AC49" s="306"/>
      <c r="AD49" s="306"/>
      <c r="AE49" s="306" t="str">
        <f>IF($D49="","",data!AJ50)</f>
        <v/>
      </c>
      <c r="AF49" s="306" t="str">
        <f>IF($D49="","",data!AL50)</f>
        <v/>
      </c>
      <c r="AG49" s="306"/>
      <c r="AH49" s="306"/>
      <c r="AI49" s="306" t="str">
        <f>IF($D49="","",data!AO50)</f>
        <v/>
      </c>
      <c r="AJ49" s="306" t="str">
        <f>IF($D49="","",data!AQ50)</f>
        <v/>
      </c>
      <c r="AK49" s="306"/>
      <c r="AL49" s="306"/>
      <c r="AM49" s="306" t="str">
        <f>IF(競技者データ入力シート!AK54="","",競技者データ入力シート!AK54)</f>
        <v/>
      </c>
      <c r="AN49" s="306" t="str">
        <f>IF(競技者データ入力シート!$AK54="","",(VLOOKUP(($AI49&amp;$AM49),$BO$2:$BP$9,2,FALSE)))</f>
        <v/>
      </c>
      <c r="AO49" s="306" t="str">
        <f>IF(競技者データ入力シート!$AK54="","",$B49)</f>
        <v/>
      </c>
      <c r="AP49" s="306" t="str">
        <f>IF(競技者データ入力シート!$AK54="","",$C49&amp;$AM49)</f>
        <v/>
      </c>
      <c r="AQ49" s="306"/>
      <c r="AR49" s="306" t="str">
        <f>IF(競技者データ入力シート!$AK54="","",$C49&amp;$AM49)</f>
        <v/>
      </c>
      <c r="AS49" s="306" t="str">
        <f>IF(競技者データ入力シート!$AK54="","",$C49&amp;$AM49)</f>
        <v/>
      </c>
      <c r="AT49" s="306" t="str">
        <f>IF(競技者データ入力シート!AK54="","",(COUNTIF($AN$2:AN49,AN49)))</f>
        <v/>
      </c>
      <c r="AU49" s="306" t="str">
        <f>IF(競技者データ入力シート!$AK54="","",E49)</f>
        <v/>
      </c>
      <c r="AV49" s="306" t="str">
        <f>IF(競技者データ入力シート!$AK54="","",J49)</f>
        <v/>
      </c>
      <c r="AW49" s="306" t="str">
        <f>IF(競技者データ入力シート!$AK54="","",AI49)</f>
        <v/>
      </c>
      <c r="AX49" s="306" t="str">
        <f>IF(競技者データ入力シート!$AK54="","",AJ49)</f>
        <v/>
      </c>
      <c r="AY49" s="306" t="str">
        <f>IF(競技者データ入力シート!$N54="","",競技者データ入力シート!$N54)</f>
        <v/>
      </c>
      <c r="AZ49" s="306" t="str">
        <f>IF(競技者データ入力シート!$S54="","",競技者データ入力シート!$S54)</f>
        <v/>
      </c>
      <c r="BA49" s="306" t="str">
        <f>IF(競技者データ入力シート!$X54="","",競技者データ入力シート!$X54)</f>
        <v/>
      </c>
      <c r="BB49" s="306" t="str">
        <f>IF(競技者データ入力シート!$AC54="","",競技者データ入力シート!$AC54)</f>
        <v/>
      </c>
      <c r="BC49" s="306" t="str">
        <f>IF(競技者データ入力シート!$AH54="","",競技者データ入力シート!$AH54)</f>
        <v/>
      </c>
      <c r="BD49" s="306" t="str">
        <f>IF(競技者データ入力シート!$AK54="","",競技者データ入力シート!$AK54)</f>
        <v/>
      </c>
    </row>
    <row r="50" spans="2:56">
      <c r="B50" s="306" t="str">
        <f>IF(競技者データ入力シート!C55="","",競技者データ入力シート!$S$1)</f>
        <v/>
      </c>
      <c r="C50" s="306" t="str">
        <f>IF(競技者データ入力シート!C55="","",'大会申込一覧表(印刷して提出)'!$P$6)</f>
        <v/>
      </c>
      <c r="D50" s="306" t="str">
        <f>競技者データ入力シート!A55</f>
        <v/>
      </c>
      <c r="E50" s="306">
        <v>1049</v>
      </c>
      <c r="F50" s="306" t="str">
        <f>IF(競技者データ入力シート!$C$7="","",競技者データ入力シート!$S$1)</f>
        <v/>
      </c>
      <c r="G50" s="306"/>
      <c r="H50" s="306"/>
      <c r="I50" s="306" t="str">
        <f>IF(競技者データ入力シート!$B55="","",競技者データ入力シート!$B55)</f>
        <v/>
      </c>
      <c r="J50" s="306" t="str">
        <f>IF(競技者データ入力シート!C55="","",(競技者データ入力シート!C55&amp;" "&amp;競技者データ入力シート!D55))</f>
        <v/>
      </c>
      <c r="K50" s="306" t="str">
        <f>IF(競技者データ入力シート!E55="","",(競技者データ入力シート!E55&amp;" "&amp;競技者データ入力シート!F55))</f>
        <v/>
      </c>
      <c r="L50" s="306" t="str">
        <f>IF(競技者データ入力シート!C55="","",(競技者データ入力シート!C55&amp;" "&amp;競技者データ入力シート!D55))</f>
        <v/>
      </c>
      <c r="M50" s="306" t="str">
        <f>IF(競技者データ入力シート!H55="","",競技者データ入力シート!H55)</f>
        <v/>
      </c>
      <c r="N50" s="306" t="str">
        <f>IF(競技者データ入力シート!I55="","",競技者データ入力シート!I55)</f>
        <v/>
      </c>
      <c r="O50" s="306" t="str">
        <f>IF(競技者データ入力シート!J55="","",競技者データ入力シート!J55)</f>
        <v/>
      </c>
      <c r="P50" s="306" t="str">
        <f>IF(競技者データ入力シート!K55="","",競技者データ入力シート!K55)</f>
        <v/>
      </c>
      <c r="Q50" s="306" t="str">
        <f>IF(競技者データ入力シート!C55="", "", '大会申込一覧表(印刷して提出)'!$L$5)</f>
        <v/>
      </c>
      <c r="R50" s="306" t="str">
        <f>IF(競技者データ入力シート!L55="", "", 競技者データ入力シート!L55)</f>
        <v/>
      </c>
      <c r="S50" s="306" t="str">
        <f>IF($D50="","",data!U51)</f>
        <v/>
      </c>
      <c r="T50" s="306" t="str">
        <f>IF($D50="","",data!W51)</f>
        <v/>
      </c>
      <c r="U50" s="306"/>
      <c r="V50" s="306"/>
      <c r="W50" s="306" t="str">
        <f>IF($D50="","",data!Z51)</f>
        <v/>
      </c>
      <c r="X50" s="306" t="str">
        <f>IF($D50="","",data!AB51)</f>
        <v/>
      </c>
      <c r="Y50" s="306"/>
      <c r="Z50" s="306"/>
      <c r="AA50" s="306" t="str">
        <f>IF($D50="","",data!AE51)</f>
        <v/>
      </c>
      <c r="AB50" s="306" t="str">
        <f>IF($D50="","",data!AG51)</f>
        <v/>
      </c>
      <c r="AC50" s="306"/>
      <c r="AD50" s="306"/>
      <c r="AE50" s="306" t="str">
        <f>IF($D50="","",data!AJ51)</f>
        <v/>
      </c>
      <c r="AF50" s="306" t="str">
        <f>IF($D50="","",data!AL51)</f>
        <v/>
      </c>
      <c r="AG50" s="306"/>
      <c r="AH50" s="306"/>
      <c r="AI50" s="306" t="str">
        <f>IF($D50="","",data!AO51)</f>
        <v/>
      </c>
      <c r="AJ50" s="306" t="str">
        <f>IF($D50="","",data!AQ51)</f>
        <v/>
      </c>
      <c r="AK50" s="306"/>
      <c r="AL50" s="306"/>
      <c r="AM50" s="306" t="str">
        <f>IF(競技者データ入力シート!AK55="","",競技者データ入力シート!AK55)</f>
        <v/>
      </c>
      <c r="AN50" s="306" t="str">
        <f>IF(競技者データ入力シート!$AK55="","",(VLOOKUP(($AI50&amp;$AM50),$BO$2:$BP$9,2,FALSE)))</f>
        <v/>
      </c>
      <c r="AO50" s="306" t="str">
        <f>IF(競技者データ入力シート!$AK55="","",$B50)</f>
        <v/>
      </c>
      <c r="AP50" s="306" t="str">
        <f>IF(競技者データ入力シート!$AK55="","",$C50&amp;$AM50)</f>
        <v/>
      </c>
      <c r="AQ50" s="306"/>
      <c r="AR50" s="306" t="str">
        <f>IF(競技者データ入力シート!$AK55="","",$C50&amp;$AM50)</f>
        <v/>
      </c>
      <c r="AS50" s="306" t="str">
        <f>IF(競技者データ入力シート!$AK55="","",$C50&amp;$AM50)</f>
        <v/>
      </c>
      <c r="AT50" s="306" t="str">
        <f>IF(競技者データ入力シート!AK55="","",(COUNTIF($AN$2:AN50,AN50)))</f>
        <v/>
      </c>
      <c r="AU50" s="306" t="str">
        <f>IF(競技者データ入力シート!$AK55="","",E50)</f>
        <v/>
      </c>
      <c r="AV50" s="306" t="str">
        <f>IF(競技者データ入力シート!$AK55="","",J50)</f>
        <v/>
      </c>
      <c r="AW50" s="306" t="str">
        <f>IF(競技者データ入力シート!$AK55="","",AI50)</f>
        <v/>
      </c>
      <c r="AX50" s="306" t="str">
        <f>IF(競技者データ入力シート!$AK55="","",AJ50)</f>
        <v/>
      </c>
      <c r="AY50" s="306" t="str">
        <f>IF(競技者データ入力シート!$N55="","",競技者データ入力シート!$N55)</f>
        <v/>
      </c>
      <c r="AZ50" s="306" t="str">
        <f>IF(競技者データ入力シート!$S55="","",競技者データ入力シート!$S55)</f>
        <v/>
      </c>
      <c r="BA50" s="306" t="str">
        <f>IF(競技者データ入力シート!$X55="","",競技者データ入力シート!$X55)</f>
        <v/>
      </c>
      <c r="BB50" s="306" t="str">
        <f>IF(競技者データ入力シート!$AC55="","",競技者データ入力シート!$AC55)</f>
        <v/>
      </c>
      <c r="BC50" s="306" t="str">
        <f>IF(競技者データ入力シート!$AH55="","",競技者データ入力シート!$AH55)</f>
        <v/>
      </c>
      <c r="BD50" s="306" t="str">
        <f>IF(競技者データ入力シート!$AK55="","",競技者データ入力シート!$AK55)</f>
        <v/>
      </c>
    </row>
    <row r="51" spans="2:56">
      <c r="B51" s="306" t="str">
        <f>IF(競技者データ入力シート!C56="","",競技者データ入力シート!$S$1)</f>
        <v/>
      </c>
      <c r="C51" s="306" t="str">
        <f>IF(競技者データ入力シート!C56="","",'大会申込一覧表(印刷して提出)'!$P$6)</f>
        <v/>
      </c>
      <c r="D51" s="306" t="str">
        <f>競技者データ入力シート!A56</f>
        <v/>
      </c>
      <c r="E51" s="306">
        <v>1050</v>
      </c>
      <c r="F51" s="306" t="str">
        <f>IF(競技者データ入力シート!$C$7="","",競技者データ入力シート!$S$1)</f>
        <v/>
      </c>
      <c r="G51" s="306"/>
      <c r="H51" s="306"/>
      <c r="I51" s="306" t="str">
        <f>IF(競技者データ入力シート!$B56="","",競技者データ入力シート!$B56)</f>
        <v/>
      </c>
      <c r="J51" s="306" t="str">
        <f>IF(競技者データ入力シート!C56="","",(競技者データ入力シート!C56&amp;" "&amp;競技者データ入力シート!D56))</f>
        <v/>
      </c>
      <c r="K51" s="306" t="str">
        <f>IF(競技者データ入力シート!E56="","",(競技者データ入力シート!E56&amp;" "&amp;競技者データ入力シート!F56))</f>
        <v/>
      </c>
      <c r="L51" s="306" t="str">
        <f>IF(競技者データ入力シート!C56="","",(競技者データ入力シート!C56&amp;" "&amp;競技者データ入力シート!D56))</f>
        <v/>
      </c>
      <c r="M51" s="306" t="str">
        <f>IF(競技者データ入力シート!H56="","",競技者データ入力シート!H56)</f>
        <v/>
      </c>
      <c r="N51" s="306" t="str">
        <f>IF(競技者データ入力シート!I56="","",競技者データ入力シート!I56)</f>
        <v/>
      </c>
      <c r="O51" s="306" t="str">
        <f>IF(競技者データ入力シート!J56="","",競技者データ入力シート!J56)</f>
        <v/>
      </c>
      <c r="P51" s="306" t="str">
        <f>IF(競技者データ入力シート!K56="","",競技者データ入力シート!K56)</f>
        <v/>
      </c>
      <c r="Q51" s="306" t="str">
        <f>IF(競技者データ入力シート!C56="", "", '大会申込一覧表(印刷して提出)'!$L$5)</f>
        <v/>
      </c>
      <c r="R51" s="306" t="str">
        <f>IF(競技者データ入力シート!L56="", "", 競技者データ入力シート!L56)</f>
        <v/>
      </c>
      <c r="S51" s="306" t="str">
        <f>IF($D51="","",data!U52)</f>
        <v/>
      </c>
      <c r="T51" s="306" t="str">
        <f>IF($D51="","",data!W52)</f>
        <v/>
      </c>
      <c r="U51" s="306"/>
      <c r="V51" s="306"/>
      <c r="W51" s="306" t="str">
        <f>IF($D51="","",data!Z52)</f>
        <v/>
      </c>
      <c r="X51" s="306" t="str">
        <f>IF($D51="","",data!AB52)</f>
        <v/>
      </c>
      <c r="Y51" s="306"/>
      <c r="Z51" s="306"/>
      <c r="AA51" s="306" t="str">
        <f>IF($D51="","",data!AE52)</f>
        <v/>
      </c>
      <c r="AB51" s="306" t="str">
        <f>IF($D51="","",data!AG52)</f>
        <v/>
      </c>
      <c r="AC51" s="306"/>
      <c r="AD51" s="306"/>
      <c r="AE51" s="306" t="str">
        <f>IF($D51="","",data!AJ52)</f>
        <v/>
      </c>
      <c r="AF51" s="306" t="str">
        <f>IF($D51="","",data!AL52)</f>
        <v/>
      </c>
      <c r="AG51" s="306"/>
      <c r="AH51" s="306"/>
      <c r="AI51" s="306" t="str">
        <f>IF($D51="","",data!AO52)</f>
        <v/>
      </c>
      <c r="AJ51" s="306" t="str">
        <f>IF($D51="","",data!AQ52)</f>
        <v/>
      </c>
      <c r="AK51" s="306"/>
      <c r="AL51" s="306"/>
      <c r="AM51" s="306" t="str">
        <f>IF(競技者データ入力シート!AK56="","",競技者データ入力シート!AK56)</f>
        <v/>
      </c>
      <c r="AN51" s="306" t="str">
        <f>IF(競技者データ入力シート!$AK56="","",(VLOOKUP(($AI51&amp;$AM51),$BO$2:$BP$9,2,FALSE)))</f>
        <v/>
      </c>
      <c r="AO51" s="306" t="str">
        <f>IF(競技者データ入力シート!$AK56="","",$B51)</f>
        <v/>
      </c>
      <c r="AP51" s="306" t="str">
        <f>IF(競技者データ入力シート!$AK56="","",$C51&amp;$AM51)</f>
        <v/>
      </c>
      <c r="AQ51" s="306"/>
      <c r="AR51" s="306" t="str">
        <f>IF(競技者データ入力シート!$AK56="","",$C51&amp;$AM51)</f>
        <v/>
      </c>
      <c r="AS51" s="306" t="str">
        <f>IF(競技者データ入力シート!$AK56="","",$C51&amp;$AM51)</f>
        <v/>
      </c>
      <c r="AT51" s="306" t="str">
        <f>IF(競技者データ入力シート!AK56="","",(COUNTIF($AN$2:AN51,AN51)))</f>
        <v/>
      </c>
      <c r="AU51" s="306" t="str">
        <f>IF(競技者データ入力シート!$AK56="","",E51)</f>
        <v/>
      </c>
      <c r="AV51" s="306" t="str">
        <f>IF(競技者データ入力シート!$AK56="","",J51)</f>
        <v/>
      </c>
      <c r="AW51" s="306" t="str">
        <f>IF(競技者データ入力シート!$AK56="","",AI51)</f>
        <v/>
      </c>
      <c r="AX51" s="306" t="str">
        <f>IF(競技者データ入力シート!$AK56="","",AJ51)</f>
        <v/>
      </c>
      <c r="AY51" s="306" t="str">
        <f>IF(競技者データ入力シート!$N56="","",競技者データ入力シート!$N56)</f>
        <v/>
      </c>
      <c r="AZ51" s="306" t="str">
        <f>IF(競技者データ入力シート!$S56="","",競技者データ入力シート!$S56)</f>
        <v/>
      </c>
      <c r="BA51" s="306" t="str">
        <f>IF(競技者データ入力シート!$X56="","",競技者データ入力シート!$X56)</f>
        <v/>
      </c>
      <c r="BB51" s="306" t="str">
        <f>IF(競技者データ入力シート!$AC56="","",競技者データ入力シート!$AC56)</f>
        <v/>
      </c>
      <c r="BC51" s="306" t="str">
        <f>IF(競技者データ入力シート!$AH56="","",競技者データ入力シート!$AH56)</f>
        <v/>
      </c>
      <c r="BD51" s="306" t="str">
        <f>IF(競技者データ入力シート!$AK56="","",競技者データ入力シート!$AK56)</f>
        <v/>
      </c>
    </row>
    <row r="52" spans="2:56">
      <c r="B52" s="306" t="str">
        <f>IF(競技者データ入力シート!C57="","",競技者データ入力シート!$S$1)</f>
        <v/>
      </c>
      <c r="C52" s="306" t="str">
        <f>IF(競技者データ入力シート!C57="","",'大会申込一覧表(印刷して提出)'!$P$6)</f>
        <v/>
      </c>
      <c r="D52" s="306" t="str">
        <f>競技者データ入力シート!A57</f>
        <v/>
      </c>
      <c r="E52" s="306">
        <v>1051</v>
      </c>
      <c r="F52" s="306" t="str">
        <f>IF(競技者データ入力シート!$C$7="","",競技者データ入力シート!$S$1)</f>
        <v/>
      </c>
      <c r="G52" s="306"/>
      <c r="H52" s="306"/>
      <c r="I52" s="306" t="str">
        <f>IF(競技者データ入力シート!$B57="","",競技者データ入力シート!$B57)</f>
        <v/>
      </c>
      <c r="J52" s="306" t="str">
        <f>IF(競技者データ入力シート!C57="","",(競技者データ入力シート!C57&amp;" "&amp;競技者データ入力シート!D57))</f>
        <v/>
      </c>
      <c r="K52" s="306" t="str">
        <f>IF(競技者データ入力シート!E57="","",(競技者データ入力シート!E57&amp;" "&amp;競技者データ入力シート!F57))</f>
        <v/>
      </c>
      <c r="L52" s="306" t="str">
        <f>IF(競技者データ入力シート!C57="","",(競技者データ入力シート!C57&amp;" "&amp;競技者データ入力シート!D57))</f>
        <v/>
      </c>
      <c r="M52" s="306" t="str">
        <f>IF(競技者データ入力シート!H57="","",競技者データ入力シート!H57)</f>
        <v/>
      </c>
      <c r="N52" s="306" t="str">
        <f>IF(競技者データ入力シート!I57="","",競技者データ入力シート!I57)</f>
        <v/>
      </c>
      <c r="O52" s="306" t="str">
        <f>IF(競技者データ入力シート!J57="","",競技者データ入力シート!J57)</f>
        <v/>
      </c>
      <c r="P52" s="306" t="str">
        <f>IF(競技者データ入力シート!K57="","",競技者データ入力シート!K57)</f>
        <v/>
      </c>
      <c r="Q52" s="306" t="str">
        <f>IF(競技者データ入力シート!C57="", "", '大会申込一覧表(印刷して提出)'!$L$5)</f>
        <v/>
      </c>
      <c r="R52" s="306" t="str">
        <f>IF(競技者データ入力シート!L57="", "", 競技者データ入力シート!L57)</f>
        <v/>
      </c>
      <c r="S52" s="306" t="str">
        <f>IF($D52="","",data!U53)</f>
        <v/>
      </c>
      <c r="T52" s="306" t="str">
        <f>IF($D52="","",data!W53)</f>
        <v/>
      </c>
      <c r="U52" s="306"/>
      <c r="V52" s="306"/>
      <c r="W52" s="306" t="str">
        <f>IF($D52="","",data!Z53)</f>
        <v/>
      </c>
      <c r="X52" s="306" t="str">
        <f>IF($D52="","",data!AB53)</f>
        <v/>
      </c>
      <c r="Y52" s="306"/>
      <c r="Z52" s="306"/>
      <c r="AA52" s="306" t="str">
        <f>IF($D52="","",data!AE53)</f>
        <v/>
      </c>
      <c r="AB52" s="306" t="str">
        <f>IF($D52="","",data!AG53)</f>
        <v/>
      </c>
      <c r="AC52" s="306"/>
      <c r="AD52" s="306"/>
      <c r="AE52" s="306" t="str">
        <f>IF($D52="","",data!AJ53)</f>
        <v/>
      </c>
      <c r="AF52" s="306" t="str">
        <f>IF($D52="","",data!AL53)</f>
        <v/>
      </c>
      <c r="AG52" s="306"/>
      <c r="AH52" s="306"/>
      <c r="AI52" s="306" t="str">
        <f>IF($D52="","",data!AO53)</f>
        <v/>
      </c>
      <c r="AJ52" s="306" t="str">
        <f>IF($D52="","",data!AQ53)</f>
        <v/>
      </c>
      <c r="AK52" s="306"/>
      <c r="AL52" s="306"/>
      <c r="AM52" s="306" t="str">
        <f>IF(競技者データ入力シート!AK57="","",競技者データ入力シート!AK57)</f>
        <v/>
      </c>
      <c r="AN52" s="306" t="str">
        <f>IF(競技者データ入力シート!$AK57="","",(VLOOKUP(($AI52&amp;$AM52),$BO$2:$BP$9,2,FALSE)))</f>
        <v/>
      </c>
      <c r="AO52" s="306" t="str">
        <f>IF(競技者データ入力シート!$AK57="","",$B52)</f>
        <v/>
      </c>
      <c r="AP52" s="306" t="str">
        <f>IF(競技者データ入力シート!$AK57="","",$C52&amp;$AM52)</f>
        <v/>
      </c>
      <c r="AQ52" s="306"/>
      <c r="AR52" s="306" t="str">
        <f>IF(競技者データ入力シート!$AK57="","",$C52&amp;$AM52)</f>
        <v/>
      </c>
      <c r="AS52" s="306" t="str">
        <f>IF(競技者データ入力シート!$AK57="","",$C52&amp;$AM52)</f>
        <v/>
      </c>
      <c r="AT52" s="306" t="str">
        <f>IF(競技者データ入力シート!AK57="","",(COUNTIF($AN$2:AN52,AN52)))</f>
        <v/>
      </c>
      <c r="AU52" s="306" t="str">
        <f>IF(競技者データ入力シート!$AK57="","",E52)</f>
        <v/>
      </c>
      <c r="AV52" s="306" t="str">
        <f>IF(競技者データ入力シート!$AK57="","",J52)</f>
        <v/>
      </c>
      <c r="AW52" s="306" t="str">
        <f>IF(競技者データ入力シート!$AK57="","",AI52)</f>
        <v/>
      </c>
      <c r="AX52" s="306" t="str">
        <f>IF(競技者データ入力シート!$AK57="","",AJ52)</f>
        <v/>
      </c>
      <c r="AY52" s="306" t="str">
        <f>IF(競技者データ入力シート!$N57="","",競技者データ入力シート!$N57)</f>
        <v/>
      </c>
      <c r="AZ52" s="306" t="str">
        <f>IF(競技者データ入力シート!$S57="","",競技者データ入力シート!$S57)</f>
        <v/>
      </c>
      <c r="BA52" s="306" t="str">
        <f>IF(競技者データ入力シート!$X57="","",競技者データ入力シート!$X57)</f>
        <v/>
      </c>
      <c r="BB52" s="306" t="str">
        <f>IF(競技者データ入力シート!$AC57="","",競技者データ入力シート!$AC57)</f>
        <v/>
      </c>
      <c r="BC52" s="306" t="str">
        <f>IF(競技者データ入力シート!$AH57="","",競技者データ入力シート!$AH57)</f>
        <v/>
      </c>
      <c r="BD52" s="306" t="str">
        <f>IF(競技者データ入力シート!$AK57="","",競技者データ入力シート!$AK57)</f>
        <v/>
      </c>
    </row>
    <row r="53" spans="2:56">
      <c r="B53" s="306" t="str">
        <f>IF(競技者データ入力シート!C58="","",競技者データ入力シート!$S$1)</f>
        <v/>
      </c>
      <c r="C53" s="306" t="str">
        <f>IF(競技者データ入力シート!C58="","",'大会申込一覧表(印刷して提出)'!$P$6)</f>
        <v/>
      </c>
      <c r="D53" s="306" t="str">
        <f>競技者データ入力シート!A58</f>
        <v/>
      </c>
      <c r="E53" s="306">
        <v>1052</v>
      </c>
      <c r="F53" s="306" t="str">
        <f>IF(競技者データ入力シート!$C$7="","",競技者データ入力シート!$S$1)</f>
        <v/>
      </c>
      <c r="G53" s="306"/>
      <c r="H53" s="306"/>
      <c r="I53" s="306" t="str">
        <f>IF(競技者データ入力シート!$B58="","",競技者データ入力シート!$B58)</f>
        <v/>
      </c>
      <c r="J53" s="306" t="str">
        <f>IF(競技者データ入力シート!C58="","",(競技者データ入力シート!C58&amp;" "&amp;競技者データ入力シート!D58))</f>
        <v/>
      </c>
      <c r="K53" s="306" t="str">
        <f>IF(競技者データ入力シート!E58="","",(競技者データ入力シート!E58&amp;" "&amp;競技者データ入力シート!F58))</f>
        <v/>
      </c>
      <c r="L53" s="306" t="str">
        <f>IF(競技者データ入力シート!C58="","",(競技者データ入力シート!C58&amp;" "&amp;競技者データ入力シート!D58))</f>
        <v/>
      </c>
      <c r="M53" s="306" t="str">
        <f>IF(競技者データ入力シート!H58="","",競技者データ入力シート!H58)</f>
        <v/>
      </c>
      <c r="N53" s="306" t="str">
        <f>IF(競技者データ入力シート!I58="","",競技者データ入力シート!I58)</f>
        <v/>
      </c>
      <c r="O53" s="306" t="str">
        <f>IF(競技者データ入力シート!J58="","",競技者データ入力シート!J58)</f>
        <v/>
      </c>
      <c r="P53" s="306" t="str">
        <f>IF(競技者データ入力シート!K58="","",競技者データ入力シート!K58)</f>
        <v/>
      </c>
      <c r="Q53" s="306" t="str">
        <f>IF(競技者データ入力シート!C58="", "", '大会申込一覧表(印刷して提出)'!$L$5)</f>
        <v/>
      </c>
      <c r="R53" s="306" t="str">
        <f>IF(競技者データ入力シート!L58="", "", 競技者データ入力シート!L58)</f>
        <v/>
      </c>
      <c r="S53" s="306" t="str">
        <f>IF($D53="","",data!U54)</f>
        <v/>
      </c>
      <c r="T53" s="306" t="str">
        <f>IF($D53="","",data!W54)</f>
        <v/>
      </c>
      <c r="U53" s="306"/>
      <c r="V53" s="306"/>
      <c r="W53" s="306" t="str">
        <f>IF($D53="","",data!Z54)</f>
        <v/>
      </c>
      <c r="X53" s="306" t="str">
        <f>IF($D53="","",data!AB54)</f>
        <v/>
      </c>
      <c r="Y53" s="306"/>
      <c r="Z53" s="306"/>
      <c r="AA53" s="306" t="str">
        <f>IF($D53="","",data!AE54)</f>
        <v/>
      </c>
      <c r="AB53" s="306" t="str">
        <f>IF($D53="","",data!AG54)</f>
        <v/>
      </c>
      <c r="AC53" s="306"/>
      <c r="AD53" s="306"/>
      <c r="AE53" s="306" t="str">
        <f>IF($D53="","",data!AJ54)</f>
        <v/>
      </c>
      <c r="AF53" s="306" t="str">
        <f>IF($D53="","",data!AL54)</f>
        <v/>
      </c>
      <c r="AG53" s="306"/>
      <c r="AH53" s="306"/>
      <c r="AI53" s="306" t="str">
        <f>IF($D53="","",data!AO54)</f>
        <v/>
      </c>
      <c r="AJ53" s="306" t="str">
        <f>IF($D53="","",data!AQ54)</f>
        <v/>
      </c>
      <c r="AK53" s="306"/>
      <c r="AL53" s="306"/>
      <c r="AM53" s="306" t="str">
        <f>IF(競技者データ入力シート!AK58="","",競技者データ入力シート!AK58)</f>
        <v/>
      </c>
      <c r="AN53" s="306" t="str">
        <f>IF(競技者データ入力シート!$AK58="","",(VLOOKUP(($AI53&amp;$AM53),$BO$2:$BP$9,2,FALSE)))</f>
        <v/>
      </c>
      <c r="AO53" s="306" t="str">
        <f>IF(競技者データ入力シート!$AK58="","",$B53)</f>
        <v/>
      </c>
      <c r="AP53" s="306" t="str">
        <f>IF(競技者データ入力シート!$AK58="","",$C53&amp;$AM53)</f>
        <v/>
      </c>
      <c r="AQ53" s="306"/>
      <c r="AR53" s="306" t="str">
        <f>IF(競技者データ入力シート!$AK58="","",$C53&amp;$AM53)</f>
        <v/>
      </c>
      <c r="AS53" s="306" t="str">
        <f>IF(競技者データ入力シート!$AK58="","",$C53&amp;$AM53)</f>
        <v/>
      </c>
      <c r="AT53" s="306" t="str">
        <f>IF(競技者データ入力シート!AK58="","",(COUNTIF($AN$2:AN53,AN53)))</f>
        <v/>
      </c>
      <c r="AU53" s="306" t="str">
        <f>IF(競技者データ入力シート!$AK58="","",E53)</f>
        <v/>
      </c>
      <c r="AV53" s="306" t="str">
        <f>IF(競技者データ入力シート!$AK58="","",J53)</f>
        <v/>
      </c>
      <c r="AW53" s="306" t="str">
        <f>IF(競技者データ入力シート!$AK58="","",AI53)</f>
        <v/>
      </c>
      <c r="AX53" s="306" t="str">
        <f>IF(競技者データ入力シート!$AK58="","",AJ53)</f>
        <v/>
      </c>
      <c r="AY53" s="306" t="str">
        <f>IF(競技者データ入力シート!$N58="","",競技者データ入力シート!$N58)</f>
        <v/>
      </c>
      <c r="AZ53" s="306" t="str">
        <f>IF(競技者データ入力シート!$S58="","",競技者データ入力シート!$S58)</f>
        <v/>
      </c>
      <c r="BA53" s="306" t="str">
        <f>IF(競技者データ入力シート!$X58="","",競技者データ入力シート!$X58)</f>
        <v/>
      </c>
      <c r="BB53" s="306" t="str">
        <f>IF(競技者データ入力シート!$AC58="","",競技者データ入力シート!$AC58)</f>
        <v/>
      </c>
      <c r="BC53" s="306" t="str">
        <f>IF(競技者データ入力シート!$AH58="","",競技者データ入力シート!$AH58)</f>
        <v/>
      </c>
      <c r="BD53" s="306" t="str">
        <f>IF(競技者データ入力シート!$AK58="","",競技者データ入力シート!$AK58)</f>
        <v/>
      </c>
    </row>
    <row r="54" spans="2:56">
      <c r="B54" s="306" t="str">
        <f>IF(競技者データ入力シート!C59="","",競技者データ入力シート!$S$1)</f>
        <v/>
      </c>
      <c r="C54" s="306" t="str">
        <f>IF(競技者データ入力シート!C59="","",'大会申込一覧表(印刷して提出)'!$P$6)</f>
        <v/>
      </c>
      <c r="D54" s="306" t="str">
        <f>競技者データ入力シート!A59</f>
        <v/>
      </c>
      <c r="E54" s="306">
        <v>1053</v>
      </c>
      <c r="F54" s="306" t="str">
        <f>IF(競技者データ入力シート!$C$7="","",競技者データ入力シート!$S$1)</f>
        <v/>
      </c>
      <c r="G54" s="306"/>
      <c r="H54" s="306"/>
      <c r="I54" s="306" t="str">
        <f>IF(競技者データ入力シート!$B59="","",競技者データ入力シート!$B59)</f>
        <v/>
      </c>
      <c r="J54" s="306" t="str">
        <f>IF(競技者データ入力シート!C59="","",(競技者データ入力シート!C59&amp;" "&amp;競技者データ入力シート!D59))</f>
        <v/>
      </c>
      <c r="K54" s="306" t="str">
        <f>IF(競技者データ入力シート!E59="","",(競技者データ入力シート!E59&amp;" "&amp;競技者データ入力シート!F59))</f>
        <v/>
      </c>
      <c r="L54" s="306" t="str">
        <f>IF(競技者データ入力シート!C59="","",(競技者データ入力シート!C59&amp;" "&amp;競技者データ入力シート!D59))</f>
        <v/>
      </c>
      <c r="M54" s="306" t="str">
        <f>IF(競技者データ入力シート!H59="","",競技者データ入力シート!H59)</f>
        <v/>
      </c>
      <c r="N54" s="306" t="str">
        <f>IF(競技者データ入力シート!I59="","",競技者データ入力シート!I59)</f>
        <v/>
      </c>
      <c r="O54" s="306" t="str">
        <f>IF(競技者データ入力シート!J59="","",競技者データ入力シート!J59)</f>
        <v/>
      </c>
      <c r="P54" s="306" t="str">
        <f>IF(競技者データ入力シート!K59="","",競技者データ入力シート!K59)</f>
        <v/>
      </c>
      <c r="Q54" s="306" t="str">
        <f>IF(競技者データ入力シート!C59="", "", '大会申込一覧表(印刷して提出)'!$L$5)</f>
        <v/>
      </c>
      <c r="R54" s="306" t="str">
        <f>IF(競技者データ入力シート!L59="", "", 競技者データ入力シート!L59)</f>
        <v/>
      </c>
      <c r="S54" s="306" t="str">
        <f>IF($D54="","",data!U55)</f>
        <v/>
      </c>
      <c r="T54" s="306" t="str">
        <f>IF($D54="","",data!W55)</f>
        <v/>
      </c>
      <c r="U54" s="306"/>
      <c r="V54" s="306"/>
      <c r="W54" s="306" t="str">
        <f>IF($D54="","",data!Z55)</f>
        <v/>
      </c>
      <c r="X54" s="306" t="str">
        <f>IF($D54="","",data!AB55)</f>
        <v/>
      </c>
      <c r="Y54" s="306"/>
      <c r="Z54" s="306"/>
      <c r="AA54" s="306" t="str">
        <f>IF($D54="","",data!AE55)</f>
        <v/>
      </c>
      <c r="AB54" s="306" t="str">
        <f>IF($D54="","",data!AG55)</f>
        <v/>
      </c>
      <c r="AC54" s="306"/>
      <c r="AD54" s="306"/>
      <c r="AE54" s="306" t="str">
        <f>IF($D54="","",data!AJ55)</f>
        <v/>
      </c>
      <c r="AF54" s="306" t="str">
        <f>IF($D54="","",data!AL55)</f>
        <v/>
      </c>
      <c r="AG54" s="306"/>
      <c r="AH54" s="306"/>
      <c r="AI54" s="306" t="str">
        <f>IF($D54="","",data!AO55)</f>
        <v/>
      </c>
      <c r="AJ54" s="306" t="str">
        <f>IF($D54="","",data!AQ55)</f>
        <v/>
      </c>
      <c r="AK54" s="306"/>
      <c r="AL54" s="306"/>
      <c r="AM54" s="306" t="str">
        <f>IF(競技者データ入力シート!AK59="","",競技者データ入力シート!AK59)</f>
        <v/>
      </c>
      <c r="AN54" s="306" t="str">
        <f>IF(競技者データ入力シート!$AK59="","",(VLOOKUP(($AI54&amp;$AM54),$BO$2:$BP$9,2,FALSE)))</f>
        <v/>
      </c>
      <c r="AO54" s="306" t="str">
        <f>IF(競技者データ入力シート!$AK59="","",$B54)</f>
        <v/>
      </c>
      <c r="AP54" s="306" t="str">
        <f>IF(競技者データ入力シート!$AK59="","",$C54&amp;$AM54)</f>
        <v/>
      </c>
      <c r="AQ54" s="306"/>
      <c r="AR54" s="306" t="str">
        <f>IF(競技者データ入力シート!$AK59="","",$C54&amp;$AM54)</f>
        <v/>
      </c>
      <c r="AS54" s="306" t="str">
        <f>IF(競技者データ入力シート!$AK59="","",$C54&amp;$AM54)</f>
        <v/>
      </c>
      <c r="AT54" s="306" t="str">
        <f>IF(競技者データ入力シート!AK59="","",(COUNTIF($AN$2:AN54,AN54)))</f>
        <v/>
      </c>
      <c r="AU54" s="306" t="str">
        <f>IF(競技者データ入力シート!$AK59="","",E54)</f>
        <v/>
      </c>
      <c r="AV54" s="306" t="str">
        <f>IF(競技者データ入力シート!$AK59="","",J54)</f>
        <v/>
      </c>
      <c r="AW54" s="306" t="str">
        <f>IF(競技者データ入力シート!$AK59="","",AI54)</f>
        <v/>
      </c>
      <c r="AX54" s="306" t="str">
        <f>IF(競技者データ入力シート!$AK59="","",AJ54)</f>
        <v/>
      </c>
      <c r="AY54" s="306" t="str">
        <f>IF(競技者データ入力シート!$N59="","",競技者データ入力シート!$N59)</f>
        <v/>
      </c>
      <c r="AZ54" s="306" t="str">
        <f>IF(競技者データ入力シート!$S59="","",競技者データ入力シート!$S59)</f>
        <v/>
      </c>
      <c r="BA54" s="306" t="str">
        <f>IF(競技者データ入力シート!$X59="","",競技者データ入力シート!$X59)</f>
        <v/>
      </c>
      <c r="BB54" s="306" t="str">
        <f>IF(競技者データ入力シート!$AC59="","",競技者データ入力シート!$AC59)</f>
        <v/>
      </c>
      <c r="BC54" s="306" t="str">
        <f>IF(競技者データ入力シート!$AH59="","",競技者データ入力シート!$AH59)</f>
        <v/>
      </c>
      <c r="BD54" s="306" t="str">
        <f>IF(競技者データ入力シート!$AK59="","",競技者データ入力シート!$AK59)</f>
        <v/>
      </c>
    </row>
    <row r="55" spans="2:56">
      <c r="B55" s="306" t="str">
        <f>IF(競技者データ入力シート!C60="","",競技者データ入力シート!$S$1)</f>
        <v/>
      </c>
      <c r="C55" s="306" t="str">
        <f>IF(競技者データ入力シート!C60="","",'大会申込一覧表(印刷して提出)'!$P$6)</f>
        <v/>
      </c>
      <c r="D55" s="306" t="str">
        <f>競技者データ入力シート!A60</f>
        <v/>
      </c>
      <c r="E55" s="306">
        <v>1054</v>
      </c>
      <c r="F55" s="306" t="str">
        <f>IF(競技者データ入力シート!$C$7="","",競技者データ入力シート!$S$1)</f>
        <v/>
      </c>
      <c r="G55" s="306"/>
      <c r="H55" s="306"/>
      <c r="I55" s="306" t="str">
        <f>IF(競技者データ入力シート!$B60="","",競技者データ入力シート!$B60)</f>
        <v/>
      </c>
      <c r="J55" s="306" t="str">
        <f>IF(競技者データ入力シート!C60="","",(競技者データ入力シート!C60&amp;" "&amp;競技者データ入力シート!D60))</f>
        <v/>
      </c>
      <c r="K55" s="306" t="str">
        <f>IF(競技者データ入力シート!E60="","",(競技者データ入力シート!E60&amp;" "&amp;競技者データ入力シート!F60))</f>
        <v/>
      </c>
      <c r="L55" s="306" t="str">
        <f>IF(競技者データ入力シート!C60="","",(競技者データ入力シート!C60&amp;" "&amp;競技者データ入力シート!D60))</f>
        <v/>
      </c>
      <c r="M55" s="306" t="str">
        <f>IF(競技者データ入力シート!H60="","",競技者データ入力シート!H60)</f>
        <v/>
      </c>
      <c r="N55" s="306" t="str">
        <f>IF(競技者データ入力シート!I60="","",競技者データ入力シート!I60)</f>
        <v/>
      </c>
      <c r="O55" s="306" t="str">
        <f>IF(競技者データ入力シート!J60="","",競技者データ入力シート!J60)</f>
        <v/>
      </c>
      <c r="P55" s="306" t="str">
        <f>IF(競技者データ入力シート!K60="","",競技者データ入力シート!K60)</f>
        <v/>
      </c>
      <c r="Q55" s="306" t="str">
        <f>IF(競技者データ入力シート!C60="", "", '大会申込一覧表(印刷して提出)'!$L$5)</f>
        <v/>
      </c>
      <c r="R55" s="306" t="str">
        <f>IF(競技者データ入力シート!L60="", "", 競技者データ入力シート!L60)</f>
        <v/>
      </c>
      <c r="S55" s="306" t="str">
        <f>IF($D55="","",data!U56)</f>
        <v/>
      </c>
      <c r="T55" s="306" t="str">
        <f>IF($D55="","",data!W56)</f>
        <v/>
      </c>
      <c r="U55" s="306"/>
      <c r="V55" s="306"/>
      <c r="W55" s="306" t="str">
        <f>IF($D55="","",data!Z56)</f>
        <v/>
      </c>
      <c r="X55" s="306" t="str">
        <f>IF($D55="","",data!AB56)</f>
        <v/>
      </c>
      <c r="Y55" s="306"/>
      <c r="Z55" s="306"/>
      <c r="AA55" s="306" t="str">
        <f>IF($D55="","",data!AE56)</f>
        <v/>
      </c>
      <c r="AB55" s="306" t="str">
        <f>IF($D55="","",data!AG56)</f>
        <v/>
      </c>
      <c r="AC55" s="306"/>
      <c r="AD55" s="306"/>
      <c r="AE55" s="306" t="str">
        <f>IF($D55="","",data!AJ56)</f>
        <v/>
      </c>
      <c r="AF55" s="306" t="str">
        <f>IF($D55="","",data!AL56)</f>
        <v/>
      </c>
      <c r="AG55" s="306"/>
      <c r="AH55" s="306"/>
      <c r="AI55" s="306" t="str">
        <f>IF($D55="","",data!AO56)</f>
        <v/>
      </c>
      <c r="AJ55" s="306" t="str">
        <f>IF($D55="","",data!AQ56)</f>
        <v/>
      </c>
      <c r="AK55" s="306"/>
      <c r="AL55" s="306"/>
      <c r="AM55" s="306" t="str">
        <f>IF(競技者データ入力シート!AK60="","",競技者データ入力シート!AK60)</f>
        <v/>
      </c>
      <c r="AN55" s="306" t="str">
        <f>IF(競技者データ入力シート!$AK60="","",(VLOOKUP(($AI55&amp;$AM55),$BO$2:$BP$9,2,FALSE)))</f>
        <v/>
      </c>
      <c r="AO55" s="306" t="str">
        <f>IF(競技者データ入力シート!$AK60="","",$B55)</f>
        <v/>
      </c>
      <c r="AP55" s="306" t="str">
        <f>IF(競技者データ入力シート!$AK60="","",$C55&amp;$AM55)</f>
        <v/>
      </c>
      <c r="AQ55" s="306"/>
      <c r="AR55" s="306" t="str">
        <f>IF(競技者データ入力シート!$AK60="","",$C55&amp;$AM55)</f>
        <v/>
      </c>
      <c r="AS55" s="306" t="str">
        <f>IF(競技者データ入力シート!$AK60="","",$C55&amp;$AM55)</f>
        <v/>
      </c>
      <c r="AT55" s="306" t="str">
        <f>IF(競技者データ入力シート!AK60="","",(COUNTIF($AN$2:AN55,AN55)))</f>
        <v/>
      </c>
      <c r="AU55" s="306" t="str">
        <f>IF(競技者データ入力シート!$AK60="","",E55)</f>
        <v/>
      </c>
      <c r="AV55" s="306" t="str">
        <f>IF(競技者データ入力シート!$AK60="","",J55)</f>
        <v/>
      </c>
      <c r="AW55" s="306" t="str">
        <f>IF(競技者データ入力シート!$AK60="","",AI55)</f>
        <v/>
      </c>
      <c r="AX55" s="306" t="str">
        <f>IF(競技者データ入力シート!$AK60="","",AJ55)</f>
        <v/>
      </c>
      <c r="AY55" s="306" t="str">
        <f>IF(競技者データ入力シート!$N60="","",競技者データ入力シート!$N60)</f>
        <v/>
      </c>
      <c r="AZ55" s="306" t="str">
        <f>IF(競技者データ入力シート!$S60="","",競技者データ入力シート!$S60)</f>
        <v/>
      </c>
      <c r="BA55" s="306" t="str">
        <f>IF(競技者データ入力シート!$X60="","",競技者データ入力シート!$X60)</f>
        <v/>
      </c>
      <c r="BB55" s="306" t="str">
        <f>IF(競技者データ入力シート!$AC60="","",競技者データ入力シート!$AC60)</f>
        <v/>
      </c>
      <c r="BC55" s="306" t="str">
        <f>IF(競技者データ入力シート!$AH60="","",競技者データ入力シート!$AH60)</f>
        <v/>
      </c>
      <c r="BD55" s="306" t="str">
        <f>IF(競技者データ入力シート!$AK60="","",競技者データ入力シート!$AK60)</f>
        <v/>
      </c>
    </row>
    <row r="56" spans="2:56">
      <c r="B56" s="306" t="str">
        <f>IF(競技者データ入力シート!C61="","",競技者データ入力シート!$S$1)</f>
        <v/>
      </c>
      <c r="C56" s="306" t="str">
        <f>IF(競技者データ入力シート!C61="","",'大会申込一覧表(印刷して提出)'!$P$6)</f>
        <v/>
      </c>
      <c r="D56" s="306" t="str">
        <f>競技者データ入力シート!A61</f>
        <v/>
      </c>
      <c r="E56" s="306">
        <v>1055</v>
      </c>
      <c r="F56" s="306" t="str">
        <f>IF(競技者データ入力シート!$C$7="","",競技者データ入力シート!$S$1)</f>
        <v/>
      </c>
      <c r="G56" s="306"/>
      <c r="H56" s="306"/>
      <c r="I56" s="306" t="str">
        <f>IF(競技者データ入力シート!$B61="","",競技者データ入力シート!$B61)</f>
        <v/>
      </c>
      <c r="J56" s="306" t="str">
        <f>IF(競技者データ入力シート!C61="","",(競技者データ入力シート!C61&amp;" "&amp;競技者データ入力シート!D61))</f>
        <v/>
      </c>
      <c r="K56" s="306" t="str">
        <f>IF(競技者データ入力シート!E61="","",(競技者データ入力シート!E61&amp;" "&amp;競技者データ入力シート!F61))</f>
        <v/>
      </c>
      <c r="L56" s="306" t="str">
        <f>IF(競技者データ入力シート!C61="","",(競技者データ入力シート!C61&amp;" "&amp;競技者データ入力シート!D61))</f>
        <v/>
      </c>
      <c r="M56" s="306" t="str">
        <f>IF(競技者データ入力シート!H61="","",競技者データ入力シート!H61)</f>
        <v/>
      </c>
      <c r="N56" s="306" t="str">
        <f>IF(競技者データ入力シート!I61="","",競技者データ入力シート!I61)</f>
        <v/>
      </c>
      <c r="O56" s="306" t="str">
        <f>IF(競技者データ入力シート!J61="","",競技者データ入力シート!J61)</f>
        <v/>
      </c>
      <c r="P56" s="306" t="str">
        <f>IF(競技者データ入力シート!K61="","",競技者データ入力シート!K61)</f>
        <v/>
      </c>
      <c r="Q56" s="306" t="str">
        <f>IF(競技者データ入力シート!C61="", "", '大会申込一覧表(印刷して提出)'!$L$5)</f>
        <v/>
      </c>
      <c r="R56" s="306" t="str">
        <f>IF(競技者データ入力シート!L61="", "", 競技者データ入力シート!L61)</f>
        <v/>
      </c>
      <c r="S56" s="306" t="str">
        <f>IF($D56="","",data!U57)</f>
        <v/>
      </c>
      <c r="T56" s="306" t="str">
        <f>IF($D56="","",data!W57)</f>
        <v/>
      </c>
      <c r="U56" s="306"/>
      <c r="V56" s="306"/>
      <c r="W56" s="306" t="str">
        <f>IF($D56="","",data!Z57)</f>
        <v/>
      </c>
      <c r="X56" s="306" t="str">
        <f>IF($D56="","",data!AB57)</f>
        <v/>
      </c>
      <c r="Y56" s="306"/>
      <c r="Z56" s="306"/>
      <c r="AA56" s="306" t="str">
        <f>IF($D56="","",data!AE57)</f>
        <v/>
      </c>
      <c r="AB56" s="306" t="str">
        <f>IF($D56="","",data!AG57)</f>
        <v/>
      </c>
      <c r="AC56" s="306"/>
      <c r="AD56" s="306"/>
      <c r="AE56" s="306" t="str">
        <f>IF($D56="","",data!AJ57)</f>
        <v/>
      </c>
      <c r="AF56" s="306" t="str">
        <f>IF($D56="","",data!AL57)</f>
        <v/>
      </c>
      <c r="AG56" s="306"/>
      <c r="AH56" s="306"/>
      <c r="AI56" s="306" t="str">
        <f>IF($D56="","",data!AO57)</f>
        <v/>
      </c>
      <c r="AJ56" s="306" t="str">
        <f>IF($D56="","",data!AQ57)</f>
        <v/>
      </c>
      <c r="AK56" s="306"/>
      <c r="AL56" s="306"/>
      <c r="AM56" s="306" t="str">
        <f>IF(競技者データ入力シート!AK61="","",競技者データ入力シート!AK61)</f>
        <v/>
      </c>
      <c r="AN56" s="306" t="str">
        <f>IF(競技者データ入力シート!$AK61="","",(VLOOKUP(($AI56&amp;$AM56),$BO$2:$BP$9,2,FALSE)))</f>
        <v/>
      </c>
      <c r="AO56" s="306" t="str">
        <f>IF(競技者データ入力シート!$AK61="","",$B56)</f>
        <v/>
      </c>
      <c r="AP56" s="306" t="str">
        <f>IF(競技者データ入力シート!$AK61="","",$C56&amp;$AM56)</f>
        <v/>
      </c>
      <c r="AQ56" s="306"/>
      <c r="AR56" s="306" t="str">
        <f>IF(競技者データ入力シート!$AK61="","",$C56&amp;$AM56)</f>
        <v/>
      </c>
      <c r="AS56" s="306" t="str">
        <f>IF(競技者データ入力シート!$AK61="","",$C56&amp;$AM56)</f>
        <v/>
      </c>
      <c r="AT56" s="306" t="str">
        <f>IF(競技者データ入力シート!AK61="","",(COUNTIF($AN$2:AN56,AN56)))</f>
        <v/>
      </c>
      <c r="AU56" s="306" t="str">
        <f>IF(競技者データ入力シート!$AK61="","",E56)</f>
        <v/>
      </c>
      <c r="AV56" s="306" t="str">
        <f>IF(競技者データ入力シート!$AK61="","",J56)</f>
        <v/>
      </c>
      <c r="AW56" s="306" t="str">
        <f>IF(競技者データ入力シート!$AK61="","",AI56)</f>
        <v/>
      </c>
      <c r="AX56" s="306" t="str">
        <f>IF(競技者データ入力シート!$AK61="","",AJ56)</f>
        <v/>
      </c>
      <c r="AY56" s="306" t="str">
        <f>IF(競技者データ入力シート!$N61="","",競技者データ入力シート!$N61)</f>
        <v/>
      </c>
      <c r="AZ56" s="306" t="str">
        <f>IF(競技者データ入力シート!$S61="","",競技者データ入力シート!$S61)</f>
        <v/>
      </c>
      <c r="BA56" s="306" t="str">
        <f>IF(競技者データ入力シート!$X61="","",競技者データ入力シート!$X61)</f>
        <v/>
      </c>
      <c r="BB56" s="306" t="str">
        <f>IF(競技者データ入力シート!$AC61="","",競技者データ入力シート!$AC61)</f>
        <v/>
      </c>
      <c r="BC56" s="306" t="str">
        <f>IF(競技者データ入力シート!$AH61="","",競技者データ入力シート!$AH61)</f>
        <v/>
      </c>
      <c r="BD56" s="306" t="str">
        <f>IF(競技者データ入力シート!$AK61="","",競技者データ入力シート!$AK61)</f>
        <v/>
      </c>
    </row>
    <row r="57" spans="2:56">
      <c r="B57" s="306" t="str">
        <f>IF(競技者データ入力シート!C62="","",競技者データ入力シート!$S$1)</f>
        <v/>
      </c>
      <c r="C57" s="306" t="str">
        <f>IF(競技者データ入力シート!C62="","",'大会申込一覧表(印刷して提出)'!$P$6)</f>
        <v/>
      </c>
      <c r="D57" s="306" t="str">
        <f>競技者データ入力シート!A62</f>
        <v/>
      </c>
      <c r="E57" s="306">
        <v>1056</v>
      </c>
      <c r="F57" s="306" t="str">
        <f>IF(競技者データ入力シート!$C$7="","",競技者データ入力シート!$S$1)</f>
        <v/>
      </c>
      <c r="G57" s="306"/>
      <c r="H57" s="306"/>
      <c r="I57" s="306" t="str">
        <f>IF(競技者データ入力シート!$B62="","",競技者データ入力シート!$B62)</f>
        <v/>
      </c>
      <c r="J57" s="306" t="str">
        <f>IF(競技者データ入力シート!C62="","",(競技者データ入力シート!C62&amp;" "&amp;競技者データ入力シート!D62))</f>
        <v/>
      </c>
      <c r="K57" s="306" t="str">
        <f>IF(競技者データ入力シート!E62="","",(競技者データ入力シート!E62&amp;" "&amp;競技者データ入力シート!F62))</f>
        <v/>
      </c>
      <c r="L57" s="306" t="str">
        <f>IF(競技者データ入力シート!C62="","",(競技者データ入力シート!C62&amp;" "&amp;競技者データ入力シート!D62))</f>
        <v/>
      </c>
      <c r="M57" s="306" t="str">
        <f>IF(競技者データ入力シート!H62="","",競技者データ入力シート!H62)</f>
        <v/>
      </c>
      <c r="N57" s="306" t="str">
        <f>IF(競技者データ入力シート!I62="","",競技者データ入力シート!I62)</f>
        <v/>
      </c>
      <c r="O57" s="306" t="str">
        <f>IF(競技者データ入力シート!J62="","",競技者データ入力シート!J62)</f>
        <v/>
      </c>
      <c r="P57" s="306" t="str">
        <f>IF(競技者データ入力シート!K62="","",競技者データ入力シート!K62)</f>
        <v/>
      </c>
      <c r="Q57" s="306" t="str">
        <f>IF(競技者データ入力シート!C62="", "", '大会申込一覧表(印刷して提出)'!$L$5)</f>
        <v/>
      </c>
      <c r="R57" s="306" t="str">
        <f>IF(競技者データ入力シート!L62="", "", 競技者データ入力シート!L62)</f>
        <v/>
      </c>
      <c r="S57" s="306" t="str">
        <f>IF($D57="","",data!U58)</f>
        <v/>
      </c>
      <c r="T57" s="306" t="str">
        <f>IF($D57="","",data!W58)</f>
        <v/>
      </c>
      <c r="U57" s="306"/>
      <c r="V57" s="306"/>
      <c r="W57" s="306" t="str">
        <f>IF($D57="","",data!Z58)</f>
        <v/>
      </c>
      <c r="X57" s="306" t="str">
        <f>IF($D57="","",data!AB58)</f>
        <v/>
      </c>
      <c r="Y57" s="306"/>
      <c r="Z57" s="306"/>
      <c r="AA57" s="306" t="str">
        <f>IF($D57="","",data!AE58)</f>
        <v/>
      </c>
      <c r="AB57" s="306" t="str">
        <f>IF($D57="","",data!AG58)</f>
        <v/>
      </c>
      <c r="AC57" s="306"/>
      <c r="AD57" s="306"/>
      <c r="AE57" s="306" t="str">
        <f>IF($D57="","",data!AJ58)</f>
        <v/>
      </c>
      <c r="AF57" s="306" t="str">
        <f>IF($D57="","",data!AL58)</f>
        <v/>
      </c>
      <c r="AG57" s="306"/>
      <c r="AH57" s="306"/>
      <c r="AI57" s="306" t="str">
        <f>IF($D57="","",data!AO58)</f>
        <v/>
      </c>
      <c r="AJ57" s="306" t="str">
        <f>IF($D57="","",data!AQ58)</f>
        <v/>
      </c>
      <c r="AK57" s="306"/>
      <c r="AL57" s="306"/>
      <c r="AM57" s="306" t="str">
        <f>IF(競技者データ入力シート!AK62="","",競技者データ入力シート!AK62)</f>
        <v/>
      </c>
      <c r="AN57" s="306" t="str">
        <f>IF(競技者データ入力シート!$AK62="","",(VLOOKUP(($AI57&amp;$AM57),$BO$2:$BP$9,2,FALSE)))</f>
        <v/>
      </c>
      <c r="AO57" s="306" t="str">
        <f>IF(競技者データ入力シート!$AK62="","",$B57)</f>
        <v/>
      </c>
      <c r="AP57" s="306" t="str">
        <f>IF(競技者データ入力シート!$AK62="","",$C57&amp;$AM57)</f>
        <v/>
      </c>
      <c r="AQ57" s="306"/>
      <c r="AR57" s="306" t="str">
        <f>IF(競技者データ入力シート!$AK62="","",$C57&amp;$AM57)</f>
        <v/>
      </c>
      <c r="AS57" s="306" t="str">
        <f>IF(競技者データ入力シート!$AK62="","",$C57&amp;$AM57)</f>
        <v/>
      </c>
      <c r="AT57" s="306" t="str">
        <f>IF(競技者データ入力シート!AK62="","",(COUNTIF($AN$2:AN57,AN57)))</f>
        <v/>
      </c>
      <c r="AU57" s="306" t="str">
        <f>IF(競技者データ入力シート!$AK62="","",E57)</f>
        <v/>
      </c>
      <c r="AV57" s="306" t="str">
        <f>IF(競技者データ入力シート!$AK62="","",J57)</f>
        <v/>
      </c>
      <c r="AW57" s="306" t="str">
        <f>IF(競技者データ入力シート!$AK62="","",AI57)</f>
        <v/>
      </c>
      <c r="AX57" s="306" t="str">
        <f>IF(競技者データ入力シート!$AK62="","",AJ57)</f>
        <v/>
      </c>
      <c r="AY57" s="306" t="str">
        <f>IF(競技者データ入力シート!$N62="","",競技者データ入力シート!$N62)</f>
        <v/>
      </c>
      <c r="AZ57" s="306" t="str">
        <f>IF(競技者データ入力シート!$S62="","",競技者データ入力シート!$S62)</f>
        <v/>
      </c>
      <c r="BA57" s="306" t="str">
        <f>IF(競技者データ入力シート!$X62="","",競技者データ入力シート!$X62)</f>
        <v/>
      </c>
      <c r="BB57" s="306" t="str">
        <f>IF(競技者データ入力シート!$AC62="","",競技者データ入力シート!$AC62)</f>
        <v/>
      </c>
      <c r="BC57" s="306" t="str">
        <f>IF(競技者データ入力シート!$AH62="","",競技者データ入力シート!$AH62)</f>
        <v/>
      </c>
      <c r="BD57" s="306" t="str">
        <f>IF(競技者データ入力シート!$AK62="","",競技者データ入力シート!$AK62)</f>
        <v/>
      </c>
    </row>
    <row r="58" spans="2:56">
      <c r="B58" s="306" t="str">
        <f>IF(競技者データ入力シート!C63="","",競技者データ入力シート!$S$1)</f>
        <v/>
      </c>
      <c r="C58" s="306" t="str">
        <f>IF(競技者データ入力シート!C63="","",'大会申込一覧表(印刷して提出)'!$P$6)</f>
        <v/>
      </c>
      <c r="D58" s="306" t="str">
        <f>競技者データ入力シート!A63</f>
        <v/>
      </c>
      <c r="E58" s="306">
        <v>1057</v>
      </c>
      <c r="F58" s="306" t="str">
        <f>IF(競技者データ入力シート!$C$7="","",競技者データ入力シート!$S$1)</f>
        <v/>
      </c>
      <c r="G58" s="306"/>
      <c r="H58" s="306"/>
      <c r="I58" s="306" t="str">
        <f>IF(競技者データ入力シート!$B63="","",競技者データ入力シート!$B63)</f>
        <v/>
      </c>
      <c r="J58" s="306" t="str">
        <f>IF(競技者データ入力シート!C63="","",(競技者データ入力シート!C63&amp;" "&amp;競技者データ入力シート!D63))</f>
        <v/>
      </c>
      <c r="K58" s="306" t="str">
        <f>IF(競技者データ入力シート!E63="","",(競技者データ入力シート!E63&amp;" "&amp;競技者データ入力シート!F63))</f>
        <v/>
      </c>
      <c r="L58" s="306" t="str">
        <f>IF(競技者データ入力シート!C63="","",(競技者データ入力シート!C63&amp;" "&amp;競技者データ入力シート!D63))</f>
        <v/>
      </c>
      <c r="M58" s="306" t="str">
        <f>IF(競技者データ入力シート!H63="","",競技者データ入力シート!H63)</f>
        <v/>
      </c>
      <c r="N58" s="306" t="str">
        <f>IF(競技者データ入力シート!I63="","",競技者データ入力シート!I63)</f>
        <v/>
      </c>
      <c r="O58" s="306" t="str">
        <f>IF(競技者データ入力シート!J63="","",競技者データ入力シート!J63)</f>
        <v/>
      </c>
      <c r="P58" s="306" t="str">
        <f>IF(競技者データ入力シート!K63="","",競技者データ入力シート!K63)</f>
        <v/>
      </c>
      <c r="Q58" s="306" t="str">
        <f>IF(競技者データ入力シート!C63="", "", '大会申込一覧表(印刷して提出)'!$L$5)</f>
        <v/>
      </c>
      <c r="R58" s="306" t="str">
        <f>IF(競技者データ入力シート!L63="", "", 競技者データ入力シート!L63)</f>
        <v/>
      </c>
      <c r="S58" s="306" t="str">
        <f>IF($D58="","",data!U59)</f>
        <v/>
      </c>
      <c r="T58" s="306" t="str">
        <f>IF($D58="","",data!W59)</f>
        <v/>
      </c>
      <c r="U58" s="306"/>
      <c r="V58" s="306"/>
      <c r="W58" s="306" t="str">
        <f>IF($D58="","",data!Z59)</f>
        <v/>
      </c>
      <c r="X58" s="306" t="str">
        <f>IF($D58="","",data!AB59)</f>
        <v/>
      </c>
      <c r="Y58" s="306"/>
      <c r="Z58" s="306"/>
      <c r="AA58" s="306" t="str">
        <f>IF($D58="","",data!AE59)</f>
        <v/>
      </c>
      <c r="AB58" s="306" t="str">
        <f>IF($D58="","",data!AG59)</f>
        <v/>
      </c>
      <c r="AC58" s="306"/>
      <c r="AD58" s="306"/>
      <c r="AE58" s="306" t="str">
        <f>IF($D58="","",data!AJ59)</f>
        <v/>
      </c>
      <c r="AF58" s="306" t="str">
        <f>IF($D58="","",data!AL59)</f>
        <v/>
      </c>
      <c r="AG58" s="306"/>
      <c r="AH58" s="306"/>
      <c r="AI58" s="306" t="str">
        <f>IF($D58="","",data!AO59)</f>
        <v/>
      </c>
      <c r="AJ58" s="306" t="str">
        <f>IF($D58="","",data!AQ59)</f>
        <v/>
      </c>
      <c r="AK58" s="306"/>
      <c r="AL58" s="306"/>
      <c r="AM58" s="306" t="str">
        <f>IF(競技者データ入力シート!AK63="","",競技者データ入力シート!AK63)</f>
        <v/>
      </c>
      <c r="AN58" s="306" t="str">
        <f>IF(競技者データ入力シート!$AK63="","",(VLOOKUP(($AI58&amp;$AM58),$BO$2:$BP$9,2,FALSE)))</f>
        <v/>
      </c>
      <c r="AO58" s="306" t="str">
        <f>IF(競技者データ入力シート!$AK63="","",$B58)</f>
        <v/>
      </c>
      <c r="AP58" s="306" t="str">
        <f>IF(競技者データ入力シート!$AK63="","",$C58&amp;$AM58)</f>
        <v/>
      </c>
      <c r="AQ58" s="306"/>
      <c r="AR58" s="306" t="str">
        <f>IF(競技者データ入力シート!$AK63="","",$C58&amp;$AM58)</f>
        <v/>
      </c>
      <c r="AS58" s="306" t="str">
        <f>IF(競技者データ入力シート!$AK63="","",$C58&amp;$AM58)</f>
        <v/>
      </c>
      <c r="AT58" s="306" t="str">
        <f>IF(競技者データ入力シート!AK63="","",(COUNTIF($AN$2:AN58,AN58)))</f>
        <v/>
      </c>
      <c r="AU58" s="306" t="str">
        <f>IF(競技者データ入力シート!$AK63="","",E58)</f>
        <v/>
      </c>
      <c r="AV58" s="306" t="str">
        <f>IF(競技者データ入力シート!$AK63="","",J58)</f>
        <v/>
      </c>
      <c r="AW58" s="306" t="str">
        <f>IF(競技者データ入力シート!$AK63="","",AI58)</f>
        <v/>
      </c>
      <c r="AX58" s="306" t="str">
        <f>IF(競技者データ入力シート!$AK63="","",AJ58)</f>
        <v/>
      </c>
      <c r="AY58" s="306" t="str">
        <f>IF(競技者データ入力シート!$N63="","",競技者データ入力シート!$N63)</f>
        <v/>
      </c>
      <c r="AZ58" s="306" t="str">
        <f>IF(競技者データ入力シート!$S63="","",競技者データ入力シート!$S63)</f>
        <v/>
      </c>
      <c r="BA58" s="306" t="str">
        <f>IF(競技者データ入力シート!$X63="","",競技者データ入力シート!$X63)</f>
        <v/>
      </c>
      <c r="BB58" s="306" t="str">
        <f>IF(競技者データ入力シート!$AC63="","",競技者データ入力シート!$AC63)</f>
        <v/>
      </c>
      <c r="BC58" s="306" t="str">
        <f>IF(競技者データ入力シート!$AH63="","",競技者データ入力シート!$AH63)</f>
        <v/>
      </c>
      <c r="BD58" s="306" t="str">
        <f>IF(競技者データ入力シート!$AK63="","",競技者データ入力シート!$AK63)</f>
        <v/>
      </c>
    </row>
    <row r="59" spans="2:56">
      <c r="B59" s="306" t="str">
        <f>IF(競技者データ入力シート!C64="","",競技者データ入力シート!$S$1)</f>
        <v/>
      </c>
      <c r="C59" s="306" t="str">
        <f>IF(競技者データ入力シート!C64="","",'大会申込一覧表(印刷して提出)'!$P$6)</f>
        <v/>
      </c>
      <c r="D59" s="306" t="str">
        <f>競技者データ入力シート!A64</f>
        <v/>
      </c>
      <c r="E59" s="306">
        <v>1058</v>
      </c>
      <c r="F59" s="306" t="str">
        <f>IF(競技者データ入力シート!$C$7="","",競技者データ入力シート!$S$1)</f>
        <v/>
      </c>
      <c r="G59" s="306"/>
      <c r="H59" s="306"/>
      <c r="I59" s="306" t="str">
        <f>IF(競技者データ入力シート!$B64="","",競技者データ入力シート!$B64)</f>
        <v/>
      </c>
      <c r="J59" s="306" t="str">
        <f>IF(競技者データ入力シート!C64="","",(競技者データ入力シート!C64&amp;" "&amp;競技者データ入力シート!D64))</f>
        <v/>
      </c>
      <c r="K59" s="306" t="str">
        <f>IF(競技者データ入力シート!E64="","",(競技者データ入力シート!E64&amp;" "&amp;競技者データ入力シート!F64))</f>
        <v/>
      </c>
      <c r="L59" s="306" t="str">
        <f>IF(競技者データ入力シート!C64="","",(競技者データ入力シート!C64&amp;" "&amp;競技者データ入力シート!D64))</f>
        <v/>
      </c>
      <c r="M59" s="306" t="str">
        <f>IF(競技者データ入力シート!H64="","",競技者データ入力シート!H64)</f>
        <v/>
      </c>
      <c r="N59" s="306" t="str">
        <f>IF(競技者データ入力シート!I64="","",競技者データ入力シート!I64)</f>
        <v/>
      </c>
      <c r="O59" s="306" t="str">
        <f>IF(競技者データ入力シート!J64="","",競技者データ入力シート!J64)</f>
        <v/>
      </c>
      <c r="P59" s="306" t="str">
        <f>IF(競技者データ入力シート!K64="","",競技者データ入力シート!K64)</f>
        <v/>
      </c>
      <c r="Q59" s="306" t="str">
        <f>IF(競技者データ入力シート!C64="", "", '大会申込一覧表(印刷して提出)'!$L$5)</f>
        <v/>
      </c>
      <c r="R59" s="306" t="str">
        <f>IF(競技者データ入力シート!L64="", "", 競技者データ入力シート!L64)</f>
        <v/>
      </c>
      <c r="S59" s="306" t="str">
        <f>IF($D59="","",data!U60)</f>
        <v/>
      </c>
      <c r="T59" s="306" t="str">
        <f>IF($D59="","",data!W60)</f>
        <v/>
      </c>
      <c r="U59" s="306"/>
      <c r="V59" s="306"/>
      <c r="W59" s="306" t="str">
        <f>IF($D59="","",data!Z60)</f>
        <v/>
      </c>
      <c r="X59" s="306" t="str">
        <f>IF($D59="","",data!AB60)</f>
        <v/>
      </c>
      <c r="Y59" s="306"/>
      <c r="Z59" s="306"/>
      <c r="AA59" s="306" t="str">
        <f>IF($D59="","",data!AE60)</f>
        <v/>
      </c>
      <c r="AB59" s="306" t="str">
        <f>IF($D59="","",data!AG60)</f>
        <v/>
      </c>
      <c r="AC59" s="306"/>
      <c r="AD59" s="306"/>
      <c r="AE59" s="306" t="str">
        <f>IF($D59="","",data!AJ60)</f>
        <v/>
      </c>
      <c r="AF59" s="306" t="str">
        <f>IF($D59="","",data!AL60)</f>
        <v/>
      </c>
      <c r="AG59" s="306"/>
      <c r="AH59" s="306"/>
      <c r="AI59" s="306" t="str">
        <f>IF($D59="","",data!AO60)</f>
        <v/>
      </c>
      <c r="AJ59" s="306" t="str">
        <f>IF($D59="","",data!AQ60)</f>
        <v/>
      </c>
      <c r="AK59" s="306"/>
      <c r="AL59" s="306"/>
      <c r="AM59" s="306" t="str">
        <f>IF(競技者データ入力シート!AK64="","",競技者データ入力シート!AK64)</f>
        <v/>
      </c>
      <c r="AN59" s="306" t="str">
        <f>IF(競技者データ入力シート!$AK64="","",(VLOOKUP(($AI59&amp;$AM59),$BO$2:$BP$9,2,FALSE)))</f>
        <v/>
      </c>
      <c r="AO59" s="306" t="str">
        <f>IF(競技者データ入力シート!$AK64="","",$B59)</f>
        <v/>
      </c>
      <c r="AP59" s="306" t="str">
        <f>IF(競技者データ入力シート!$AK64="","",$C59&amp;$AM59)</f>
        <v/>
      </c>
      <c r="AQ59" s="306"/>
      <c r="AR59" s="306" t="str">
        <f>IF(競技者データ入力シート!$AK64="","",$C59&amp;$AM59)</f>
        <v/>
      </c>
      <c r="AS59" s="306" t="str">
        <f>IF(競技者データ入力シート!$AK64="","",$C59&amp;$AM59)</f>
        <v/>
      </c>
      <c r="AT59" s="306" t="str">
        <f>IF(競技者データ入力シート!AK64="","",(COUNTIF($AN$2:AN59,AN59)))</f>
        <v/>
      </c>
      <c r="AU59" s="306" t="str">
        <f>IF(競技者データ入力シート!$AK64="","",E59)</f>
        <v/>
      </c>
      <c r="AV59" s="306" t="str">
        <f>IF(競技者データ入力シート!$AK64="","",J59)</f>
        <v/>
      </c>
      <c r="AW59" s="306" t="str">
        <f>IF(競技者データ入力シート!$AK64="","",AI59)</f>
        <v/>
      </c>
      <c r="AX59" s="306" t="str">
        <f>IF(競技者データ入力シート!$AK64="","",AJ59)</f>
        <v/>
      </c>
      <c r="AY59" s="306" t="str">
        <f>IF(競技者データ入力シート!$N64="","",競技者データ入力シート!$N64)</f>
        <v/>
      </c>
      <c r="AZ59" s="306" t="str">
        <f>IF(競技者データ入力シート!$S64="","",競技者データ入力シート!$S64)</f>
        <v/>
      </c>
      <c r="BA59" s="306" t="str">
        <f>IF(競技者データ入力シート!$X64="","",競技者データ入力シート!$X64)</f>
        <v/>
      </c>
      <c r="BB59" s="306" t="str">
        <f>IF(競技者データ入力シート!$AC64="","",競技者データ入力シート!$AC64)</f>
        <v/>
      </c>
      <c r="BC59" s="306" t="str">
        <f>IF(競技者データ入力シート!$AH64="","",競技者データ入力シート!$AH64)</f>
        <v/>
      </c>
      <c r="BD59" s="306" t="str">
        <f>IF(競技者データ入力シート!$AK64="","",競技者データ入力シート!$AK64)</f>
        <v/>
      </c>
    </row>
    <row r="60" spans="2:56">
      <c r="B60" s="306" t="str">
        <f>IF(競技者データ入力シート!C65="","",競技者データ入力シート!$S$1)</f>
        <v/>
      </c>
      <c r="C60" s="306" t="str">
        <f>IF(競技者データ入力シート!C65="","",'大会申込一覧表(印刷して提出)'!$P$6)</f>
        <v/>
      </c>
      <c r="D60" s="306" t="str">
        <f>競技者データ入力シート!A65</f>
        <v/>
      </c>
      <c r="E60" s="306">
        <v>1059</v>
      </c>
      <c r="F60" s="306" t="str">
        <f>IF(競技者データ入力シート!$C$7="","",競技者データ入力シート!$S$1)</f>
        <v/>
      </c>
      <c r="G60" s="306"/>
      <c r="H60" s="306"/>
      <c r="I60" s="306" t="str">
        <f>IF(競技者データ入力シート!$B65="","",競技者データ入力シート!$B65)</f>
        <v/>
      </c>
      <c r="J60" s="306" t="str">
        <f>IF(競技者データ入力シート!C65="","",(競技者データ入力シート!C65&amp;" "&amp;競技者データ入力シート!D65))</f>
        <v/>
      </c>
      <c r="K60" s="306" t="str">
        <f>IF(競技者データ入力シート!E65="","",(競技者データ入力シート!E65&amp;" "&amp;競技者データ入力シート!F65))</f>
        <v/>
      </c>
      <c r="L60" s="306" t="str">
        <f>IF(競技者データ入力シート!C65="","",(競技者データ入力シート!C65&amp;" "&amp;競技者データ入力シート!D65))</f>
        <v/>
      </c>
      <c r="M60" s="306" t="str">
        <f>IF(競技者データ入力シート!H65="","",競技者データ入力シート!H65)</f>
        <v/>
      </c>
      <c r="N60" s="306" t="str">
        <f>IF(競技者データ入力シート!I65="","",競技者データ入力シート!I65)</f>
        <v/>
      </c>
      <c r="O60" s="306" t="str">
        <f>IF(競技者データ入力シート!J65="","",競技者データ入力シート!J65)</f>
        <v/>
      </c>
      <c r="P60" s="306" t="str">
        <f>IF(競技者データ入力シート!K65="","",競技者データ入力シート!K65)</f>
        <v/>
      </c>
      <c r="Q60" s="306" t="str">
        <f>IF(競技者データ入力シート!C65="", "", '大会申込一覧表(印刷して提出)'!$L$5)</f>
        <v/>
      </c>
      <c r="R60" s="306" t="str">
        <f>IF(競技者データ入力シート!L65="", "", 競技者データ入力シート!L65)</f>
        <v/>
      </c>
      <c r="S60" s="306" t="str">
        <f>IF($D60="","",data!U61)</f>
        <v/>
      </c>
      <c r="T60" s="306" t="str">
        <f>IF($D60="","",data!W61)</f>
        <v/>
      </c>
      <c r="U60" s="306"/>
      <c r="V60" s="306"/>
      <c r="W60" s="306" t="str">
        <f>IF($D60="","",data!Z61)</f>
        <v/>
      </c>
      <c r="X60" s="306" t="str">
        <f>IF($D60="","",data!AB61)</f>
        <v/>
      </c>
      <c r="Y60" s="306"/>
      <c r="Z60" s="306"/>
      <c r="AA60" s="306" t="str">
        <f>IF($D60="","",data!AE61)</f>
        <v/>
      </c>
      <c r="AB60" s="306" t="str">
        <f>IF($D60="","",data!AG61)</f>
        <v/>
      </c>
      <c r="AC60" s="306"/>
      <c r="AD60" s="306"/>
      <c r="AE60" s="306" t="str">
        <f>IF($D60="","",data!AJ61)</f>
        <v/>
      </c>
      <c r="AF60" s="306" t="str">
        <f>IF($D60="","",data!AL61)</f>
        <v/>
      </c>
      <c r="AG60" s="306"/>
      <c r="AH60" s="306"/>
      <c r="AI60" s="306" t="str">
        <f>IF($D60="","",data!AO61)</f>
        <v/>
      </c>
      <c r="AJ60" s="306" t="str">
        <f>IF($D60="","",data!AQ61)</f>
        <v/>
      </c>
      <c r="AK60" s="306"/>
      <c r="AL60" s="306"/>
      <c r="AM60" s="306" t="str">
        <f>IF(競技者データ入力シート!AK65="","",競技者データ入力シート!AK65)</f>
        <v/>
      </c>
      <c r="AN60" s="306" t="str">
        <f>IF(競技者データ入力シート!$AK65="","",(VLOOKUP(($AI60&amp;$AM60),$BO$2:$BP$9,2,FALSE)))</f>
        <v/>
      </c>
      <c r="AO60" s="306" t="str">
        <f>IF(競技者データ入力シート!$AK65="","",$B60)</f>
        <v/>
      </c>
      <c r="AP60" s="306" t="str">
        <f>IF(競技者データ入力シート!$AK65="","",$C60&amp;$AM60)</f>
        <v/>
      </c>
      <c r="AQ60" s="306"/>
      <c r="AR60" s="306" t="str">
        <f>IF(競技者データ入力シート!$AK65="","",$C60&amp;$AM60)</f>
        <v/>
      </c>
      <c r="AS60" s="306" t="str">
        <f>IF(競技者データ入力シート!$AK65="","",$C60&amp;$AM60)</f>
        <v/>
      </c>
      <c r="AT60" s="306" t="str">
        <f>IF(競技者データ入力シート!AK65="","",(COUNTIF($AN$2:AN60,AN60)))</f>
        <v/>
      </c>
      <c r="AU60" s="306" t="str">
        <f>IF(競技者データ入力シート!$AK65="","",E60)</f>
        <v/>
      </c>
      <c r="AV60" s="306" t="str">
        <f>IF(競技者データ入力シート!$AK65="","",J60)</f>
        <v/>
      </c>
      <c r="AW60" s="306" t="str">
        <f>IF(競技者データ入力シート!$AK65="","",AI60)</f>
        <v/>
      </c>
      <c r="AX60" s="306" t="str">
        <f>IF(競技者データ入力シート!$AK65="","",AJ60)</f>
        <v/>
      </c>
      <c r="AY60" s="306" t="str">
        <f>IF(競技者データ入力シート!$N65="","",競技者データ入力シート!$N65)</f>
        <v/>
      </c>
      <c r="AZ60" s="306" t="str">
        <f>IF(競技者データ入力シート!$S65="","",競技者データ入力シート!$S65)</f>
        <v/>
      </c>
      <c r="BA60" s="306" t="str">
        <f>IF(競技者データ入力シート!$X65="","",競技者データ入力シート!$X65)</f>
        <v/>
      </c>
      <c r="BB60" s="306" t="str">
        <f>IF(競技者データ入力シート!$AC65="","",競技者データ入力シート!$AC65)</f>
        <v/>
      </c>
      <c r="BC60" s="306" t="str">
        <f>IF(競技者データ入力シート!$AH65="","",競技者データ入力シート!$AH65)</f>
        <v/>
      </c>
      <c r="BD60" s="306" t="str">
        <f>IF(競技者データ入力シート!$AK65="","",競技者データ入力シート!$AK65)</f>
        <v/>
      </c>
    </row>
    <row r="61" spans="2:56">
      <c r="B61" s="306" t="str">
        <f>IF(競技者データ入力シート!C66="","",競技者データ入力シート!$S$1)</f>
        <v/>
      </c>
      <c r="C61" s="306" t="str">
        <f>IF(競技者データ入力シート!C66="","",'大会申込一覧表(印刷して提出)'!$P$6)</f>
        <v/>
      </c>
      <c r="D61" s="306" t="str">
        <f>競技者データ入力シート!A66</f>
        <v/>
      </c>
      <c r="E61" s="306">
        <v>1060</v>
      </c>
      <c r="F61" s="306" t="str">
        <f>IF(競技者データ入力シート!$C$7="","",競技者データ入力シート!$S$1)</f>
        <v/>
      </c>
      <c r="G61" s="306"/>
      <c r="H61" s="306"/>
      <c r="I61" s="306" t="str">
        <f>IF(競技者データ入力シート!$B66="","",競技者データ入力シート!$B66)</f>
        <v/>
      </c>
      <c r="J61" s="306" t="str">
        <f>IF(競技者データ入力シート!C66="","",(競技者データ入力シート!C66&amp;" "&amp;競技者データ入力シート!D66))</f>
        <v/>
      </c>
      <c r="K61" s="306" t="str">
        <f>IF(競技者データ入力シート!E66="","",(競技者データ入力シート!E66&amp;" "&amp;競技者データ入力シート!F66))</f>
        <v/>
      </c>
      <c r="L61" s="306" t="str">
        <f>IF(競技者データ入力シート!C66="","",(競技者データ入力シート!C66&amp;" "&amp;競技者データ入力シート!D66))</f>
        <v/>
      </c>
      <c r="M61" s="306" t="str">
        <f>IF(競技者データ入力シート!H66="","",競技者データ入力シート!H66)</f>
        <v/>
      </c>
      <c r="N61" s="306" t="str">
        <f>IF(競技者データ入力シート!I66="","",競技者データ入力シート!I66)</f>
        <v/>
      </c>
      <c r="O61" s="306" t="str">
        <f>IF(競技者データ入力シート!J66="","",競技者データ入力シート!J66)</f>
        <v/>
      </c>
      <c r="P61" s="306" t="str">
        <f>IF(競技者データ入力シート!K66="","",競技者データ入力シート!K66)</f>
        <v/>
      </c>
      <c r="Q61" s="306" t="str">
        <f>IF(競技者データ入力シート!C66="", "", '大会申込一覧表(印刷して提出)'!$L$5)</f>
        <v/>
      </c>
      <c r="R61" s="306" t="str">
        <f>IF(競技者データ入力シート!L66="", "", 競技者データ入力シート!L66)</f>
        <v/>
      </c>
      <c r="S61" s="306" t="str">
        <f>IF($D61="","",data!U62)</f>
        <v/>
      </c>
      <c r="T61" s="306" t="str">
        <f>IF($D61="","",data!W62)</f>
        <v/>
      </c>
      <c r="U61" s="306"/>
      <c r="V61" s="306"/>
      <c r="W61" s="306" t="str">
        <f>IF($D61="","",data!Z62)</f>
        <v/>
      </c>
      <c r="X61" s="306" t="str">
        <f>IF($D61="","",data!AB62)</f>
        <v/>
      </c>
      <c r="Y61" s="306"/>
      <c r="Z61" s="306"/>
      <c r="AA61" s="306" t="str">
        <f>IF($D61="","",data!AE62)</f>
        <v/>
      </c>
      <c r="AB61" s="306" t="str">
        <f>IF($D61="","",data!AG62)</f>
        <v/>
      </c>
      <c r="AC61" s="306"/>
      <c r="AD61" s="306"/>
      <c r="AE61" s="306" t="str">
        <f>IF($D61="","",data!AJ62)</f>
        <v/>
      </c>
      <c r="AF61" s="306" t="str">
        <f>IF($D61="","",data!AL62)</f>
        <v/>
      </c>
      <c r="AG61" s="306"/>
      <c r="AH61" s="306"/>
      <c r="AI61" s="306" t="str">
        <f>IF($D61="","",data!AO62)</f>
        <v/>
      </c>
      <c r="AJ61" s="306" t="str">
        <f>IF($D61="","",data!AQ62)</f>
        <v/>
      </c>
      <c r="AK61" s="306"/>
      <c r="AL61" s="306"/>
      <c r="AM61" s="306" t="str">
        <f>IF(競技者データ入力シート!AK66="","",競技者データ入力シート!AK66)</f>
        <v/>
      </c>
      <c r="AN61" s="306" t="str">
        <f>IF(競技者データ入力シート!$AK66="","",(VLOOKUP(($AI61&amp;$AM61),$BO$2:$BP$9,2,FALSE)))</f>
        <v/>
      </c>
      <c r="AO61" s="306" t="str">
        <f>IF(競技者データ入力シート!$AK66="","",$B61)</f>
        <v/>
      </c>
      <c r="AP61" s="306" t="str">
        <f>IF(競技者データ入力シート!$AK66="","",$C61&amp;$AM61)</f>
        <v/>
      </c>
      <c r="AQ61" s="306"/>
      <c r="AR61" s="306" t="str">
        <f>IF(競技者データ入力シート!$AK66="","",$C61&amp;$AM61)</f>
        <v/>
      </c>
      <c r="AS61" s="306" t="str">
        <f>IF(競技者データ入力シート!$AK66="","",$C61&amp;$AM61)</f>
        <v/>
      </c>
      <c r="AT61" s="306" t="str">
        <f>IF(競技者データ入力シート!AK66="","",(COUNTIF($AN$2:AN61,AN61)))</f>
        <v/>
      </c>
      <c r="AU61" s="306" t="str">
        <f>IF(競技者データ入力シート!$AK66="","",E61)</f>
        <v/>
      </c>
      <c r="AV61" s="306" t="str">
        <f>IF(競技者データ入力シート!$AK66="","",J61)</f>
        <v/>
      </c>
      <c r="AW61" s="306" t="str">
        <f>IF(競技者データ入力シート!$AK66="","",AI61)</f>
        <v/>
      </c>
      <c r="AX61" s="306" t="str">
        <f>IF(競技者データ入力シート!$AK66="","",AJ61)</f>
        <v/>
      </c>
      <c r="AY61" s="306" t="str">
        <f>IF(競技者データ入力シート!$N66="","",競技者データ入力シート!$N66)</f>
        <v/>
      </c>
      <c r="AZ61" s="306" t="str">
        <f>IF(競技者データ入力シート!$S66="","",競技者データ入力シート!$S66)</f>
        <v/>
      </c>
      <c r="BA61" s="306" t="str">
        <f>IF(競技者データ入力シート!$X66="","",競技者データ入力シート!$X66)</f>
        <v/>
      </c>
      <c r="BB61" s="306" t="str">
        <f>IF(競技者データ入力シート!$AC66="","",競技者データ入力シート!$AC66)</f>
        <v/>
      </c>
      <c r="BC61" s="306" t="str">
        <f>IF(競技者データ入力シート!$AH66="","",競技者データ入力シート!$AH66)</f>
        <v/>
      </c>
      <c r="BD61" s="306" t="str">
        <f>IF(競技者データ入力シート!$AK66="","",競技者データ入力シート!$AK66)</f>
        <v/>
      </c>
    </row>
    <row r="62" spans="2:56">
      <c r="B62" s="306" t="str">
        <f>IF(競技者データ入力シート!C67="","",競技者データ入力シート!$S$1)</f>
        <v/>
      </c>
      <c r="C62" s="306" t="str">
        <f>IF(競技者データ入力シート!C67="","",'大会申込一覧表(印刷して提出)'!$P$6)</f>
        <v/>
      </c>
      <c r="D62" s="306" t="str">
        <f>競技者データ入力シート!A67</f>
        <v/>
      </c>
      <c r="E62" s="306">
        <v>1061</v>
      </c>
      <c r="F62" s="306" t="str">
        <f>IF(競技者データ入力シート!$C$7="","",競技者データ入力シート!$S$1)</f>
        <v/>
      </c>
      <c r="G62" s="306"/>
      <c r="H62" s="306"/>
      <c r="I62" s="306" t="str">
        <f>IF(競技者データ入力シート!$B67="","",競技者データ入力シート!$B67)</f>
        <v/>
      </c>
      <c r="J62" s="306" t="str">
        <f>IF(競技者データ入力シート!C67="","",(競技者データ入力シート!C67&amp;" "&amp;競技者データ入力シート!D67))</f>
        <v/>
      </c>
      <c r="K62" s="306" t="str">
        <f>IF(競技者データ入力シート!E67="","",(競技者データ入力シート!E67&amp;" "&amp;競技者データ入力シート!F67))</f>
        <v/>
      </c>
      <c r="L62" s="306" t="str">
        <f>IF(競技者データ入力シート!C67="","",(競技者データ入力シート!C67&amp;" "&amp;競技者データ入力シート!D67))</f>
        <v/>
      </c>
      <c r="M62" s="306" t="str">
        <f>IF(競技者データ入力シート!H67="","",競技者データ入力シート!H67)</f>
        <v/>
      </c>
      <c r="N62" s="306" t="str">
        <f>IF(競技者データ入力シート!I67="","",競技者データ入力シート!I67)</f>
        <v/>
      </c>
      <c r="O62" s="306" t="str">
        <f>IF(競技者データ入力シート!J67="","",競技者データ入力シート!J67)</f>
        <v/>
      </c>
      <c r="P62" s="306" t="str">
        <f>IF(競技者データ入力シート!K67="","",競技者データ入力シート!K67)</f>
        <v/>
      </c>
      <c r="Q62" s="306" t="str">
        <f>IF(競技者データ入力シート!C67="", "", '大会申込一覧表(印刷して提出)'!$L$5)</f>
        <v/>
      </c>
      <c r="R62" s="306" t="str">
        <f>IF(競技者データ入力シート!L67="", "", 競技者データ入力シート!L67)</f>
        <v/>
      </c>
      <c r="S62" s="306" t="str">
        <f>IF($D62="","",data!U63)</f>
        <v/>
      </c>
      <c r="T62" s="306" t="str">
        <f>IF($D62="","",data!W63)</f>
        <v/>
      </c>
      <c r="U62" s="306"/>
      <c r="V62" s="306"/>
      <c r="W62" s="306" t="str">
        <f>IF($D62="","",data!Z63)</f>
        <v/>
      </c>
      <c r="X62" s="306" t="str">
        <f>IF($D62="","",data!AB63)</f>
        <v/>
      </c>
      <c r="Y62" s="306"/>
      <c r="Z62" s="306"/>
      <c r="AA62" s="306" t="str">
        <f>IF($D62="","",data!AE63)</f>
        <v/>
      </c>
      <c r="AB62" s="306" t="str">
        <f>IF($D62="","",data!AG63)</f>
        <v/>
      </c>
      <c r="AC62" s="306"/>
      <c r="AD62" s="306"/>
      <c r="AE62" s="306" t="str">
        <f>IF($D62="","",data!AJ63)</f>
        <v/>
      </c>
      <c r="AF62" s="306" t="str">
        <f>IF($D62="","",data!AL63)</f>
        <v/>
      </c>
      <c r="AG62" s="306"/>
      <c r="AH62" s="306"/>
      <c r="AI62" s="306" t="str">
        <f>IF($D62="","",data!AO63)</f>
        <v/>
      </c>
      <c r="AJ62" s="306" t="str">
        <f>IF($D62="","",data!AQ63)</f>
        <v/>
      </c>
      <c r="AK62" s="306"/>
      <c r="AL62" s="306"/>
      <c r="AM62" s="306" t="str">
        <f>IF(競技者データ入力シート!AK67="","",競技者データ入力シート!AK67)</f>
        <v/>
      </c>
      <c r="AN62" s="306" t="str">
        <f>IF(競技者データ入力シート!$AK67="","",(VLOOKUP(($AI62&amp;$AM62),$BO$2:$BP$9,2,FALSE)))</f>
        <v/>
      </c>
      <c r="AO62" s="306" t="str">
        <f>IF(競技者データ入力シート!$AK67="","",$B62)</f>
        <v/>
      </c>
      <c r="AP62" s="306" t="str">
        <f>IF(競技者データ入力シート!$AK67="","",$C62&amp;$AM62)</f>
        <v/>
      </c>
      <c r="AQ62" s="306"/>
      <c r="AR62" s="306" t="str">
        <f>IF(競技者データ入力シート!$AK67="","",$C62&amp;$AM62)</f>
        <v/>
      </c>
      <c r="AS62" s="306" t="str">
        <f>IF(競技者データ入力シート!$AK67="","",$C62&amp;$AM62)</f>
        <v/>
      </c>
      <c r="AT62" s="306" t="str">
        <f>IF(競技者データ入力シート!AK67="","",(COUNTIF($AN$2:AN62,AN62)))</f>
        <v/>
      </c>
      <c r="AU62" s="306" t="str">
        <f>IF(競技者データ入力シート!$AK67="","",E62)</f>
        <v/>
      </c>
      <c r="AV62" s="306" t="str">
        <f>IF(競技者データ入力シート!$AK67="","",J62)</f>
        <v/>
      </c>
      <c r="AW62" s="306" t="str">
        <f>IF(競技者データ入力シート!$AK67="","",AI62)</f>
        <v/>
      </c>
      <c r="AX62" s="306" t="str">
        <f>IF(競技者データ入力シート!$AK67="","",AJ62)</f>
        <v/>
      </c>
      <c r="AY62" s="306" t="str">
        <f>IF(競技者データ入力シート!$N67="","",競技者データ入力シート!$N67)</f>
        <v/>
      </c>
      <c r="AZ62" s="306" t="str">
        <f>IF(競技者データ入力シート!$S67="","",競技者データ入力シート!$S67)</f>
        <v/>
      </c>
      <c r="BA62" s="306" t="str">
        <f>IF(競技者データ入力シート!$X67="","",競技者データ入力シート!$X67)</f>
        <v/>
      </c>
      <c r="BB62" s="306" t="str">
        <f>IF(競技者データ入力シート!$AC67="","",競技者データ入力シート!$AC67)</f>
        <v/>
      </c>
      <c r="BC62" s="306" t="str">
        <f>IF(競技者データ入力シート!$AH67="","",競技者データ入力シート!$AH67)</f>
        <v/>
      </c>
      <c r="BD62" s="306" t="str">
        <f>IF(競技者データ入力シート!$AK67="","",競技者データ入力シート!$AK67)</f>
        <v/>
      </c>
    </row>
    <row r="63" spans="2:56">
      <c r="B63" s="306" t="str">
        <f>IF(競技者データ入力シート!C68="","",競技者データ入力シート!$S$1)</f>
        <v/>
      </c>
      <c r="C63" s="306" t="str">
        <f>IF(競技者データ入力シート!C68="","",'大会申込一覧表(印刷して提出)'!$P$6)</f>
        <v/>
      </c>
      <c r="D63" s="306" t="str">
        <f>競技者データ入力シート!A68</f>
        <v/>
      </c>
      <c r="E63" s="306">
        <v>1062</v>
      </c>
      <c r="F63" s="306" t="str">
        <f>IF(競技者データ入力シート!$C$7="","",競技者データ入力シート!$S$1)</f>
        <v/>
      </c>
      <c r="G63" s="306"/>
      <c r="H63" s="306"/>
      <c r="I63" s="306" t="str">
        <f>IF(競技者データ入力シート!$B68="","",競技者データ入力シート!$B68)</f>
        <v/>
      </c>
      <c r="J63" s="306" t="str">
        <f>IF(競技者データ入力シート!C68="","",(競技者データ入力シート!C68&amp;" "&amp;競技者データ入力シート!D68))</f>
        <v/>
      </c>
      <c r="K63" s="306" t="str">
        <f>IF(競技者データ入力シート!E68="","",(競技者データ入力シート!E68&amp;" "&amp;競技者データ入力シート!F68))</f>
        <v/>
      </c>
      <c r="L63" s="306" t="str">
        <f>IF(競技者データ入力シート!C68="","",(競技者データ入力シート!C68&amp;" "&amp;競技者データ入力シート!D68))</f>
        <v/>
      </c>
      <c r="M63" s="306" t="str">
        <f>IF(競技者データ入力シート!H68="","",競技者データ入力シート!H68)</f>
        <v/>
      </c>
      <c r="N63" s="306" t="str">
        <f>IF(競技者データ入力シート!I68="","",競技者データ入力シート!I68)</f>
        <v/>
      </c>
      <c r="O63" s="306" t="str">
        <f>IF(競技者データ入力シート!J68="","",競技者データ入力シート!J68)</f>
        <v/>
      </c>
      <c r="P63" s="306" t="str">
        <f>IF(競技者データ入力シート!K68="","",競技者データ入力シート!K68)</f>
        <v/>
      </c>
      <c r="Q63" s="306" t="str">
        <f>IF(競技者データ入力シート!C68="", "", '大会申込一覧表(印刷して提出)'!$L$5)</f>
        <v/>
      </c>
      <c r="R63" s="306" t="str">
        <f>IF(競技者データ入力シート!L68="", "", 競技者データ入力シート!L68)</f>
        <v/>
      </c>
      <c r="S63" s="306" t="str">
        <f>IF($D63="","",data!U64)</f>
        <v/>
      </c>
      <c r="T63" s="306" t="str">
        <f>IF($D63="","",data!W64)</f>
        <v/>
      </c>
      <c r="U63" s="306"/>
      <c r="V63" s="306"/>
      <c r="W63" s="306" t="str">
        <f>IF($D63="","",data!Z64)</f>
        <v/>
      </c>
      <c r="X63" s="306" t="str">
        <f>IF($D63="","",data!AB64)</f>
        <v/>
      </c>
      <c r="Y63" s="306"/>
      <c r="Z63" s="306"/>
      <c r="AA63" s="306" t="str">
        <f>IF($D63="","",data!AE64)</f>
        <v/>
      </c>
      <c r="AB63" s="306" t="str">
        <f>IF($D63="","",data!AG64)</f>
        <v/>
      </c>
      <c r="AC63" s="306"/>
      <c r="AD63" s="306"/>
      <c r="AE63" s="306" t="str">
        <f>IF($D63="","",data!AJ64)</f>
        <v/>
      </c>
      <c r="AF63" s="306" t="str">
        <f>IF($D63="","",data!AL64)</f>
        <v/>
      </c>
      <c r="AG63" s="306"/>
      <c r="AH63" s="306"/>
      <c r="AI63" s="306" t="str">
        <f>IF($D63="","",data!AO64)</f>
        <v/>
      </c>
      <c r="AJ63" s="306" t="str">
        <f>IF($D63="","",data!AQ64)</f>
        <v/>
      </c>
      <c r="AK63" s="306"/>
      <c r="AL63" s="306"/>
      <c r="AM63" s="306" t="str">
        <f>IF(競技者データ入力シート!AK68="","",競技者データ入力シート!AK68)</f>
        <v/>
      </c>
      <c r="AN63" s="306" t="str">
        <f>IF(競技者データ入力シート!$AK68="","",(VLOOKUP(($AI63&amp;$AM63),$BO$2:$BP$9,2,FALSE)))</f>
        <v/>
      </c>
      <c r="AO63" s="306" t="str">
        <f>IF(競技者データ入力シート!$AK68="","",$B63)</f>
        <v/>
      </c>
      <c r="AP63" s="306" t="str">
        <f>IF(競技者データ入力シート!$AK68="","",$C63&amp;$AM63)</f>
        <v/>
      </c>
      <c r="AQ63" s="306"/>
      <c r="AR63" s="306" t="str">
        <f>IF(競技者データ入力シート!$AK68="","",$C63&amp;$AM63)</f>
        <v/>
      </c>
      <c r="AS63" s="306" t="str">
        <f>IF(競技者データ入力シート!$AK68="","",$C63&amp;$AM63)</f>
        <v/>
      </c>
      <c r="AT63" s="306" t="str">
        <f>IF(競技者データ入力シート!AK68="","",(COUNTIF($AN$2:AN63,AN63)))</f>
        <v/>
      </c>
      <c r="AU63" s="306" t="str">
        <f>IF(競技者データ入力シート!$AK68="","",E63)</f>
        <v/>
      </c>
      <c r="AV63" s="306" t="str">
        <f>IF(競技者データ入力シート!$AK68="","",J63)</f>
        <v/>
      </c>
      <c r="AW63" s="306" t="str">
        <f>IF(競技者データ入力シート!$AK68="","",AI63)</f>
        <v/>
      </c>
      <c r="AX63" s="306" t="str">
        <f>IF(競技者データ入力シート!$AK68="","",AJ63)</f>
        <v/>
      </c>
      <c r="AY63" s="306" t="str">
        <f>IF(競技者データ入力シート!$N68="","",競技者データ入力シート!$N68)</f>
        <v/>
      </c>
      <c r="AZ63" s="306" t="str">
        <f>IF(競技者データ入力シート!$S68="","",競技者データ入力シート!$S68)</f>
        <v/>
      </c>
      <c r="BA63" s="306" t="str">
        <f>IF(競技者データ入力シート!$X68="","",競技者データ入力シート!$X68)</f>
        <v/>
      </c>
      <c r="BB63" s="306" t="str">
        <f>IF(競技者データ入力シート!$AC68="","",競技者データ入力シート!$AC68)</f>
        <v/>
      </c>
      <c r="BC63" s="306" t="str">
        <f>IF(競技者データ入力シート!$AH68="","",競技者データ入力シート!$AH68)</f>
        <v/>
      </c>
      <c r="BD63" s="306" t="str">
        <f>IF(競技者データ入力シート!$AK68="","",競技者データ入力シート!$AK68)</f>
        <v/>
      </c>
    </row>
    <row r="64" spans="2:56">
      <c r="B64" s="306" t="str">
        <f>IF(競技者データ入力シート!C69="","",競技者データ入力シート!$S$1)</f>
        <v/>
      </c>
      <c r="C64" s="306" t="str">
        <f>IF(競技者データ入力シート!C69="","",'大会申込一覧表(印刷して提出)'!$P$6)</f>
        <v/>
      </c>
      <c r="D64" s="306" t="str">
        <f>競技者データ入力シート!A69</f>
        <v/>
      </c>
      <c r="E64" s="306">
        <v>1063</v>
      </c>
      <c r="F64" s="306" t="str">
        <f>IF(競技者データ入力シート!$C$7="","",競技者データ入力シート!$S$1)</f>
        <v/>
      </c>
      <c r="G64" s="306"/>
      <c r="H64" s="306"/>
      <c r="I64" s="306" t="str">
        <f>IF(競技者データ入力シート!$B69="","",競技者データ入力シート!$B69)</f>
        <v/>
      </c>
      <c r="J64" s="306" t="str">
        <f>IF(競技者データ入力シート!C69="","",(競技者データ入力シート!C69&amp;" "&amp;競技者データ入力シート!D69))</f>
        <v/>
      </c>
      <c r="K64" s="306" t="str">
        <f>IF(競技者データ入力シート!E69="","",(競技者データ入力シート!E69&amp;" "&amp;競技者データ入力シート!F69))</f>
        <v/>
      </c>
      <c r="L64" s="306" t="str">
        <f>IF(競技者データ入力シート!C69="","",(競技者データ入力シート!C69&amp;" "&amp;競技者データ入力シート!D69))</f>
        <v/>
      </c>
      <c r="M64" s="306" t="str">
        <f>IF(競技者データ入力シート!H69="","",競技者データ入力シート!H69)</f>
        <v/>
      </c>
      <c r="N64" s="306" t="str">
        <f>IF(競技者データ入力シート!I69="","",競技者データ入力シート!I69)</f>
        <v/>
      </c>
      <c r="O64" s="306" t="str">
        <f>IF(競技者データ入力シート!J69="","",競技者データ入力シート!J69)</f>
        <v/>
      </c>
      <c r="P64" s="306" t="str">
        <f>IF(競技者データ入力シート!K69="","",競技者データ入力シート!K69)</f>
        <v/>
      </c>
      <c r="Q64" s="306" t="str">
        <f>IF(競技者データ入力シート!C69="", "", '大会申込一覧表(印刷して提出)'!$L$5)</f>
        <v/>
      </c>
      <c r="R64" s="306" t="str">
        <f>IF(競技者データ入力シート!L69="", "", 競技者データ入力シート!L69)</f>
        <v/>
      </c>
      <c r="S64" s="306" t="str">
        <f>IF($D64="","",data!U65)</f>
        <v/>
      </c>
      <c r="T64" s="306" t="str">
        <f>IF($D64="","",data!W65)</f>
        <v/>
      </c>
      <c r="U64" s="306"/>
      <c r="V64" s="306"/>
      <c r="W64" s="306" t="str">
        <f>IF($D64="","",data!Z65)</f>
        <v/>
      </c>
      <c r="X64" s="306" t="str">
        <f>IF($D64="","",data!AB65)</f>
        <v/>
      </c>
      <c r="Y64" s="306"/>
      <c r="Z64" s="306"/>
      <c r="AA64" s="306" t="str">
        <f>IF($D64="","",data!AE65)</f>
        <v/>
      </c>
      <c r="AB64" s="306" t="str">
        <f>IF($D64="","",data!AG65)</f>
        <v/>
      </c>
      <c r="AC64" s="306"/>
      <c r="AD64" s="306"/>
      <c r="AE64" s="306" t="str">
        <f>IF($D64="","",data!AJ65)</f>
        <v/>
      </c>
      <c r="AF64" s="306" t="str">
        <f>IF($D64="","",data!AL65)</f>
        <v/>
      </c>
      <c r="AG64" s="306"/>
      <c r="AH64" s="306"/>
      <c r="AI64" s="306" t="str">
        <f>IF($D64="","",data!AO65)</f>
        <v/>
      </c>
      <c r="AJ64" s="306" t="str">
        <f>IF($D64="","",data!AQ65)</f>
        <v/>
      </c>
      <c r="AK64" s="306"/>
      <c r="AL64" s="306"/>
      <c r="AM64" s="306" t="str">
        <f>IF(競技者データ入力シート!AK69="","",競技者データ入力シート!AK69)</f>
        <v/>
      </c>
      <c r="AN64" s="306" t="str">
        <f>IF(競技者データ入力シート!$AK69="","",(VLOOKUP(($AI64&amp;$AM64),$BO$2:$BP$9,2,FALSE)))</f>
        <v/>
      </c>
      <c r="AO64" s="306" t="str">
        <f>IF(競技者データ入力シート!$AK69="","",$B64)</f>
        <v/>
      </c>
      <c r="AP64" s="306" t="str">
        <f>IF(競技者データ入力シート!$AK69="","",$C64&amp;$AM64)</f>
        <v/>
      </c>
      <c r="AQ64" s="306"/>
      <c r="AR64" s="306" t="str">
        <f>IF(競技者データ入力シート!$AK69="","",$C64&amp;$AM64)</f>
        <v/>
      </c>
      <c r="AS64" s="306" t="str">
        <f>IF(競技者データ入力シート!$AK69="","",$C64&amp;$AM64)</f>
        <v/>
      </c>
      <c r="AT64" s="306" t="str">
        <f>IF(競技者データ入力シート!AK69="","",(COUNTIF($AN$2:AN64,AN64)))</f>
        <v/>
      </c>
      <c r="AU64" s="306" t="str">
        <f>IF(競技者データ入力シート!$AK69="","",E64)</f>
        <v/>
      </c>
      <c r="AV64" s="306" t="str">
        <f>IF(競技者データ入力シート!$AK69="","",J64)</f>
        <v/>
      </c>
      <c r="AW64" s="306" t="str">
        <f>IF(競技者データ入力シート!$AK69="","",AI64)</f>
        <v/>
      </c>
      <c r="AX64" s="306" t="str">
        <f>IF(競技者データ入力シート!$AK69="","",AJ64)</f>
        <v/>
      </c>
      <c r="AY64" s="306" t="str">
        <f>IF(競技者データ入力シート!$N69="","",競技者データ入力シート!$N69)</f>
        <v/>
      </c>
      <c r="AZ64" s="306" t="str">
        <f>IF(競技者データ入力シート!$S69="","",競技者データ入力シート!$S69)</f>
        <v/>
      </c>
      <c r="BA64" s="306" t="str">
        <f>IF(競技者データ入力シート!$X69="","",競技者データ入力シート!$X69)</f>
        <v/>
      </c>
      <c r="BB64" s="306" t="str">
        <f>IF(競技者データ入力シート!$AC69="","",競技者データ入力シート!$AC69)</f>
        <v/>
      </c>
      <c r="BC64" s="306" t="str">
        <f>IF(競技者データ入力シート!$AH69="","",競技者データ入力シート!$AH69)</f>
        <v/>
      </c>
      <c r="BD64" s="306" t="str">
        <f>IF(競技者データ入力シート!$AK69="","",競技者データ入力シート!$AK69)</f>
        <v/>
      </c>
    </row>
    <row r="65" spans="2:56">
      <c r="B65" s="306" t="str">
        <f>IF(競技者データ入力シート!C70="","",競技者データ入力シート!$S$1)</f>
        <v/>
      </c>
      <c r="C65" s="306" t="str">
        <f>IF(競技者データ入力シート!C70="","",'大会申込一覧表(印刷して提出)'!$P$6)</f>
        <v/>
      </c>
      <c r="D65" s="306" t="str">
        <f>競技者データ入力シート!A70</f>
        <v/>
      </c>
      <c r="E65" s="306">
        <v>1064</v>
      </c>
      <c r="F65" s="306" t="str">
        <f>IF(競技者データ入力シート!$C$7="","",競技者データ入力シート!$S$1)</f>
        <v/>
      </c>
      <c r="G65" s="306"/>
      <c r="H65" s="306"/>
      <c r="I65" s="306" t="str">
        <f>IF(競技者データ入力シート!$B70="","",競技者データ入力シート!$B70)</f>
        <v/>
      </c>
      <c r="J65" s="306" t="str">
        <f>IF(競技者データ入力シート!C70="","",(競技者データ入力シート!C70&amp;" "&amp;競技者データ入力シート!D70))</f>
        <v/>
      </c>
      <c r="K65" s="306" t="str">
        <f>IF(競技者データ入力シート!E70="","",(競技者データ入力シート!E70&amp;" "&amp;競技者データ入力シート!F70))</f>
        <v/>
      </c>
      <c r="L65" s="306" t="str">
        <f>IF(競技者データ入力シート!C70="","",(競技者データ入力シート!C70&amp;" "&amp;競技者データ入力シート!D70))</f>
        <v/>
      </c>
      <c r="M65" s="306" t="str">
        <f>IF(競技者データ入力シート!H70="","",競技者データ入力シート!H70)</f>
        <v/>
      </c>
      <c r="N65" s="306" t="str">
        <f>IF(競技者データ入力シート!I70="","",競技者データ入力シート!I70)</f>
        <v/>
      </c>
      <c r="O65" s="306" t="str">
        <f>IF(競技者データ入力シート!J70="","",競技者データ入力シート!J70)</f>
        <v/>
      </c>
      <c r="P65" s="306" t="str">
        <f>IF(競技者データ入力シート!K70="","",競技者データ入力シート!K70)</f>
        <v/>
      </c>
      <c r="Q65" s="306" t="str">
        <f>IF(競技者データ入力シート!C70="", "", '大会申込一覧表(印刷して提出)'!$L$5)</f>
        <v/>
      </c>
      <c r="R65" s="306" t="str">
        <f>IF(競技者データ入力シート!L70="", "", 競技者データ入力シート!L70)</f>
        <v/>
      </c>
      <c r="S65" s="306" t="str">
        <f>IF($D65="","",data!U66)</f>
        <v/>
      </c>
      <c r="T65" s="306" t="str">
        <f>IF($D65="","",data!W66)</f>
        <v/>
      </c>
      <c r="U65" s="306"/>
      <c r="V65" s="306"/>
      <c r="W65" s="306" t="str">
        <f>IF($D65="","",data!Z66)</f>
        <v/>
      </c>
      <c r="X65" s="306" t="str">
        <f>IF($D65="","",data!AB66)</f>
        <v/>
      </c>
      <c r="Y65" s="306"/>
      <c r="Z65" s="306"/>
      <c r="AA65" s="306" t="str">
        <f>IF($D65="","",data!AE66)</f>
        <v/>
      </c>
      <c r="AB65" s="306" t="str">
        <f>IF($D65="","",data!AG66)</f>
        <v/>
      </c>
      <c r="AC65" s="306"/>
      <c r="AD65" s="306"/>
      <c r="AE65" s="306" t="str">
        <f>IF($D65="","",data!AJ66)</f>
        <v/>
      </c>
      <c r="AF65" s="306" t="str">
        <f>IF($D65="","",data!AL66)</f>
        <v/>
      </c>
      <c r="AG65" s="306"/>
      <c r="AH65" s="306"/>
      <c r="AI65" s="306" t="str">
        <f>IF($D65="","",data!AO66)</f>
        <v/>
      </c>
      <c r="AJ65" s="306" t="str">
        <f>IF($D65="","",data!AQ66)</f>
        <v/>
      </c>
      <c r="AK65" s="306"/>
      <c r="AL65" s="306"/>
      <c r="AM65" s="306" t="str">
        <f>IF(競技者データ入力シート!AK70="","",競技者データ入力シート!AK70)</f>
        <v/>
      </c>
      <c r="AN65" s="306" t="str">
        <f>IF(競技者データ入力シート!$AK70="","",(VLOOKUP(($AI65&amp;$AM65),$BO$2:$BP$9,2,FALSE)))</f>
        <v/>
      </c>
      <c r="AO65" s="306" t="str">
        <f>IF(競技者データ入力シート!$AK70="","",$B65)</f>
        <v/>
      </c>
      <c r="AP65" s="306" t="str">
        <f>IF(競技者データ入力シート!$AK70="","",$C65&amp;$AM65)</f>
        <v/>
      </c>
      <c r="AQ65" s="306"/>
      <c r="AR65" s="306" t="str">
        <f>IF(競技者データ入力シート!$AK70="","",$C65&amp;$AM65)</f>
        <v/>
      </c>
      <c r="AS65" s="306" t="str">
        <f>IF(競技者データ入力シート!$AK70="","",$C65&amp;$AM65)</f>
        <v/>
      </c>
      <c r="AT65" s="306" t="str">
        <f>IF(競技者データ入力シート!AK70="","",(COUNTIF($AN$2:AN65,AN65)))</f>
        <v/>
      </c>
      <c r="AU65" s="306" t="str">
        <f>IF(競技者データ入力シート!$AK70="","",E65)</f>
        <v/>
      </c>
      <c r="AV65" s="306" t="str">
        <f>IF(競技者データ入力シート!$AK70="","",J65)</f>
        <v/>
      </c>
      <c r="AW65" s="306" t="str">
        <f>IF(競技者データ入力シート!$AK70="","",AI65)</f>
        <v/>
      </c>
      <c r="AX65" s="306" t="str">
        <f>IF(競技者データ入力シート!$AK70="","",AJ65)</f>
        <v/>
      </c>
      <c r="AY65" s="306" t="str">
        <f>IF(競技者データ入力シート!$N70="","",競技者データ入力シート!$N70)</f>
        <v/>
      </c>
      <c r="AZ65" s="306" t="str">
        <f>IF(競技者データ入力シート!$S70="","",競技者データ入力シート!$S70)</f>
        <v/>
      </c>
      <c r="BA65" s="306" t="str">
        <f>IF(競技者データ入力シート!$X70="","",競技者データ入力シート!$X70)</f>
        <v/>
      </c>
      <c r="BB65" s="306" t="str">
        <f>IF(競技者データ入力シート!$AC70="","",競技者データ入力シート!$AC70)</f>
        <v/>
      </c>
      <c r="BC65" s="306" t="str">
        <f>IF(競技者データ入力シート!$AH70="","",競技者データ入力シート!$AH70)</f>
        <v/>
      </c>
      <c r="BD65" s="306" t="str">
        <f>IF(競技者データ入力シート!$AK70="","",競技者データ入力シート!$AK70)</f>
        <v/>
      </c>
    </row>
    <row r="66" spans="2:56">
      <c r="B66" s="306" t="str">
        <f>IF(競技者データ入力シート!C71="","",競技者データ入力シート!$S$1)</f>
        <v/>
      </c>
      <c r="C66" s="306" t="str">
        <f>IF(競技者データ入力シート!C71="","",'大会申込一覧表(印刷して提出)'!$P$6)</f>
        <v/>
      </c>
      <c r="D66" s="306" t="str">
        <f>競技者データ入力シート!A71</f>
        <v/>
      </c>
      <c r="E66" s="306">
        <v>1065</v>
      </c>
      <c r="F66" s="306" t="str">
        <f>IF(競技者データ入力シート!$C$7="","",競技者データ入力シート!$S$1)</f>
        <v/>
      </c>
      <c r="G66" s="306"/>
      <c r="H66" s="306"/>
      <c r="I66" s="306" t="str">
        <f>IF(競技者データ入力シート!$B71="","",競技者データ入力シート!$B71)</f>
        <v/>
      </c>
      <c r="J66" s="306" t="str">
        <f>IF(競技者データ入力シート!C71="","",(競技者データ入力シート!C71&amp;" "&amp;競技者データ入力シート!D71))</f>
        <v/>
      </c>
      <c r="K66" s="306" t="str">
        <f>IF(競技者データ入力シート!E71="","",(競技者データ入力シート!E71&amp;" "&amp;競技者データ入力シート!F71))</f>
        <v/>
      </c>
      <c r="L66" s="306" t="str">
        <f>IF(競技者データ入力シート!C71="","",(競技者データ入力シート!C71&amp;" "&amp;競技者データ入力シート!D71))</f>
        <v/>
      </c>
      <c r="M66" s="306" t="str">
        <f>IF(競技者データ入力シート!H71="","",競技者データ入力シート!H71)</f>
        <v/>
      </c>
      <c r="N66" s="306" t="str">
        <f>IF(競技者データ入力シート!I71="","",競技者データ入力シート!I71)</f>
        <v/>
      </c>
      <c r="O66" s="306" t="str">
        <f>IF(競技者データ入力シート!J71="","",競技者データ入力シート!J71)</f>
        <v/>
      </c>
      <c r="P66" s="306" t="str">
        <f>IF(競技者データ入力シート!K71="","",競技者データ入力シート!K71)</f>
        <v/>
      </c>
      <c r="Q66" s="306" t="str">
        <f>IF(競技者データ入力シート!C71="", "", '大会申込一覧表(印刷して提出)'!$L$5)</f>
        <v/>
      </c>
      <c r="R66" s="306" t="str">
        <f>IF(競技者データ入力シート!L71="", "", 競技者データ入力シート!L71)</f>
        <v/>
      </c>
      <c r="S66" s="306" t="str">
        <f>IF($D66="","",data!U67)</f>
        <v/>
      </c>
      <c r="T66" s="306" t="str">
        <f>IF($D66="","",data!W67)</f>
        <v/>
      </c>
      <c r="U66" s="306"/>
      <c r="V66" s="306"/>
      <c r="W66" s="306" t="str">
        <f>IF($D66="","",data!Z67)</f>
        <v/>
      </c>
      <c r="X66" s="306" t="str">
        <f>IF($D66="","",data!AB67)</f>
        <v/>
      </c>
      <c r="Y66" s="306"/>
      <c r="Z66" s="306"/>
      <c r="AA66" s="306" t="str">
        <f>IF($D66="","",data!AE67)</f>
        <v/>
      </c>
      <c r="AB66" s="306" t="str">
        <f>IF($D66="","",data!AG67)</f>
        <v/>
      </c>
      <c r="AC66" s="306"/>
      <c r="AD66" s="306"/>
      <c r="AE66" s="306" t="str">
        <f>IF($D66="","",data!AJ67)</f>
        <v/>
      </c>
      <c r="AF66" s="306" t="str">
        <f>IF($D66="","",data!AL67)</f>
        <v/>
      </c>
      <c r="AG66" s="306"/>
      <c r="AH66" s="306"/>
      <c r="AI66" s="306" t="str">
        <f>IF($D66="","",data!AO67)</f>
        <v/>
      </c>
      <c r="AJ66" s="306" t="str">
        <f>IF($D66="","",data!AQ67)</f>
        <v/>
      </c>
      <c r="AK66" s="306"/>
      <c r="AL66" s="306"/>
      <c r="AM66" s="306" t="str">
        <f>IF(競技者データ入力シート!AK71="","",競技者データ入力シート!AK71)</f>
        <v/>
      </c>
      <c r="AN66" s="306" t="str">
        <f>IF(競技者データ入力シート!$AK71="","",(VLOOKUP(($AI66&amp;$AM66),$BO$2:$BP$9,2,FALSE)))</f>
        <v/>
      </c>
      <c r="AO66" s="306" t="str">
        <f>IF(競技者データ入力シート!$AK71="","",$B66)</f>
        <v/>
      </c>
      <c r="AP66" s="306" t="str">
        <f>IF(競技者データ入力シート!$AK71="","",$C66&amp;$AM66)</f>
        <v/>
      </c>
      <c r="AQ66" s="306"/>
      <c r="AR66" s="306" t="str">
        <f>IF(競技者データ入力シート!$AK71="","",$C66&amp;$AM66)</f>
        <v/>
      </c>
      <c r="AS66" s="306" t="str">
        <f>IF(競技者データ入力シート!$AK71="","",$C66&amp;$AM66)</f>
        <v/>
      </c>
      <c r="AT66" s="306" t="str">
        <f>IF(競技者データ入力シート!AK71="","",(COUNTIF($AN$2:AN66,AN66)))</f>
        <v/>
      </c>
      <c r="AU66" s="306" t="str">
        <f>IF(競技者データ入力シート!$AK71="","",E66)</f>
        <v/>
      </c>
      <c r="AV66" s="306" t="str">
        <f>IF(競技者データ入力シート!$AK71="","",J66)</f>
        <v/>
      </c>
      <c r="AW66" s="306" t="str">
        <f>IF(競技者データ入力シート!$AK71="","",AI66)</f>
        <v/>
      </c>
      <c r="AX66" s="306" t="str">
        <f>IF(競技者データ入力シート!$AK71="","",AJ66)</f>
        <v/>
      </c>
      <c r="AY66" s="306" t="str">
        <f>IF(競技者データ入力シート!$N71="","",競技者データ入力シート!$N71)</f>
        <v/>
      </c>
      <c r="AZ66" s="306" t="str">
        <f>IF(競技者データ入力シート!$S71="","",競技者データ入力シート!$S71)</f>
        <v/>
      </c>
      <c r="BA66" s="306" t="str">
        <f>IF(競技者データ入力シート!$X71="","",競技者データ入力シート!$X71)</f>
        <v/>
      </c>
      <c r="BB66" s="306" t="str">
        <f>IF(競技者データ入力シート!$AC71="","",競技者データ入力シート!$AC71)</f>
        <v/>
      </c>
      <c r="BC66" s="306" t="str">
        <f>IF(競技者データ入力シート!$AH71="","",競技者データ入力シート!$AH71)</f>
        <v/>
      </c>
      <c r="BD66" s="306" t="str">
        <f>IF(競技者データ入力シート!$AK71="","",競技者データ入力シート!$AK71)</f>
        <v/>
      </c>
    </row>
    <row r="67" spans="2:56">
      <c r="B67" s="306" t="str">
        <f>IF(競技者データ入力シート!C72="","",競技者データ入力シート!$S$1)</f>
        <v/>
      </c>
      <c r="C67" s="306" t="str">
        <f>IF(競技者データ入力シート!C72="","",'大会申込一覧表(印刷して提出)'!$P$6)</f>
        <v/>
      </c>
      <c r="D67" s="306" t="str">
        <f>競技者データ入力シート!A72</f>
        <v/>
      </c>
      <c r="E67" s="306">
        <v>1066</v>
      </c>
      <c r="F67" s="306" t="str">
        <f>IF(競技者データ入力シート!$C$7="","",競技者データ入力シート!$S$1)</f>
        <v/>
      </c>
      <c r="G67" s="306"/>
      <c r="H67" s="306"/>
      <c r="I67" s="306" t="str">
        <f>IF(競技者データ入力シート!$B72="","",競技者データ入力シート!$B72)</f>
        <v/>
      </c>
      <c r="J67" s="306" t="str">
        <f>IF(競技者データ入力シート!C72="","",(競技者データ入力シート!C72&amp;" "&amp;競技者データ入力シート!D72))</f>
        <v/>
      </c>
      <c r="K67" s="306" t="str">
        <f>IF(競技者データ入力シート!E72="","",(競技者データ入力シート!E72&amp;" "&amp;競技者データ入力シート!F72))</f>
        <v/>
      </c>
      <c r="L67" s="306" t="str">
        <f>IF(競技者データ入力シート!C72="","",(競技者データ入力シート!C72&amp;" "&amp;競技者データ入力シート!D72))</f>
        <v/>
      </c>
      <c r="M67" s="306" t="str">
        <f>IF(競技者データ入力シート!H72="","",競技者データ入力シート!H72)</f>
        <v/>
      </c>
      <c r="N67" s="306" t="str">
        <f>IF(競技者データ入力シート!I72="","",競技者データ入力シート!I72)</f>
        <v/>
      </c>
      <c r="O67" s="306" t="str">
        <f>IF(競技者データ入力シート!J72="","",競技者データ入力シート!J72)</f>
        <v/>
      </c>
      <c r="P67" s="306" t="str">
        <f>IF(競技者データ入力シート!K72="","",競技者データ入力シート!K72)</f>
        <v/>
      </c>
      <c r="Q67" s="306" t="str">
        <f>IF(競技者データ入力シート!C72="", "", '大会申込一覧表(印刷して提出)'!$L$5)</f>
        <v/>
      </c>
      <c r="R67" s="306" t="str">
        <f>IF(競技者データ入力シート!L72="", "", 競技者データ入力シート!L72)</f>
        <v/>
      </c>
      <c r="S67" s="306" t="str">
        <f>IF($D67="","",data!U68)</f>
        <v/>
      </c>
      <c r="T67" s="306" t="str">
        <f>IF($D67="","",data!W68)</f>
        <v/>
      </c>
      <c r="U67" s="306"/>
      <c r="V67" s="306"/>
      <c r="W67" s="306" t="str">
        <f>IF($D67="","",data!Z68)</f>
        <v/>
      </c>
      <c r="X67" s="306" t="str">
        <f>IF($D67="","",data!AB68)</f>
        <v/>
      </c>
      <c r="Y67" s="306"/>
      <c r="Z67" s="306"/>
      <c r="AA67" s="306" t="str">
        <f>IF($D67="","",data!AE68)</f>
        <v/>
      </c>
      <c r="AB67" s="306" t="str">
        <f>IF($D67="","",data!AG68)</f>
        <v/>
      </c>
      <c r="AC67" s="306"/>
      <c r="AD67" s="306"/>
      <c r="AE67" s="306" t="str">
        <f>IF($D67="","",data!AJ68)</f>
        <v/>
      </c>
      <c r="AF67" s="306" t="str">
        <f>IF($D67="","",data!AL68)</f>
        <v/>
      </c>
      <c r="AG67" s="306"/>
      <c r="AH67" s="306"/>
      <c r="AI67" s="306" t="str">
        <f>IF($D67="","",data!AO68)</f>
        <v/>
      </c>
      <c r="AJ67" s="306" t="str">
        <f>IF($D67="","",data!AQ68)</f>
        <v/>
      </c>
      <c r="AK67" s="306"/>
      <c r="AL67" s="306"/>
      <c r="AM67" s="306" t="str">
        <f>IF(競技者データ入力シート!AK72="","",競技者データ入力シート!AK72)</f>
        <v/>
      </c>
      <c r="AN67" s="306" t="str">
        <f>IF(競技者データ入力シート!$AK72="","",(VLOOKUP(($AI67&amp;$AM67),$BO$2:$BP$9,2,FALSE)))</f>
        <v/>
      </c>
      <c r="AO67" s="306" t="str">
        <f>IF(競技者データ入力シート!$AK72="","",$B67)</f>
        <v/>
      </c>
      <c r="AP67" s="306" t="str">
        <f>IF(競技者データ入力シート!$AK72="","",$C67&amp;$AM67)</f>
        <v/>
      </c>
      <c r="AQ67" s="306"/>
      <c r="AR67" s="306" t="str">
        <f>IF(競技者データ入力シート!$AK72="","",$C67&amp;$AM67)</f>
        <v/>
      </c>
      <c r="AS67" s="306" t="str">
        <f>IF(競技者データ入力シート!$AK72="","",$C67&amp;$AM67)</f>
        <v/>
      </c>
      <c r="AT67" s="306" t="str">
        <f>IF(競技者データ入力シート!AK72="","",(COUNTIF($AN$2:AN67,AN67)))</f>
        <v/>
      </c>
      <c r="AU67" s="306" t="str">
        <f>IF(競技者データ入力シート!$AK72="","",E67)</f>
        <v/>
      </c>
      <c r="AV67" s="306" t="str">
        <f>IF(競技者データ入力シート!$AK72="","",J67)</f>
        <v/>
      </c>
      <c r="AW67" s="306" t="str">
        <f>IF(競技者データ入力シート!$AK72="","",AI67)</f>
        <v/>
      </c>
      <c r="AX67" s="306" t="str">
        <f>IF(競技者データ入力シート!$AK72="","",AJ67)</f>
        <v/>
      </c>
      <c r="AY67" s="306" t="str">
        <f>IF(競技者データ入力シート!$N72="","",競技者データ入力シート!$N72)</f>
        <v/>
      </c>
      <c r="AZ67" s="306" t="str">
        <f>IF(競技者データ入力シート!$S72="","",競技者データ入力シート!$S72)</f>
        <v/>
      </c>
      <c r="BA67" s="306" t="str">
        <f>IF(競技者データ入力シート!$X72="","",競技者データ入力シート!$X72)</f>
        <v/>
      </c>
      <c r="BB67" s="306" t="str">
        <f>IF(競技者データ入力シート!$AC72="","",競技者データ入力シート!$AC72)</f>
        <v/>
      </c>
      <c r="BC67" s="306" t="str">
        <f>IF(競技者データ入力シート!$AH72="","",競技者データ入力シート!$AH72)</f>
        <v/>
      </c>
      <c r="BD67" s="306" t="str">
        <f>IF(競技者データ入力シート!$AK72="","",競技者データ入力シート!$AK72)</f>
        <v/>
      </c>
    </row>
    <row r="68" spans="2:56">
      <c r="B68" s="306" t="str">
        <f>IF(競技者データ入力シート!C73="","",競技者データ入力シート!$S$1)</f>
        <v/>
      </c>
      <c r="C68" s="306" t="str">
        <f>IF(競技者データ入力シート!C73="","",'大会申込一覧表(印刷して提出)'!$P$6)</f>
        <v/>
      </c>
      <c r="D68" s="306" t="str">
        <f>競技者データ入力シート!A73</f>
        <v/>
      </c>
      <c r="E68" s="306">
        <v>1067</v>
      </c>
      <c r="F68" s="306" t="str">
        <f>IF(競技者データ入力シート!$C$7="","",競技者データ入力シート!$S$1)</f>
        <v/>
      </c>
      <c r="G68" s="306"/>
      <c r="H68" s="306"/>
      <c r="I68" s="306" t="str">
        <f>IF(競技者データ入力シート!$B73="","",競技者データ入力シート!$B73)</f>
        <v/>
      </c>
      <c r="J68" s="306" t="str">
        <f>IF(競技者データ入力シート!C73="","",(競技者データ入力シート!C73&amp;" "&amp;競技者データ入力シート!D73))</f>
        <v/>
      </c>
      <c r="K68" s="306" t="str">
        <f>IF(競技者データ入力シート!E73="","",(競技者データ入力シート!E73&amp;" "&amp;競技者データ入力シート!F73))</f>
        <v/>
      </c>
      <c r="L68" s="306" t="str">
        <f>IF(競技者データ入力シート!C73="","",(競技者データ入力シート!C73&amp;" "&amp;競技者データ入力シート!D73))</f>
        <v/>
      </c>
      <c r="M68" s="306" t="str">
        <f>IF(競技者データ入力シート!H73="","",競技者データ入力シート!H73)</f>
        <v/>
      </c>
      <c r="N68" s="306" t="str">
        <f>IF(競技者データ入力シート!I73="","",競技者データ入力シート!I73)</f>
        <v/>
      </c>
      <c r="O68" s="306" t="str">
        <f>IF(競技者データ入力シート!J73="","",競技者データ入力シート!J73)</f>
        <v/>
      </c>
      <c r="P68" s="306" t="str">
        <f>IF(競技者データ入力シート!K73="","",競技者データ入力シート!K73)</f>
        <v/>
      </c>
      <c r="Q68" s="306" t="str">
        <f>IF(競技者データ入力シート!C73="", "", '大会申込一覧表(印刷して提出)'!$L$5)</f>
        <v/>
      </c>
      <c r="R68" s="306" t="str">
        <f>IF(競技者データ入力シート!L73="", "", 競技者データ入力シート!L73)</f>
        <v/>
      </c>
      <c r="S68" s="306" t="str">
        <f>IF($D68="","",data!U69)</f>
        <v/>
      </c>
      <c r="T68" s="306" t="str">
        <f>IF($D68="","",data!W69)</f>
        <v/>
      </c>
      <c r="U68" s="306"/>
      <c r="V68" s="306"/>
      <c r="W68" s="306" t="str">
        <f>IF($D68="","",data!Z69)</f>
        <v/>
      </c>
      <c r="X68" s="306" t="str">
        <f>IF($D68="","",data!AB69)</f>
        <v/>
      </c>
      <c r="Y68" s="306"/>
      <c r="Z68" s="306"/>
      <c r="AA68" s="306" t="str">
        <f>IF($D68="","",data!AE69)</f>
        <v/>
      </c>
      <c r="AB68" s="306" t="str">
        <f>IF($D68="","",data!AG69)</f>
        <v/>
      </c>
      <c r="AC68" s="306"/>
      <c r="AD68" s="306"/>
      <c r="AE68" s="306" t="str">
        <f>IF($D68="","",data!AJ69)</f>
        <v/>
      </c>
      <c r="AF68" s="306" t="str">
        <f>IF($D68="","",data!AL69)</f>
        <v/>
      </c>
      <c r="AG68" s="306"/>
      <c r="AH68" s="306"/>
      <c r="AI68" s="306" t="str">
        <f>IF($D68="","",data!AO69)</f>
        <v/>
      </c>
      <c r="AJ68" s="306" t="str">
        <f>IF($D68="","",data!AQ69)</f>
        <v/>
      </c>
      <c r="AK68" s="306"/>
      <c r="AL68" s="306"/>
      <c r="AM68" s="306" t="str">
        <f>IF(競技者データ入力シート!AK73="","",競技者データ入力シート!AK73)</f>
        <v/>
      </c>
      <c r="AN68" s="306" t="str">
        <f>IF(競技者データ入力シート!$AK73="","",(VLOOKUP(($AI68&amp;$AM68),$BO$2:$BP$9,2,FALSE)))</f>
        <v/>
      </c>
      <c r="AO68" s="306" t="str">
        <f>IF(競技者データ入力シート!$AK73="","",$B68)</f>
        <v/>
      </c>
      <c r="AP68" s="306" t="str">
        <f>IF(競技者データ入力シート!$AK73="","",$C68&amp;$AM68)</f>
        <v/>
      </c>
      <c r="AQ68" s="306"/>
      <c r="AR68" s="306" t="str">
        <f>IF(競技者データ入力シート!$AK73="","",$C68&amp;$AM68)</f>
        <v/>
      </c>
      <c r="AS68" s="306" t="str">
        <f>IF(競技者データ入力シート!$AK73="","",$C68&amp;$AM68)</f>
        <v/>
      </c>
      <c r="AT68" s="306" t="str">
        <f>IF(競技者データ入力シート!AK73="","",(COUNTIF($AN$2:AN68,AN68)))</f>
        <v/>
      </c>
      <c r="AU68" s="306" t="str">
        <f>IF(競技者データ入力シート!$AK73="","",E68)</f>
        <v/>
      </c>
      <c r="AV68" s="306" t="str">
        <f>IF(競技者データ入力シート!$AK73="","",J68)</f>
        <v/>
      </c>
      <c r="AW68" s="306" t="str">
        <f>IF(競技者データ入力シート!$AK73="","",AI68)</f>
        <v/>
      </c>
      <c r="AX68" s="306" t="str">
        <f>IF(競技者データ入力シート!$AK73="","",AJ68)</f>
        <v/>
      </c>
      <c r="AY68" s="306" t="str">
        <f>IF(競技者データ入力シート!$N73="","",競技者データ入力シート!$N73)</f>
        <v/>
      </c>
      <c r="AZ68" s="306" t="str">
        <f>IF(競技者データ入力シート!$S73="","",競技者データ入力シート!$S73)</f>
        <v/>
      </c>
      <c r="BA68" s="306" t="str">
        <f>IF(競技者データ入力シート!$X73="","",競技者データ入力シート!$X73)</f>
        <v/>
      </c>
      <c r="BB68" s="306" t="str">
        <f>IF(競技者データ入力シート!$AC73="","",競技者データ入力シート!$AC73)</f>
        <v/>
      </c>
      <c r="BC68" s="306" t="str">
        <f>IF(競技者データ入力シート!$AH73="","",競技者データ入力シート!$AH73)</f>
        <v/>
      </c>
      <c r="BD68" s="306" t="str">
        <f>IF(競技者データ入力シート!$AK73="","",競技者データ入力シート!$AK73)</f>
        <v/>
      </c>
    </row>
    <row r="69" spans="2:56">
      <c r="B69" s="306" t="str">
        <f>IF(競技者データ入力シート!C74="","",競技者データ入力シート!$S$1)</f>
        <v/>
      </c>
      <c r="C69" s="306" t="str">
        <f>IF(競技者データ入力シート!C74="","",'大会申込一覧表(印刷して提出)'!$P$6)</f>
        <v/>
      </c>
      <c r="D69" s="306" t="str">
        <f>競技者データ入力シート!A74</f>
        <v/>
      </c>
      <c r="E69" s="306">
        <v>1068</v>
      </c>
      <c r="F69" s="306" t="str">
        <f>IF(競技者データ入力シート!$C$7="","",競技者データ入力シート!$S$1)</f>
        <v/>
      </c>
      <c r="G69" s="306"/>
      <c r="H69" s="306"/>
      <c r="I69" s="306" t="str">
        <f>IF(競技者データ入力シート!$B74="","",競技者データ入力シート!$B74)</f>
        <v/>
      </c>
      <c r="J69" s="306" t="str">
        <f>IF(競技者データ入力シート!C74="","",(競技者データ入力シート!C74&amp;" "&amp;競技者データ入力シート!D74))</f>
        <v/>
      </c>
      <c r="K69" s="306" t="str">
        <f>IF(競技者データ入力シート!E74="","",(競技者データ入力シート!E74&amp;" "&amp;競技者データ入力シート!F74))</f>
        <v/>
      </c>
      <c r="L69" s="306" t="str">
        <f>IF(競技者データ入力シート!C74="","",(競技者データ入力シート!C74&amp;" "&amp;競技者データ入力シート!D74))</f>
        <v/>
      </c>
      <c r="M69" s="306" t="str">
        <f>IF(競技者データ入力シート!H74="","",競技者データ入力シート!H74)</f>
        <v/>
      </c>
      <c r="N69" s="306" t="str">
        <f>IF(競技者データ入力シート!I74="","",競技者データ入力シート!I74)</f>
        <v/>
      </c>
      <c r="O69" s="306" t="str">
        <f>IF(競技者データ入力シート!J74="","",競技者データ入力シート!J74)</f>
        <v/>
      </c>
      <c r="P69" s="306" t="str">
        <f>IF(競技者データ入力シート!K74="","",競技者データ入力シート!K74)</f>
        <v/>
      </c>
      <c r="Q69" s="306" t="str">
        <f>IF(競技者データ入力シート!C74="", "", '大会申込一覧表(印刷して提出)'!$L$5)</f>
        <v/>
      </c>
      <c r="R69" s="306" t="str">
        <f>IF(競技者データ入力シート!L74="", "", 競技者データ入力シート!L74)</f>
        <v/>
      </c>
      <c r="S69" s="306" t="str">
        <f>IF($D69="","",data!U70)</f>
        <v/>
      </c>
      <c r="T69" s="306" t="str">
        <f>IF($D69="","",data!W70)</f>
        <v/>
      </c>
      <c r="U69" s="306"/>
      <c r="V69" s="306"/>
      <c r="W69" s="306" t="str">
        <f>IF($D69="","",data!Z70)</f>
        <v/>
      </c>
      <c r="X69" s="306" t="str">
        <f>IF($D69="","",data!AB70)</f>
        <v/>
      </c>
      <c r="Y69" s="306"/>
      <c r="Z69" s="306"/>
      <c r="AA69" s="306" t="str">
        <f>IF($D69="","",data!AE70)</f>
        <v/>
      </c>
      <c r="AB69" s="306" t="str">
        <f>IF($D69="","",data!AG70)</f>
        <v/>
      </c>
      <c r="AC69" s="306"/>
      <c r="AD69" s="306"/>
      <c r="AE69" s="306" t="str">
        <f>IF($D69="","",data!AJ70)</f>
        <v/>
      </c>
      <c r="AF69" s="306" t="str">
        <f>IF($D69="","",data!AL70)</f>
        <v/>
      </c>
      <c r="AG69" s="306"/>
      <c r="AH69" s="306"/>
      <c r="AI69" s="306" t="str">
        <f>IF($D69="","",data!AO70)</f>
        <v/>
      </c>
      <c r="AJ69" s="306" t="str">
        <f>IF($D69="","",data!AQ70)</f>
        <v/>
      </c>
      <c r="AK69" s="306"/>
      <c r="AL69" s="306"/>
      <c r="AM69" s="306" t="str">
        <f>IF(競技者データ入力シート!AK74="","",競技者データ入力シート!AK74)</f>
        <v/>
      </c>
      <c r="AN69" s="306" t="str">
        <f>IF(競技者データ入力シート!$AK74="","",(VLOOKUP(($AI69&amp;$AM69),$BO$2:$BP$9,2,FALSE)))</f>
        <v/>
      </c>
      <c r="AO69" s="306" t="str">
        <f>IF(競技者データ入力シート!$AK74="","",$B69)</f>
        <v/>
      </c>
      <c r="AP69" s="306" t="str">
        <f>IF(競技者データ入力シート!$AK74="","",$C69&amp;$AM69)</f>
        <v/>
      </c>
      <c r="AQ69" s="306"/>
      <c r="AR69" s="306" t="str">
        <f>IF(競技者データ入力シート!$AK74="","",$C69&amp;$AM69)</f>
        <v/>
      </c>
      <c r="AS69" s="306" t="str">
        <f>IF(競技者データ入力シート!$AK74="","",$C69&amp;$AM69)</f>
        <v/>
      </c>
      <c r="AT69" s="306" t="str">
        <f>IF(競技者データ入力シート!AK74="","",(COUNTIF($AN$2:AN69,AN69)))</f>
        <v/>
      </c>
      <c r="AU69" s="306" t="str">
        <f>IF(競技者データ入力シート!$AK74="","",E69)</f>
        <v/>
      </c>
      <c r="AV69" s="306" t="str">
        <f>IF(競技者データ入力シート!$AK74="","",J69)</f>
        <v/>
      </c>
      <c r="AW69" s="306" t="str">
        <f>IF(競技者データ入力シート!$AK74="","",AI69)</f>
        <v/>
      </c>
      <c r="AX69" s="306" t="str">
        <f>IF(競技者データ入力シート!$AK74="","",AJ69)</f>
        <v/>
      </c>
      <c r="AY69" s="306" t="str">
        <f>IF(競技者データ入力シート!$N74="","",競技者データ入力シート!$N74)</f>
        <v/>
      </c>
      <c r="AZ69" s="306" t="str">
        <f>IF(競技者データ入力シート!$S74="","",競技者データ入力シート!$S74)</f>
        <v/>
      </c>
      <c r="BA69" s="306" t="str">
        <f>IF(競技者データ入力シート!$X74="","",競技者データ入力シート!$X74)</f>
        <v/>
      </c>
      <c r="BB69" s="306" t="str">
        <f>IF(競技者データ入力シート!$AC74="","",競技者データ入力シート!$AC74)</f>
        <v/>
      </c>
      <c r="BC69" s="306" t="str">
        <f>IF(競技者データ入力シート!$AH74="","",競技者データ入力シート!$AH74)</f>
        <v/>
      </c>
      <c r="BD69" s="306" t="str">
        <f>IF(競技者データ入力シート!$AK74="","",競技者データ入力シート!$AK74)</f>
        <v/>
      </c>
    </row>
    <row r="70" spans="2:56">
      <c r="B70" s="306" t="str">
        <f>IF(競技者データ入力シート!C75="","",競技者データ入力シート!$S$1)</f>
        <v/>
      </c>
      <c r="C70" s="306" t="str">
        <f>IF(競技者データ入力シート!C75="","",'大会申込一覧表(印刷して提出)'!$P$6)</f>
        <v/>
      </c>
      <c r="D70" s="306" t="str">
        <f>競技者データ入力シート!A75</f>
        <v/>
      </c>
      <c r="E70" s="306">
        <v>1069</v>
      </c>
      <c r="F70" s="306" t="str">
        <f>IF(競技者データ入力シート!$C$7="","",競技者データ入力シート!$S$1)</f>
        <v/>
      </c>
      <c r="G70" s="306"/>
      <c r="H70" s="306"/>
      <c r="I70" s="306" t="str">
        <f>IF(競技者データ入力シート!$B75="","",競技者データ入力シート!$B75)</f>
        <v/>
      </c>
      <c r="J70" s="306" t="str">
        <f>IF(競技者データ入力シート!C75="","",(競技者データ入力シート!C75&amp;" "&amp;競技者データ入力シート!D75))</f>
        <v/>
      </c>
      <c r="K70" s="306" t="str">
        <f>IF(競技者データ入力シート!E75="","",(競技者データ入力シート!E75&amp;" "&amp;競技者データ入力シート!F75))</f>
        <v/>
      </c>
      <c r="L70" s="306" t="str">
        <f>IF(競技者データ入力シート!C75="","",(競技者データ入力シート!C75&amp;" "&amp;競技者データ入力シート!D75))</f>
        <v/>
      </c>
      <c r="M70" s="306" t="str">
        <f>IF(競技者データ入力シート!H75="","",競技者データ入力シート!H75)</f>
        <v/>
      </c>
      <c r="N70" s="306" t="str">
        <f>IF(競技者データ入力シート!I75="","",競技者データ入力シート!I75)</f>
        <v/>
      </c>
      <c r="O70" s="306" t="str">
        <f>IF(競技者データ入力シート!J75="","",競技者データ入力シート!J75)</f>
        <v/>
      </c>
      <c r="P70" s="306" t="str">
        <f>IF(競技者データ入力シート!K75="","",競技者データ入力シート!K75)</f>
        <v/>
      </c>
      <c r="Q70" s="306" t="str">
        <f>IF(競技者データ入力シート!C75="", "", '大会申込一覧表(印刷して提出)'!$L$5)</f>
        <v/>
      </c>
      <c r="R70" s="306" t="str">
        <f>IF(競技者データ入力シート!L75="", "", 競技者データ入力シート!L75)</f>
        <v/>
      </c>
      <c r="S70" s="306" t="str">
        <f>IF($D70="","",data!U71)</f>
        <v/>
      </c>
      <c r="T70" s="306" t="str">
        <f>IF($D70="","",data!W71)</f>
        <v/>
      </c>
      <c r="U70" s="306"/>
      <c r="V70" s="306"/>
      <c r="W70" s="306" t="str">
        <f>IF($D70="","",data!Z71)</f>
        <v/>
      </c>
      <c r="X70" s="306" t="str">
        <f>IF($D70="","",data!AB71)</f>
        <v/>
      </c>
      <c r="Y70" s="306"/>
      <c r="Z70" s="306"/>
      <c r="AA70" s="306" t="str">
        <f>IF($D70="","",data!AE71)</f>
        <v/>
      </c>
      <c r="AB70" s="306" t="str">
        <f>IF($D70="","",data!AG71)</f>
        <v/>
      </c>
      <c r="AC70" s="306"/>
      <c r="AD70" s="306"/>
      <c r="AE70" s="306" t="str">
        <f>IF($D70="","",data!AJ71)</f>
        <v/>
      </c>
      <c r="AF70" s="306" t="str">
        <f>IF($D70="","",data!AL71)</f>
        <v/>
      </c>
      <c r="AG70" s="306"/>
      <c r="AH70" s="306"/>
      <c r="AI70" s="306" t="str">
        <f>IF($D70="","",data!AO71)</f>
        <v/>
      </c>
      <c r="AJ70" s="306" t="str">
        <f>IF($D70="","",data!AQ71)</f>
        <v/>
      </c>
      <c r="AK70" s="306"/>
      <c r="AL70" s="306"/>
      <c r="AM70" s="306" t="str">
        <f>IF(競技者データ入力シート!AK75="","",競技者データ入力シート!AK75)</f>
        <v/>
      </c>
      <c r="AN70" s="306" t="str">
        <f>IF(競技者データ入力シート!$AK75="","",(VLOOKUP(($AI70&amp;$AM70),$BO$2:$BP$9,2,FALSE)))</f>
        <v/>
      </c>
      <c r="AO70" s="306" t="str">
        <f>IF(競技者データ入力シート!$AK75="","",$B70)</f>
        <v/>
      </c>
      <c r="AP70" s="306" t="str">
        <f>IF(競技者データ入力シート!$AK75="","",$C70&amp;$AM70)</f>
        <v/>
      </c>
      <c r="AQ70" s="306"/>
      <c r="AR70" s="306" t="str">
        <f>IF(競技者データ入力シート!$AK75="","",$C70&amp;$AM70)</f>
        <v/>
      </c>
      <c r="AS70" s="306" t="str">
        <f>IF(競技者データ入力シート!$AK75="","",$C70&amp;$AM70)</f>
        <v/>
      </c>
      <c r="AT70" s="306" t="str">
        <f>IF(競技者データ入力シート!AK75="","",(COUNTIF($AN$2:AN70,AN70)))</f>
        <v/>
      </c>
      <c r="AU70" s="306" t="str">
        <f>IF(競技者データ入力シート!$AK75="","",E70)</f>
        <v/>
      </c>
      <c r="AV70" s="306" t="str">
        <f>IF(競技者データ入力シート!$AK75="","",J70)</f>
        <v/>
      </c>
      <c r="AW70" s="306" t="str">
        <f>IF(競技者データ入力シート!$AK75="","",AI70)</f>
        <v/>
      </c>
      <c r="AX70" s="306" t="str">
        <f>IF(競技者データ入力シート!$AK75="","",AJ70)</f>
        <v/>
      </c>
      <c r="AY70" s="306" t="str">
        <f>IF(競技者データ入力シート!$N75="","",競技者データ入力シート!$N75)</f>
        <v/>
      </c>
      <c r="AZ70" s="306" t="str">
        <f>IF(競技者データ入力シート!$S75="","",競技者データ入力シート!$S75)</f>
        <v/>
      </c>
      <c r="BA70" s="306" t="str">
        <f>IF(競技者データ入力シート!$X75="","",競技者データ入力シート!$X75)</f>
        <v/>
      </c>
      <c r="BB70" s="306" t="str">
        <f>IF(競技者データ入力シート!$AC75="","",競技者データ入力シート!$AC75)</f>
        <v/>
      </c>
      <c r="BC70" s="306" t="str">
        <f>IF(競技者データ入力シート!$AH75="","",競技者データ入力シート!$AH75)</f>
        <v/>
      </c>
      <c r="BD70" s="306" t="str">
        <f>IF(競技者データ入力シート!$AK75="","",競技者データ入力シート!$AK75)</f>
        <v/>
      </c>
    </row>
    <row r="71" spans="2:56">
      <c r="B71" s="306" t="str">
        <f>IF(競技者データ入力シート!C76="","",競技者データ入力シート!$S$1)</f>
        <v/>
      </c>
      <c r="C71" s="306" t="str">
        <f>IF(競技者データ入力シート!C76="","",'大会申込一覧表(印刷して提出)'!$P$6)</f>
        <v/>
      </c>
      <c r="D71" s="306" t="str">
        <f>競技者データ入力シート!A76</f>
        <v/>
      </c>
      <c r="E71" s="306">
        <v>1070</v>
      </c>
      <c r="F71" s="306" t="str">
        <f>IF(競技者データ入力シート!$C$7="","",競技者データ入力シート!$S$1)</f>
        <v/>
      </c>
      <c r="G71" s="306"/>
      <c r="H71" s="306"/>
      <c r="I71" s="306" t="str">
        <f>IF(競技者データ入力シート!$B76="","",競技者データ入力シート!$B76)</f>
        <v/>
      </c>
      <c r="J71" s="306" t="str">
        <f>IF(競技者データ入力シート!C76="","",(競技者データ入力シート!C76&amp;" "&amp;競技者データ入力シート!D76))</f>
        <v/>
      </c>
      <c r="K71" s="306" t="str">
        <f>IF(競技者データ入力シート!E76="","",(競技者データ入力シート!E76&amp;" "&amp;競技者データ入力シート!F76))</f>
        <v/>
      </c>
      <c r="L71" s="306" t="str">
        <f>IF(競技者データ入力シート!C76="","",(競技者データ入力シート!C76&amp;" "&amp;競技者データ入力シート!D76))</f>
        <v/>
      </c>
      <c r="M71" s="306" t="str">
        <f>IF(競技者データ入力シート!H76="","",競技者データ入力シート!H76)</f>
        <v/>
      </c>
      <c r="N71" s="306" t="str">
        <f>IF(競技者データ入力シート!I76="","",競技者データ入力シート!I76)</f>
        <v/>
      </c>
      <c r="O71" s="306" t="str">
        <f>IF(競技者データ入力シート!J76="","",競技者データ入力シート!J76)</f>
        <v/>
      </c>
      <c r="P71" s="306" t="str">
        <f>IF(競技者データ入力シート!K76="","",競技者データ入力シート!K76)</f>
        <v/>
      </c>
      <c r="Q71" s="306" t="str">
        <f>IF(競技者データ入力シート!C76="", "", '大会申込一覧表(印刷して提出)'!$L$5)</f>
        <v/>
      </c>
      <c r="R71" s="306" t="str">
        <f>IF(競技者データ入力シート!L76="", "", 競技者データ入力シート!L76)</f>
        <v/>
      </c>
      <c r="S71" s="306" t="str">
        <f>IF($D71="","",data!U72)</f>
        <v/>
      </c>
      <c r="T71" s="306" t="str">
        <f>IF($D71="","",data!W72)</f>
        <v/>
      </c>
      <c r="U71" s="306"/>
      <c r="V71" s="306"/>
      <c r="W71" s="306" t="str">
        <f>IF($D71="","",data!Z72)</f>
        <v/>
      </c>
      <c r="X71" s="306" t="str">
        <f>IF($D71="","",data!AB72)</f>
        <v/>
      </c>
      <c r="Y71" s="306"/>
      <c r="Z71" s="306"/>
      <c r="AA71" s="306" t="str">
        <f>IF($D71="","",data!AE72)</f>
        <v/>
      </c>
      <c r="AB71" s="306" t="str">
        <f>IF($D71="","",data!AG72)</f>
        <v/>
      </c>
      <c r="AC71" s="306"/>
      <c r="AD71" s="306"/>
      <c r="AE71" s="306" t="str">
        <f>IF($D71="","",data!AJ72)</f>
        <v/>
      </c>
      <c r="AF71" s="306" t="str">
        <f>IF($D71="","",data!AL72)</f>
        <v/>
      </c>
      <c r="AG71" s="306"/>
      <c r="AH71" s="306"/>
      <c r="AI71" s="306" t="str">
        <f>IF($D71="","",data!AO72)</f>
        <v/>
      </c>
      <c r="AJ71" s="306" t="str">
        <f>IF($D71="","",data!AQ72)</f>
        <v/>
      </c>
      <c r="AK71" s="306"/>
      <c r="AL71" s="306"/>
      <c r="AM71" s="306" t="str">
        <f>IF(競技者データ入力シート!AK76="","",競技者データ入力シート!AK76)</f>
        <v/>
      </c>
      <c r="AN71" s="306" t="str">
        <f>IF(競技者データ入力シート!$AK76="","",(VLOOKUP(($AI71&amp;$AM71),$BO$2:$BP$9,2,FALSE)))</f>
        <v/>
      </c>
      <c r="AO71" s="306" t="str">
        <f>IF(競技者データ入力シート!$AK76="","",$B71)</f>
        <v/>
      </c>
      <c r="AP71" s="306" t="str">
        <f>IF(競技者データ入力シート!$AK76="","",$C71&amp;$AM71)</f>
        <v/>
      </c>
      <c r="AQ71" s="306"/>
      <c r="AR71" s="306" t="str">
        <f>IF(競技者データ入力シート!$AK76="","",$C71&amp;$AM71)</f>
        <v/>
      </c>
      <c r="AS71" s="306" t="str">
        <f>IF(競技者データ入力シート!$AK76="","",$C71&amp;$AM71)</f>
        <v/>
      </c>
      <c r="AT71" s="306" t="str">
        <f>IF(競技者データ入力シート!AK76="","",(COUNTIF($AN$2:AN71,AN71)))</f>
        <v/>
      </c>
      <c r="AU71" s="306" t="str">
        <f>IF(競技者データ入力シート!$AK76="","",E71)</f>
        <v/>
      </c>
      <c r="AV71" s="306" t="str">
        <f>IF(競技者データ入力シート!$AK76="","",J71)</f>
        <v/>
      </c>
      <c r="AW71" s="306" t="str">
        <f>IF(競技者データ入力シート!$AK76="","",AI71)</f>
        <v/>
      </c>
      <c r="AX71" s="306" t="str">
        <f>IF(競技者データ入力シート!$AK76="","",AJ71)</f>
        <v/>
      </c>
      <c r="AY71" s="306" t="str">
        <f>IF(競技者データ入力シート!$N76="","",競技者データ入力シート!$N76)</f>
        <v/>
      </c>
      <c r="AZ71" s="306" t="str">
        <f>IF(競技者データ入力シート!$S76="","",競技者データ入力シート!$S76)</f>
        <v/>
      </c>
      <c r="BA71" s="306" t="str">
        <f>IF(競技者データ入力シート!$X76="","",競技者データ入力シート!$X76)</f>
        <v/>
      </c>
      <c r="BB71" s="306" t="str">
        <f>IF(競技者データ入力シート!$AC76="","",競技者データ入力シート!$AC76)</f>
        <v/>
      </c>
      <c r="BC71" s="306" t="str">
        <f>IF(競技者データ入力シート!$AH76="","",競技者データ入力シート!$AH76)</f>
        <v/>
      </c>
      <c r="BD71" s="306" t="str">
        <f>IF(競技者データ入力シート!$AK76="","",競技者データ入力シート!$AK76)</f>
        <v/>
      </c>
    </row>
    <row r="72" spans="2:56">
      <c r="B72" s="306" t="str">
        <f>IF(競技者データ入力シート!C77="","",競技者データ入力シート!$S$1)</f>
        <v/>
      </c>
      <c r="C72" s="306" t="str">
        <f>IF(競技者データ入力シート!C77="","",'大会申込一覧表(印刷して提出)'!$P$6)</f>
        <v/>
      </c>
      <c r="D72" s="306" t="str">
        <f>競技者データ入力シート!A77</f>
        <v/>
      </c>
      <c r="E72" s="306">
        <v>1071</v>
      </c>
      <c r="F72" s="306" t="str">
        <f>IF(競技者データ入力シート!$C$7="","",競技者データ入力シート!$S$1)</f>
        <v/>
      </c>
      <c r="G72" s="306"/>
      <c r="H72" s="306"/>
      <c r="I72" s="306" t="str">
        <f>IF(競技者データ入力シート!$B77="","",競技者データ入力シート!$B77)</f>
        <v/>
      </c>
      <c r="J72" s="306" t="str">
        <f>IF(競技者データ入力シート!C77="","",(競技者データ入力シート!C77&amp;" "&amp;競技者データ入力シート!D77))</f>
        <v/>
      </c>
      <c r="K72" s="306" t="str">
        <f>IF(競技者データ入力シート!E77="","",(競技者データ入力シート!E77&amp;" "&amp;競技者データ入力シート!F77))</f>
        <v/>
      </c>
      <c r="L72" s="306" t="str">
        <f>IF(競技者データ入力シート!C77="","",(競技者データ入力シート!C77&amp;" "&amp;競技者データ入力シート!D77))</f>
        <v/>
      </c>
      <c r="M72" s="306" t="str">
        <f>IF(競技者データ入力シート!H77="","",競技者データ入力シート!H77)</f>
        <v/>
      </c>
      <c r="N72" s="306" t="str">
        <f>IF(競技者データ入力シート!I77="","",競技者データ入力シート!I77)</f>
        <v/>
      </c>
      <c r="O72" s="306" t="str">
        <f>IF(競技者データ入力シート!J77="","",競技者データ入力シート!J77)</f>
        <v/>
      </c>
      <c r="P72" s="306" t="str">
        <f>IF(競技者データ入力シート!K77="","",競技者データ入力シート!K77)</f>
        <v/>
      </c>
      <c r="Q72" s="306" t="str">
        <f>IF(競技者データ入力シート!C77="", "", '大会申込一覧表(印刷して提出)'!$L$5)</f>
        <v/>
      </c>
      <c r="R72" s="306" t="str">
        <f>IF(競技者データ入力シート!L77="", "", 競技者データ入力シート!L77)</f>
        <v/>
      </c>
      <c r="S72" s="306" t="str">
        <f>IF($D72="","",data!U73)</f>
        <v/>
      </c>
      <c r="T72" s="306" t="str">
        <f>IF($D72="","",data!W73)</f>
        <v/>
      </c>
      <c r="U72" s="306"/>
      <c r="V72" s="306"/>
      <c r="W72" s="306" t="str">
        <f>IF($D72="","",data!Z73)</f>
        <v/>
      </c>
      <c r="X72" s="306" t="str">
        <f>IF($D72="","",data!AB73)</f>
        <v/>
      </c>
      <c r="Y72" s="306"/>
      <c r="Z72" s="306"/>
      <c r="AA72" s="306" t="str">
        <f>IF($D72="","",data!AE73)</f>
        <v/>
      </c>
      <c r="AB72" s="306" t="str">
        <f>IF($D72="","",data!AG73)</f>
        <v/>
      </c>
      <c r="AC72" s="306"/>
      <c r="AD72" s="306"/>
      <c r="AE72" s="306" t="str">
        <f>IF($D72="","",data!AJ73)</f>
        <v/>
      </c>
      <c r="AF72" s="306" t="str">
        <f>IF($D72="","",data!AL73)</f>
        <v/>
      </c>
      <c r="AG72" s="306"/>
      <c r="AH72" s="306"/>
      <c r="AI72" s="306" t="str">
        <f>IF($D72="","",data!AO73)</f>
        <v/>
      </c>
      <c r="AJ72" s="306" t="str">
        <f>IF($D72="","",data!AQ73)</f>
        <v/>
      </c>
      <c r="AK72" s="306"/>
      <c r="AL72" s="306"/>
      <c r="AM72" s="306" t="str">
        <f>IF(競技者データ入力シート!AK77="","",競技者データ入力シート!AK77)</f>
        <v/>
      </c>
      <c r="AN72" s="306" t="str">
        <f>IF(競技者データ入力シート!$AK77="","",(VLOOKUP(($AI72&amp;$AM72),$BO$2:$BP$9,2,FALSE)))</f>
        <v/>
      </c>
      <c r="AO72" s="306" t="str">
        <f>IF(競技者データ入力シート!$AK77="","",$B72)</f>
        <v/>
      </c>
      <c r="AP72" s="306" t="str">
        <f>IF(競技者データ入力シート!$AK77="","",$C72&amp;$AM72)</f>
        <v/>
      </c>
      <c r="AQ72" s="306"/>
      <c r="AR72" s="306" t="str">
        <f>IF(競技者データ入力シート!$AK77="","",$C72&amp;$AM72)</f>
        <v/>
      </c>
      <c r="AS72" s="306" t="str">
        <f>IF(競技者データ入力シート!$AK77="","",$C72&amp;$AM72)</f>
        <v/>
      </c>
      <c r="AT72" s="306" t="str">
        <f>IF(競技者データ入力シート!AK77="","",(COUNTIF($AN$2:AN72,AN72)))</f>
        <v/>
      </c>
      <c r="AU72" s="306" t="str">
        <f>IF(競技者データ入力シート!$AK77="","",E72)</f>
        <v/>
      </c>
      <c r="AV72" s="306" t="str">
        <f>IF(競技者データ入力シート!$AK77="","",J72)</f>
        <v/>
      </c>
      <c r="AW72" s="306" t="str">
        <f>IF(競技者データ入力シート!$AK77="","",AI72)</f>
        <v/>
      </c>
      <c r="AX72" s="306" t="str">
        <f>IF(競技者データ入力シート!$AK77="","",AJ72)</f>
        <v/>
      </c>
      <c r="AY72" s="306" t="str">
        <f>IF(競技者データ入力シート!$N77="","",競技者データ入力シート!$N77)</f>
        <v/>
      </c>
      <c r="AZ72" s="306" t="str">
        <f>IF(競技者データ入力シート!$S77="","",競技者データ入力シート!$S77)</f>
        <v/>
      </c>
      <c r="BA72" s="306" t="str">
        <f>IF(競技者データ入力シート!$X77="","",競技者データ入力シート!$X77)</f>
        <v/>
      </c>
      <c r="BB72" s="306" t="str">
        <f>IF(競技者データ入力シート!$AC77="","",競技者データ入力シート!$AC77)</f>
        <v/>
      </c>
      <c r="BC72" s="306" t="str">
        <f>IF(競技者データ入力シート!$AH77="","",競技者データ入力シート!$AH77)</f>
        <v/>
      </c>
      <c r="BD72" s="306" t="str">
        <f>IF(競技者データ入力シート!$AK77="","",競技者データ入力シート!$AK77)</f>
        <v/>
      </c>
    </row>
    <row r="73" spans="2:56">
      <c r="B73" s="306" t="str">
        <f>IF(競技者データ入力シート!C78="","",競技者データ入力シート!$S$1)</f>
        <v/>
      </c>
      <c r="C73" s="306" t="str">
        <f>IF(競技者データ入力シート!C78="","",'大会申込一覧表(印刷して提出)'!$P$6)</f>
        <v/>
      </c>
      <c r="D73" s="306" t="str">
        <f>競技者データ入力シート!A78</f>
        <v/>
      </c>
      <c r="E73" s="306">
        <v>1072</v>
      </c>
      <c r="F73" s="306" t="str">
        <f>IF(競技者データ入力シート!$C$7="","",競技者データ入力シート!$S$1)</f>
        <v/>
      </c>
      <c r="G73" s="306"/>
      <c r="H73" s="306"/>
      <c r="I73" s="306" t="str">
        <f>IF(競技者データ入力シート!$B78="","",競技者データ入力シート!$B78)</f>
        <v/>
      </c>
      <c r="J73" s="306" t="str">
        <f>IF(競技者データ入力シート!C78="","",(競技者データ入力シート!C78&amp;" "&amp;競技者データ入力シート!D78))</f>
        <v/>
      </c>
      <c r="K73" s="306" t="str">
        <f>IF(競技者データ入力シート!E78="","",(競技者データ入力シート!E78&amp;" "&amp;競技者データ入力シート!F78))</f>
        <v/>
      </c>
      <c r="L73" s="306" t="str">
        <f>IF(競技者データ入力シート!C78="","",(競技者データ入力シート!C78&amp;" "&amp;競技者データ入力シート!D78))</f>
        <v/>
      </c>
      <c r="M73" s="306" t="str">
        <f>IF(競技者データ入力シート!H78="","",競技者データ入力シート!H78)</f>
        <v/>
      </c>
      <c r="N73" s="306" t="str">
        <f>IF(競技者データ入力シート!I78="","",競技者データ入力シート!I78)</f>
        <v/>
      </c>
      <c r="O73" s="306" t="str">
        <f>IF(競技者データ入力シート!J78="","",競技者データ入力シート!J78)</f>
        <v/>
      </c>
      <c r="P73" s="306" t="str">
        <f>IF(競技者データ入力シート!K78="","",競技者データ入力シート!K78)</f>
        <v/>
      </c>
      <c r="Q73" s="306" t="str">
        <f>IF(競技者データ入力シート!C78="", "", '大会申込一覧表(印刷して提出)'!$L$5)</f>
        <v/>
      </c>
      <c r="R73" s="306" t="str">
        <f>IF(競技者データ入力シート!L78="", "", 競技者データ入力シート!L78)</f>
        <v/>
      </c>
      <c r="S73" s="306" t="str">
        <f>IF($D73="","",data!U74)</f>
        <v/>
      </c>
      <c r="T73" s="306" t="str">
        <f>IF($D73="","",data!W74)</f>
        <v/>
      </c>
      <c r="U73" s="306"/>
      <c r="V73" s="306"/>
      <c r="W73" s="306" t="str">
        <f>IF($D73="","",data!Z74)</f>
        <v/>
      </c>
      <c r="X73" s="306" t="str">
        <f>IF($D73="","",data!AB74)</f>
        <v/>
      </c>
      <c r="Y73" s="306"/>
      <c r="Z73" s="306"/>
      <c r="AA73" s="306" t="str">
        <f>IF($D73="","",data!AE74)</f>
        <v/>
      </c>
      <c r="AB73" s="306" t="str">
        <f>IF($D73="","",data!AG74)</f>
        <v/>
      </c>
      <c r="AC73" s="306"/>
      <c r="AD73" s="306"/>
      <c r="AE73" s="306" t="str">
        <f>IF($D73="","",data!AJ74)</f>
        <v/>
      </c>
      <c r="AF73" s="306" t="str">
        <f>IF($D73="","",data!AL74)</f>
        <v/>
      </c>
      <c r="AG73" s="306"/>
      <c r="AH73" s="306"/>
      <c r="AI73" s="306" t="str">
        <f>IF($D73="","",data!AO74)</f>
        <v/>
      </c>
      <c r="AJ73" s="306" t="str">
        <f>IF($D73="","",data!AQ74)</f>
        <v/>
      </c>
      <c r="AK73" s="306"/>
      <c r="AL73" s="306"/>
      <c r="AM73" s="306" t="str">
        <f>IF(競技者データ入力シート!AK78="","",競技者データ入力シート!AK78)</f>
        <v/>
      </c>
      <c r="AN73" s="306" t="str">
        <f>IF(競技者データ入力シート!$AK78="","",(VLOOKUP(($AI73&amp;$AM73),$BO$2:$BP$9,2,FALSE)))</f>
        <v/>
      </c>
      <c r="AO73" s="306" t="str">
        <f>IF(競技者データ入力シート!$AK78="","",$B73)</f>
        <v/>
      </c>
      <c r="AP73" s="306" t="str">
        <f>IF(競技者データ入力シート!$AK78="","",$C73&amp;$AM73)</f>
        <v/>
      </c>
      <c r="AQ73" s="306"/>
      <c r="AR73" s="306" t="str">
        <f>IF(競技者データ入力シート!$AK78="","",$C73&amp;$AM73)</f>
        <v/>
      </c>
      <c r="AS73" s="306" t="str">
        <f>IF(競技者データ入力シート!$AK78="","",$C73&amp;$AM73)</f>
        <v/>
      </c>
      <c r="AT73" s="306" t="str">
        <f>IF(競技者データ入力シート!AK78="","",(COUNTIF($AN$2:AN73,AN73)))</f>
        <v/>
      </c>
      <c r="AU73" s="306" t="str">
        <f>IF(競技者データ入力シート!$AK78="","",E73)</f>
        <v/>
      </c>
      <c r="AV73" s="306" t="str">
        <f>IF(競技者データ入力シート!$AK78="","",J73)</f>
        <v/>
      </c>
      <c r="AW73" s="306" t="str">
        <f>IF(競技者データ入力シート!$AK78="","",AI73)</f>
        <v/>
      </c>
      <c r="AX73" s="306" t="str">
        <f>IF(競技者データ入力シート!$AK78="","",AJ73)</f>
        <v/>
      </c>
      <c r="AY73" s="306" t="str">
        <f>IF(競技者データ入力シート!$N78="","",競技者データ入力シート!$N78)</f>
        <v/>
      </c>
      <c r="AZ73" s="306" t="str">
        <f>IF(競技者データ入力シート!$S78="","",競技者データ入力シート!$S78)</f>
        <v/>
      </c>
      <c r="BA73" s="306" t="str">
        <f>IF(競技者データ入力シート!$X78="","",競技者データ入力シート!$X78)</f>
        <v/>
      </c>
      <c r="BB73" s="306" t="str">
        <f>IF(競技者データ入力シート!$AC78="","",競技者データ入力シート!$AC78)</f>
        <v/>
      </c>
      <c r="BC73" s="306" t="str">
        <f>IF(競技者データ入力シート!$AH78="","",競技者データ入力シート!$AH78)</f>
        <v/>
      </c>
      <c r="BD73" s="306" t="str">
        <f>IF(競技者データ入力シート!$AK78="","",競技者データ入力シート!$AK78)</f>
        <v/>
      </c>
    </row>
    <row r="74" spans="2:56">
      <c r="B74" s="306" t="str">
        <f>IF(競技者データ入力シート!C79="","",競技者データ入力シート!$S$1)</f>
        <v/>
      </c>
      <c r="C74" s="306" t="str">
        <f>IF(競技者データ入力シート!C79="","",'大会申込一覧表(印刷して提出)'!$P$6)</f>
        <v/>
      </c>
      <c r="D74" s="306" t="str">
        <f>競技者データ入力シート!A79</f>
        <v/>
      </c>
      <c r="E74" s="306">
        <v>1073</v>
      </c>
      <c r="F74" s="306" t="str">
        <f>IF(競技者データ入力シート!$C$7="","",競技者データ入力シート!$S$1)</f>
        <v/>
      </c>
      <c r="G74" s="306"/>
      <c r="H74" s="306"/>
      <c r="I74" s="306" t="str">
        <f>IF(競技者データ入力シート!$B79="","",競技者データ入力シート!$B79)</f>
        <v/>
      </c>
      <c r="J74" s="306" t="str">
        <f>IF(競技者データ入力シート!C79="","",(競技者データ入力シート!C79&amp;" "&amp;競技者データ入力シート!D79))</f>
        <v/>
      </c>
      <c r="K74" s="306" t="str">
        <f>IF(競技者データ入力シート!E79="","",(競技者データ入力シート!E79&amp;" "&amp;競技者データ入力シート!F79))</f>
        <v/>
      </c>
      <c r="L74" s="306" t="str">
        <f>IF(競技者データ入力シート!C79="","",(競技者データ入力シート!C79&amp;" "&amp;競技者データ入力シート!D79))</f>
        <v/>
      </c>
      <c r="M74" s="306" t="str">
        <f>IF(競技者データ入力シート!H79="","",競技者データ入力シート!H79)</f>
        <v/>
      </c>
      <c r="N74" s="306" t="str">
        <f>IF(競技者データ入力シート!I79="","",競技者データ入力シート!I79)</f>
        <v/>
      </c>
      <c r="O74" s="306" t="str">
        <f>IF(競技者データ入力シート!J79="","",競技者データ入力シート!J79)</f>
        <v/>
      </c>
      <c r="P74" s="306" t="str">
        <f>IF(競技者データ入力シート!K79="","",競技者データ入力シート!K79)</f>
        <v/>
      </c>
      <c r="Q74" s="306" t="str">
        <f>IF(競技者データ入力シート!C79="", "", '大会申込一覧表(印刷して提出)'!$L$5)</f>
        <v/>
      </c>
      <c r="R74" s="306" t="str">
        <f>IF(競技者データ入力シート!L79="", "", 競技者データ入力シート!L79)</f>
        <v/>
      </c>
      <c r="S74" s="306" t="str">
        <f>IF($D74="","",data!U75)</f>
        <v/>
      </c>
      <c r="T74" s="306" t="str">
        <f>IF($D74="","",data!W75)</f>
        <v/>
      </c>
      <c r="U74" s="306"/>
      <c r="V74" s="306"/>
      <c r="W74" s="306" t="str">
        <f>IF($D74="","",data!Z75)</f>
        <v/>
      </c>
      <c r="X74" s="306" t="str">
        <f>IF($D74="","",data!AB75)</f>
        <v/>
      </c>
      <c r="Y74" s="306"/>
      <c r="Z74" s="306"/>
      <c r="AA74" s="306" t="str">
        <f>IF($D74="","",data!AE75)</f>
        <v/>
      </c>
      <c r="AB74" s="306" t="str">
        <f>IF($D74="","",data!AG75)</f>
        <v/>
      </c>
      <c r="AC74" s="306"/>
      <c r="AD74" s="306"/>
      <c r="AE74" s="306" t="str">
        <f>IF($D74="","",data!AJ75)</f>
        <v/>
      </c>
      <c r="AF74" s="306" t="str">
        <f>IF($D74="","",data!AL75)</f>
        <v/>
      </c>
      <c r="AG74" s="306"/>
      <c r="AH74" s="306"/>
      <c r="AI74" s="306" t="str">
        <f>IF($D74="","",data!AO75)</f>
        <v/>
      </c>
      <c r="AJ74" s="306" t="str">
        <f>IF($D74="","",data!AQ75)</f>
        <v/>
      </c>
      <c r="AK74" s="306"/>
      <c r="AL74" s="306"/>
      <c r="AM74" s="306" t="str">
        <f>IF(競技者データ入力シート!AK79="","",競技者データ入力シート!AK79)</f>
        <v/>
      </c>
      <c r="AN74" s="306" t="str">
        <f>IF(競技者データ入力シート!$AK79="","",(VLOOKUP(($AI74&amp;$AM74),$BO$2:$BP$9,2,FALSE)))</f>
        <v/>
      </c>
      <c r="AO74" s="306" t="str">
        <f>IF(競技者データ入力シート!$AK79="","",$B74)</f>
        <v/>
      </c>
      <c r="AP74" s="306" t="str">
        <f>IF(競技者データ入力シート!$AK79="","",$C74&amp;$AM74)</f>
        <v/>
      </c>
      <c r="AQ74" s="306"/>
      <c r="AR74" s="306" t="str">
        <f>IF(競技者データ入力シート!$AK79="","",$C74&amp;$AM74)</f>
        <v/>
      </c>
      <c r="AS74" s="306" t="str">
        <f>IF(競技者データ入力シート!$AK79="","",$C74&amp;$AM74)</f>
        <v/>
      </c>
      <c r="AT74" s="306" t="str">
        <f>IF(競技者データ入力シート!AK79="","",(COUNTIF($AN$2:AN74,AN74)))</f>
        <v/>
      </c>
      <c r="AU74" s="306" t="str">
        <f>IF(競技者データ入力シート!$AK79="","",E74)</f>
        <v/>
      </c>
      <c r="AV74" s="306" t="str">
        <f>IF(競技者データ入力シート!$AK79="","",J74)</f>
        <v/>
      </c>
      <c r="AW74" s="306" t="str">
        <f>IF(競技者データ入力シート!$AK79="","",AI74)</f>
        <v/>
      </c>
      <c r="AX74" s="306" t="str">
        <f>IF(競技者データ入力シート!$AK79="","",AJ74)</f>
        <v/>
      </c>
      <c r="AY74" s="306" t="str">
        <f>IF(競技者データ入力シート!$N79="","",競技者データ入力シート!$N79)</f>
        <v/>
      </c>
      <c r="AZ74" s="306" t="str">
        <f>IF(競技者データ入力シート!$S79="","",競技者データ入力シート!$S79)</f>
        <v/>
      </c>
      <c r="BA74" s="306" t="str">
        <f>IF(競技者データ入力シート!$X79="","",競技者データ入力シート!$X79)</f>
        <v/>
      </c>
      <c r="BB74" s="306" t="str">
        <f>IF(競技者データ入力シート!$AC79="","",競技者データ入力シート!$AC79)</f>
        <v/>
      </c>
      <c r="BC74" s="306" t="str">
        <f>IF(競技者データ入力シート!$AH79="","",競技者データ入力シート!$AH79)</f>
        <v/>
      </c>
      <c r="BD74" s="306" t="str">
        <f>IF(競技者データ入力シート!$AK79="","",競技者データ入力シート!$AK79)</f>
        <v/>
      </c>
    </row>
    <row r="75" spans="2:56">
      <c r="B75" s="306" t="str">
        <f>IF(競技者データ入力シート!C80="","",競技者データ入力シート!$S$1)</f>
        <v/>
      </c>
      <c r="C75" s="306" t="str">
        <f>IF(競技者データ入力シート!C80="","",'大会申込一覧表(印刷して提出)'!$P$6)</f>
        <v/>
      </c>
      <c r="D75" s="306" t="str">
        <f>競技者データ入力シート!A80</f>
        <v/>
      </c>
      <c r="E75" s="306">
        <v>1074</v>
      </c>
      <c r="F75" s="306" t="str">
        <f>IF(競技者データ入力シート!$C$7="","",競技者データ入力シート!$S$1)</f>
        <v/>
      </c>
      <c r="G75" s="306"/>
      <c r="H75" s="306"/>
      <c r="I75" s="306" t="str">
        <f>IF(競技者データ入力シート!$B80="","",競技者データ入力シート!$B80)</f>
        <v/>
      </c>
      <c r="J75" s="306" t="str">
        <f>IF(競技者データ入力シート!C80="","",(競技者データ入力シート!C80&amp;" "&amp;競技者データ入力シート!D80))</f>
        <v/>
      </c>
      <c r="K75" s="306" t="str">
        <f>IF(競技者データ入力シート!E80="","",(競技者データ入力シート!E80&amp;" "&amp;競技者データ入力シート!F80))</f>
        <v/>
      </c>
      <c r="L75" s="306" t="str">
        <f>IF(競技者データ入力シート!C80="","",(競技者データ入力シート!C80&amp;" "&amp;競技者データ入力シート!D80))</f>
        <v/>
      </c>
      <c r="M75" s="306" t="str">
        <f>IF(競技者データ入力シート!H80="","",競技者データ入力シート!H80)</f>
        <v/>
      </c>
      <c r="N75" s="306" t="str">
        <f>IF(競技者データ入力シート!I80="","",競技者データ入力シート!I80)</f>
        <v/>
      </c>
      <c r="O75" s="306" t="str">
        <f>IF(競技者データ入力シート!J80="","",競技者データ入力シート!J80)</f>
        <v/>
      </c>
      <c r="P75" s="306" t="str">
        <f>IF(競技者データ入力シート!K80="","",競技者データ入力シート!K80)</f>
        <v/>
      </c>
      <c r="Q75" s="306" t="str">
        <f>IF(競技者データ入力シート!C80="", "", '大会申込一覧表(印刷して提出)'!$L$5)</f>
        <v/>
      </c>
      <c r="R75" s="306" t="str">
        <f>IF(競技者データ入力シート!L80="", "", 競技者データ入力シート!L80)</f>
        <v/>
      </c>
      <c r="S75" s="306" t="str">
        <f>IF($D75="","",data!U76)</f>
        <v/>
      </c>
      <c r="T75" s="306" t="str">
        <f>IF($D75="","",data!W76)</f>
        <v/>
      </c>
      <c r="U75" s="306"/>
      <c r="V75" s="306"/>
      <c r="W75" s="306" t="str">
        <f>IF($D75="","",data!Z76)</f>
        <v/>
      </c>
      <c r="X75" s="306" t="str">
        <f>IF($D75="","",data!AB76)</f>
        <v/>
      </c>
      <c r="Y75" s="306"/>
      <c r="Z75" s="306"/>
      <c r="AA75" s="306" t="str">
        <f>IF($D75="","",data!AE76)</f>
        <v/>
      </c>
      <c r="AB75" s="306" t="str">
        <f>IF($D75="","",data!AG76)</f>
        <v/>
      </c>
      <c r="AC75" s="306"/>
      <c r="AD75" s="306"/>
      <c r="AE75" s="306" t="str">
        <f>IF($D75="","",data!AJ76)</f>
        <v/>
      </c>
      <c r="AF75" s="306" t="str">
        <f>IF($D75="","",data!AL76)</f>
        <v/>
      </c>
      <c r="AG75" s="306"/>
      <c r="AH75" s="306"/>
      <c r="AI75" s="306" t="str">
        <f>IF($D75="","",data!AO76)</f>
        <v/>
      </c>
      <c r="AJ75" s="306" t="str">
        <f>IF($D75="","",data!AQ76)</f>
        <v/>
      </c>
      <c r="AK75" s="306"/>
      <c r="AL75" s="306"/>
      <c r="AM75" s="306" t="str">
        <f>IF(競技者データ入力シート!AK80="","",競技者データ入力シート!AK80)</f>
        <v/>
      </c>
      <c r="AN75" s="306" t="str">
        <f>IF(競技者データ入力シート!$AK80="","",(VLOOKUP(($AI75&amp;$AM75),$BO$2:$BP$9,2,FALSE)))</f>
        <v/>
      </c>
      <c r="AO75" s="306" t="str">
        <f>IF(競技者データ入力シート!$AK80="","",$B75)</f>
        <v/>
      </c>
      <c r="AP75" s="306" t="str">
        <f>IF(競技者データ入力シート!$AK80="","",$C75&amp;$AM75)</f>
        <v/>
      </c>
      <c r="AQ75" s="306"/>
      <c r="AR75" s="306" t="str">
        <f>IF(競技者データ入力シート!$AK80="","",$C75&amp;$AM75)</f>
        <v/>
      </c>
      <c r="AS75" s="306" t="str">
        <f>IF(競技者データ入力シート!$AK80="","",$C75&amp;$AM75)</f>
        <v/>
      </c>
      <c r="AT75" s="306" t="str">
        <f>IF(競技者データ入力シート!AK80="","",(COUNTIF($AN$2:AN75,AN75)))</f>
        <v/>
      </c>
      <c r="AU75" s="306" t="str">
        <f>IF(競技者データ入力シート!$AK80="","",E75)</f>
        <v/>
      </c>
      <c r="AV75" s="306" t="str">
        <f>IF(競技者データ入力シート!$AK80="","",J75)</f>
        <v/>
      </c>
      <c r="AW75" s="306" t="str">
        <f>IF(競技者データ入力シート!$AK80="","",AI75)</f>
        <v/>
      </c>
      <c r="AX75" s="306" t="str">
        <f>IF(競技者データ入力シート!$AK80="","",AJ75)</f>
        <v/>
      </c>
      <c r="AY75" s="306" t="str">
        <f>IF(競技者データ入力シート!$N80="","",競技者データ入力シート!$N80)</f>
        <v/>
      </c>
      <c r="AZ75" s="306" t="str">
        <f>IF(競技者データ入力シート!$S80="","",競技者データ入力シート!$S80)</f>
        <v/>
      </c>
      <c r="BA75" s="306" t="str">
        <f>IF(競技者データ入力シート!$X80="","",競技者データ入力シート!$X80)</f>
        <v/>
      </c>
      <c r="BB75" s="306" t="str">
        <f>IF(競技者データ入力シート!$AC80="","",競技者データ入力シート!$AC80)</f>
        <v/>
      </c>
      <c r="BC75" s="306" t="str">
        <f>IF(競技者データ入力シート!$AH80="","",競技者データ入力シート!$AH80)</f>
        <v/>
      </c>
      <c r="BD75" s="306" t="str">
        <f>IF(競技者データ入力シート!$AK80="","",競技者データ入力シート!$AK80)</f>
        <v/>
      </c>
    </row>
    <row r="76" spans="2:56">
      <c r="B76" s="306" t="str">
        <f>IF(競技者データ入力シート!C81="","",競技者データ入力シート!$S$1)</f>
        <v/>
      </c>
      <c r="C76" s="306" t="str">
        <f>IF(競技者データ入力シート!C81="","",'大会申込一覧表(印刷して提出)'!$P$6)</f>
        <v/>
      </c>
      <c r="D76" s="306" t="str">
        <f>競技者データ入力シート!A81</f>
        <v/>
      </c>
      <c r="E76" s="306">
        <v>1075</v>
      </c>
      <c r="F76" s="306" t="str">
        <f>IF(競技者データ入力シート!$C$7="","",競技者データ入力シート!$S$1)</f>
        <v/>
      </c>
      <c r="G76" s="306"/>
      <c r="H76" s="306"/>
      <c r="I76" s="306" t="str">
        <f>IF(競技者データ入力シート!$B81="","",競技者データ入力シート!$B81)</f>
        <v/>
      </c>
      <c r="J76" s="306" t="str">
        <f>IF(競技者データ入力シート!C81="","",(競技者データ入力シート!C81&amp;" "&amp;競技者データ入力シート!D81))</f>
        <v/>
      </c>
      <c r="K76" s="306" t="str">
        <f>IF(競技者データ入力シート!E81="","",(競技者データ入力シート!E81&amp;" "&amp;競技者データ入力シート!F81))</f>
        <v/>
      </c>
      <c r="L76" s="306" t="str">
        <f>IF(競技者データ入力シート!C81="","",(競技者データ入力シート!C81&amp;" "&amp;競技者データ入力シート!D81))</f>
        <v/>
      </c>
      <c r="M76" s="306" t="str">
        <f>IF(競技者データ入力シート!H81="","",競技者データ入力シート!H81)</f>
        <v/>
      </c>
      <c r="N76" s="306" t="str">
        <f>IF(競技者データ入力シート!I81="","",競技者データ入力シート!I81)</f>
        <v/>
      </c>
      <c r="O76" s="306" t="str">
        <f>IF(競技者データ入力シート!J81="","",競技者データ入力シート!J81)</f>
        <v/>
      </c>
      <c r="P76" s="306" t="str">
        <f>IF(競技者データ入力シート!K81="","",競技者データ入力シート!K81)</f>
        <v/>
      </c>
      <c r="Q76" s="306" t="str">
        <f>IF(競技者データ入力シート!C81="", "", '大会申込一覧表(印刷して提出)'!$L$5)</f>
        <v/>
      </c>
      <c r="R76" s="306" t="str">
        <f>IF(競技者データ入力シート!L81="", "", 競技者データ入力シート!L81)</f>
        <v/>
      </c>
      <c r="S76" s="306" t="str">
        <f>IF($D76="","",data!U77)</f>
        <v/>
      </c>
      <c r="T76" s="306" t="str">
        <f>IF($D76="","",data!W77)</f>
        <v/>
      </c>
      <c r="U76" s="306"/>
      <c r="V76" s="306"/>
      <c r="W76" s="306" t="str">
        <f>IF($D76="","",data!Z77)</f>
        <v/>
      </c>
      <c r="X76" s="306" t="str">
        <f>IF($D76="","",data!AB77)</f>
        <v/>
      </c>
      <c r="Y76" s="306"/>
      <c r="Z76" s="306"/>
      <c r="AA76" s="306" t="str">
        <f>IF($D76="","",data!AE77)</f>
        <v/>
      </c>
      <c r="AB76" s="306" t="str">
        <f>IF($D76="","",data!AG77)</f>
        <v/>
      </c>
      <c r="AC76" s="306"/>
      <c r="AD76" s="306"/>
      <c r="AE76" s="306" t="str">
        <f>IF($D76="","",data!AJ77)</f>
        <v/>
      </c>
      <c r="AF76" s="306" t="str">
        <f>IF($D76="","",data!AL77)</f>
        <v/>
      </c>
      <c r="AG76" s="306"/>
      <c r="AH76" s="306"/>
      <c r="AI76" s="306" t="str">
        <f>IF($D76="","",data!AO77)</f>
        <v/>
      </c>
      <c r="AJ76" s="306" t="str">
        <f>IF($D76="","",data!AQ77)</f>
        <v/>
      </c>
      <c r="AK76" s="306"/>
      <c r="AL76" s="306"/>
      <c r="AM76" s="306" t="str">
        <f>IF(競技者データ入力シート!AK81="","",競技者データ入力シート!AK81)</f>
        <v/>
      </c>
      <c r="AN76" s="306" t="str">
        <f>IF(競技者データ入力シート!$AK81="","",(VLOOKUP(($AI76&amp;$AM76),$BO$2:$BP$9,2,FALSE)))</f>
        <v/>
      </c>
      <c r="AO76" s="306" t="str">
        <f>IF(競技者データ入力シート!$AK81="","",$B76)</f>
        <v/>
      </c>
      <c r="AP76" s="306" t="str">
        <f>IF(競技者データ入力シート!$AK81="","",$C76&amp;$AM76)</f>
        <v/>
      </c>
      <c r="AQ76" s="306"/>
      <c r="AR76" s="306" t="str">
        <f>IF(競技者データ入力シート!$AK81="","",$C76&amp;$AM76)</f>
        <v/>
      </c>
      <c r="AS76" s="306" t="str">
        <f>IF(競技者データ入力シート!$AK81="","",$C76&amp;$AM76)</f>
        <v/>
      </c>
      <c r="AT76" s="306" t="str">
        <f>IF(競技者データ入力シート!AK81="","",(COUNTIF($AN$2:AN76,AN76)))</f>
        <v/>
      </c>
      <c r="AU76" s="306" t="str">
        <f>IF(競技者データ入力シート!$AK81="","",E76)</f>
        <v/>
      </c>
      <c r="AV76" s="306" t="str">
        <f>IF(競技者データ入力シート!$AK81="","",J76)</f>
        <v/>
      </c>
      <c r="AW76" s="306" t="str">
        <f>IF(競技者データ入力シート!$AK81="","",AI76)</f>
        <v/>
      </c>
      <c r="AX76" s="306" t="str">
        <f>IF(競技者データ入力シート!$AK81="","",AJ76)</f>
        <v/>
      </c>
      <c r="AY76" s="306" t="str">
        <f>IF(競技者データ入力シート!$N81="","",競技者データ入力シート!$N81)</f>
        <v/>
      </c>
      <c r="AZ76" s="306" t="str">
        <f>IF(競技者データ入力シート!$S81="","",競技者データ入力シート!$S81)</f>
        <v/>
      </c>
      <c r="BA76" s="306" t="str">
        <f>IF(競技者データ入力シート!$X81="","",競技者データ入力シート!$X81)</f>
        <v/>
      </c>
      <c r="BB76" s="306" t="str">
        <f>IF(競技者データ入力シート!$AC81="","",競技者データ入力シート!$AC81)</f>
        <v/>
      </c>
      <c r="BC76" s="306" t="str">
        <f>IF(競技者データ入力シート!$AH81="","",競技者データ入力シート!$AH81)</f>
        <v/>
      </c>
      <c r="BD76" s="306" t="str">
        <f>IF(競技者データ入力シート!$AK81="","",競技者データ入力シート!$AK81)</f>
        <v/>
      </c>
    </row>
    <row r="77" spans="2:56">
      <c r="B77" s="306" t="str">
        <f>IF(競技者データ入力シート!C82="","",競技者データ入力シート!$S$1)</f>
        <v/>
      </c>
      <c r="C77" s="306" t="str">
        <f>IF(競技者データ入力シート!C82="","",'大会申込一覧表(印刷して提出)'!$P$6)</f>
        <v/>
      </c>
      <c r="D77" s="306" t="str">
        <f>競技者データ入力シート!A82</f>
        <v/>
      </c>
      <c r="E77" s="306">
        <v>1076</v>
      </c>
      <c r="F77" s="306" t="str">
        <f>IF(競技者データ入力シート!$C$7="","",競技者データ入力シート!$S$1)</f>
        <v/>
      </c>
      <c r="G77" s="306"/>
      <c r="H77" s="306"/>
      <c r="I77" s="306" t="str">
        <f>IF(競技者データ入力シート!$B82="","",競技者データ入力シート!$B82)</f>
        <v/>
      </c>
      <c r="J77" s="306" t="str">
        <f>IF(競技者データ入力シート!C82="","",(競技者データ入力シート!C82&amp;" "&amp;競技者データ入力シート!D82))</f>
        <v/>
      </c>
      <c r="K77" s="306" t="str">
        <f>IF(競技者データ入力シート!E82="","",(競技者データ入力シート!E82&amp;" "&amp;競技者データ入力シート!F82))</f>
        <v/>
      </c>
      <c r="L77" s="306" t="str">
        <f>IF(競技者データ入力シート!C82="","",(競技者データ入力シート!C82&amp;" "&amp;競技者データ入力シート!D82))</f>
        <v/>
      </c>
      <c r="M77" s="306" t="str">
        <f>IF(競技者データ入力シート!H82="","",競技者データ入力シート!H82)</f>
        <v/>
      </c>
      <c r="N77" s="306" t="str">
        <f>IF(競技者データ入力シート!I82="","",競技者データ入力シート!I82)</f>
        <v/>
      </c>
      <c r="O77" s="306" t="str">
        <f>IF(競技者データ入力シート!J82="","",競技者データ入力シート!J82)</f>
        <v/>
      </c>
      <c r="P77" s="306" t="str">
        <f>IF(競技者データ入力シート!K82="","",競技者データ入力シート!K82)</f>
        <v/>
      </c>
      <c r="Q77" s="306" t="str">
        <f>IF(競技者データ入力シート!C82="", "", '大会申込一覧表(印刷して提出)'!$L$5)</f>
        <v/>
      </c>
      <c r="R77" s="306" t="str">
        <f>IF(競技者データ入力シート!L82="", "", 競技者データ入力シート!L82)</f>
        <v/>
      </c>
      <c r="S77" s="306" t="str">
        <f>IF($D77="","",data!U78)</f>
        <v/>
      </c>
      <c r="T77" s="306" t="str">
        <f>IF($D77="","",data!W78)</f>
        <v/>
      </c>
      <c r="U77" s="306"/>
      <c r="V77" s="306"/>
      <c r="W77" s="306" t="str">
        <f>IF($D77="","",data!Z78)</f>
        <v/>
      </c>
      <c r="X77" s="306" t="str">
        <f>IF($D77="","",data!AB78)</f>
        <v/>
      </c>
      <c r="Y77" s="306"/>
      <c r="Z77" s="306"/>
      <c r="AA77" s="306" t="str">
        <f>IF($D77="","",data!AE78)</f>
        <v/>
      </c>
      <c r="AB77" s="306" t="str">
        <f>IF($D77="","",data!AG78)</f>
        <v/>
      </c>
      <c r="AC77" s="306"/>
      <c r="AD77" s="306"/>
      <c r="AE77" s="306" t="str">
        <f>IF($D77="","",data!AJ78)</f>
        <v/>
      </c>
      <c r="AF77" s="306" t="str">
        <f>IF($D77="","",data!AL78)</f>
        <v/>
      </c>
      <c r="AG77" s="306"/>
      <c r="AH77" s="306"/>
      <c r="AI77" s="306" t="str">
        <f>IF($D77="","",data!AO78)</f>
        <v/>
      </c>
      <c r="AJ77" s="306" t="str">
        <f>IF($D77="","",data!AQ78)</f>
        <v/>
      </c>
      <c r="AK77" s="306"/>
      <c r="AL77" s="306"/>
      <c r="AM77" s="306" t="str">
        <f>IF(競技者データ入力シート!AK82="","",競技者データ入力シート!AK82)</f>
        <v/>
      </c>
      <c r="AN77" s="306" t="str">
        <f>IF(競技者データ入力シート!$AK82="","",(VLOOKUP(($AI77&amp;$AM77),$BO$2:$BP$9,2,FALSE)))</f>
        <v/>
      </c>
      <c r="AO77" s="306" t="str">
        <f>IF(競技者データ入力シート!$AK82="","",$B77)</f>
        <v/>
      </c>
      <c r="AP77" s="306" t="str">
        <f>IF(競技者データ入力シート!$AK82="","",$C77&amp;$AM77)</f>
        <v/>
      </c>
      <c r="AQ77" s="306"/>
      <c r="AR77" s="306" t="str">
        <f>IF(競技者データ入力シート!$AK82="","",$C77&amp;$AM77)</f>
        <v/>
      </c>
      <c r="AS77" s="306" t="str">
        <f>IF(競技者データ入力シート!$AK82="","",$C77&amp;$AM77)</f>
        <v/>
      </c>
      <c r="AT77" s="306" t="str">
        <f>IF(競技者データ入力シート!AK82="","",(COUNTIF($AN$2:AN77,AN77)))</f>
        <v/>
      </c>
      <c r="AU77" s="306" t="str">
        <f>IF(競技者データ入力シート!$AK82="","",E77)</f>
        <v/>
      </c>
      <c r="AV77" s="306" t="str">
        <f>IF(競技者データ入力シート!$AK82="","",J77)</f>
        <v/>
      </c>
      <c r="AW77" s="306" t="str">
        <f>IF(競技者データ入力シート!$AK82="","",AI77)</f>
        <v/>
      </c>
      <c r="AX77" s="306" t="str">
        <f>IF(競技者データ入力シート!$AK82="","",AJ77)</f>
        <v/>
      </c>
      <c r="AY77" s="306" t="str">
        <f>IF(競技者データ入力シート!$N82="","",競技者データ入力シート!$N82)</f>
        <v/>
      </c>
      <c r="AZ77" s="306" t="str">
        <f>IF(競技者データ入力シート!$S82="","",競技者データ入力シート!$S82)</f>
        <v/>
      </c>
      <c r="BA77" s="306" t="str">
        <f>IF(競技者データ入力シート!$X82="","",競技者データ入力シート!$X82)</f>
        <v/>
      </c>
      <c r="BB77" s="306" t="str">
        <f>IF(競技者データ入力シート!$AC82="","",競技者データ入力シート!$AC82)</f>
        <v/>
      </c>
      <c r="BC77" s="306" t="str">
        <f>IF(競技者データ入力シート!$AH82="","",競技者データ入力シート!$AH82)</f>
        <v/>
      </c>
      <c r="BD77" s="306" t="str">
        <f>IF(競技者データ入力シート!$AK82="","",競技者データ入力シート!$AK82)</f>
        <v/>
      </c>
    </row>
    <row r="78" spans="2:56">
      <c r="B78" s="306" t="str">
        <f>IF(競技者データ入力シート!C83="","",競技者データ入力シート!$S$1)</f>
        <v/>
      </c>
      <c r="C78" s="306" t="str">
        <f>IF(競技者データ入力シート!C83="","",'大会申込一覧表(印刷して提出)'!$P$6)</f>
        <v/>
      </c>
      <c r="D78" s="306" t="str">
        <f>競技者データ入力シート!A83</f>
        <v/>
      </c>
      <c r="E78" s="306">
        <v>1077</v>
      </c>
      <c r="F78" s="306" t="str">
        <f>IF(競技者データ入力シート!$C$7="","",競技者データ入力シート!$S$1)</f>
        <v/>
      </c>
      <c r="G78" s="306"/>
      <c r="H78" s="306"/>
      <c r="I78" s="306" t="str">
        <f>IF(競技者データ入力シート!$B83="","",競技者データ入力シート!$B83)</f>
        <v/>
      </c>
      <c r="J78" s="306" t="str">
        <f>IF(競技者データ入力シート!C83="","",(競技者データ入力シート!C83&amp;" "&amp;競技者データ入力シート!D83))</f>
        <v/>
      </c>
      <c r="K78" s="306" t="str">
        <f>IF(競技者データ入力シート!E83="","",(競技者データ入力シート!E83&amp;" "&amp;競技者データ入力シート!F83))</f>
        <v/>
      </c>
      <c r="L78" s="306" t="str">
        <f>IF(競技者データ入力シート!C83="","",(競技者データ入力シート!C83&amp;" "&amp;競技者データ入力シート!D83))</f>
        <v/>
      </c>
      <c r="M78" s="306" t="str">
        <f>IF(競技者データ入力シート!H83="","",競技者データ入力シート!H83)</f>
        <v/>
      </c>
      <c r="N78" s="306" t="str">
        <f>IF(競技者データ入力シート!I83="","",競技者データ入力シート!I83)</f>
        <v/>
      </c>
      <c r="O78" s="306" t="str">
        <f>IF(競技者データ入力シート!J83="","",競技者データ入力シート!J83)</f>
        <v/>
      </c>
      <c r="P78" s="306" t="str">
        <f>IF(競技者データ入力シート!K83="","",競技者データ入力シート!K83)</f>
        <v/>
      </c>
      <c r="Q78" s="306" t="str">
        <f>IF(競技者データ入力シート!C83="", "", '大会申込一覧表(印刷して提出)'!$L$5)</f>
        <v/>
      </c>
      <c r="R78" s="306" t="str">
        <f>IF(競技者データ入力シート!L83="", "", 競技者データ入力シート!L83)</f>
        <v/>
      </c>
      <c r="S78" s="306" t="str">
        <f>IF($D78="","",data!U79)</f>
        <v/>
      </c>
      <c r="T78" s="306" t="str">
        <f>IF($D78="","",data!W79)</f>
        <v/>
      </c>
      <c r="U78" s="306"/>
      <c r="V78" s="306"/>
      <c r="W78" s="306" t="str">
        <f>IF($D78="","",data!Z79)</f>
        <v/>
      </c>
      <c r="X78" s="306" t="str">
        <f>IF($D78="","",data!AB79)</f>
        <v/>
      </c>
      <c r="Y78" s="306"/>
      <c r="Z78" s="306"/>
      <c r="AA78" s="306" t="str">
        <f>IF($D78="","",data!AE79)</f>
        <v/>
      </c>
      <c r="AB78" s="306" t="str">
        <f>IF($D78="","",data!AG79)</f>
        <v/>
      </c>
      <c r="AC78" s="306"/>
      <c r="AD78" s="306"/>
      <c r="AE78" s="306" t="str">
        <f>IF($D78="","",data!AJ79)</f>
        <v/>
      </c>
      <c r="AF78" s="306" t="str">
        <f>IF($D78="","",data!AL79)</f>
        <v/>
      </c>
      <c r="AG78" s="306"/>
      <c r="AH78" s="306"/>
      <c r="AI78" s="306" t="str">
        <f>IF($D78="","",data!AO79)</f>
        <v/>
      </c>
      <c r="AJ78" s="306" t="str">
        <f>IF($D78="","",data!AQ79)</f>
        <v/>
      </c>
      <c r="AK78" s="306"/>
      <c r="AL78" s="306"/>
      <c r="AM78" s="306" t="str">
        <f>IF(競技者データ入力シート!AK83="","",競技者データ入力シート!AK83)</f>
        <v/>
      </c>
      <c r="AN78" s="306" t="str">
        <f>IF(競技者データ入力シート!$AK83="","",(VLOOKUP(($AI78&amp;$AM78),$BO$2:$BP$9,2,FALSE)))</f>
        <v/>
      </c>
      <c r="AO78" s="306" t="str">
        <f>IF(競技者データ入力シート!$AK83="","",$B78)</f>
        <v/>
      </c>
      <c r="AP78" s="306" t="str">
        <f>IF(競技者データ入力シート!$AK83="","",$C78&amp;$AM78)</f>
        <v/>
      </c>
      <c r="AQ78" s="306"/>
      <c r="AR78" s="306" t="str">
        <f>IF(競技者データ入力シート!$AK83="","",$C78&amp;$AM78)</f>
        <v/>
      </c>
      <c r="AS78" s="306" t="str">
        <f>IF(競技者データ入力シート!$AK83="","",$C78&amp;$AM78)</f>
        <v/>
      </c>
      <c r="AT78" s="306" t="str">
        <f>IF(競技者データ入力シート!AK83="","",(COUNTIF($AN$2:AN78,AN78)))</f>
        <v/>
      </c>
      <c r="AU78" s="306" t="str">
        <f>IF(競技者データ入力シート!$AK83="","",E78)</f>
        <v/>
      </c>
      <c r="AV78" s="306" t="str">
        <f>IF(競技者データ入力シート!$AK83="","",J78)</f>
        <v/>
      </c>
      <c r="AW78" s="306" t="str">
        <f>IF(競技者データ入力シート!$AK83="","",AI78)</f>
        <v/>
      </c>
      <c r="AX78" s="306" t="str">
        <f>IF(競技者データ入力シート!$AK83="","",AJ78)</f>
        <v/>
      </c>
      <c r="AY78" s="306" t="str">
        <f>IF(競技者データ入力シート!$N83="","",競技者データ入力シート!$N83)</f>
        <v/>
      </c>
      <c r="AZ78" s="306" t="str">
        <f>IF(競技者データ入力シート!$S83="","",競技者データ入力シート!$S83)</f>
        <v/>
      </c>
      <c r="BA78" s="306" t="str">
        <f>IF(競技者データ入力シート!$X83="","",競技者データ入力シート!$X83)</f>
        <v/>
      </c>
      <c r="BB78" s="306" t="str">
        <f>IF(競技者データ入力シート!$AC83="","",競技者データ入力シート!$AC83)</f>
        <v/>
      </c>
      <c r="BC78" s="306" t="str">
        <f>IF(競技者データ入力シート!$AH83="","",競技者データ入力シート!$AH83)</f>
        <v/>
      </c>
      <c r="BD78" s="306" t="str">
        <f>IF(競技者データ入力シート!$AK83="","",競技者データ入力シート!$AK83)</f>
        <v/>
      </c>
    </row>
    <row r="79" spans="2:56">
      <c r="B79" s="306" t="str">
        <f>IF(競技者データ入力シート!C84="","",競技者データ入力シート!$S$1)</f>
        <v/>
      </c>
      <c r="C79" s="306" t="str">
        <f>IF(競技者データ入力シート!C84="","",'大会申込一覧表(印刷して提出)'!$P$6)</f>
        <v/>
      </c>
      <c r="D79" s="306" t="str">
        <f>競技者データ入力シート!A84</f>
        <v/>
      </c>
      <c r="E79" s="306">
        <v>1078</v>
      </c>
      <c r="F79" s="306" t="str">
        <f>IF(競技者データ入力シート!$C$7="","",競技者データ入力シート!$S$1)</f>
        <v/>
      </c>
      <c r="G79" s="306"/>
      <c r="H79" s="306"/>
      <c r="I79" s="306" t="str">
        <f>IF(競技者データ入力シート!$B84="","",競技者データ入力シート!$B84)</f>
        <v/>
      </c>
      <c r="J79" s="306" t="str">
        <f>IF(競技者データ入力シート!C84="","",(競技者データ入力シート!C84&amp;" "&amp;競技者データ入力シート!D84))</f>
        <v/>
      </c>
      <c r="K79" s="306" t="str">
        <f>IF(競技者データ入力シート!E84="","",(競技者データ入力シート!E84&amp;" "&amp;競技者データ入力シート!F84))</f>
        <v/>
      </c>
      <c r="L79" s="306" t="str">
        <f>IF(競技者データ入力シート!C84="","",(競技者データ入力シート!C84&amp;" "&amp;競技者データ入力シート!D84))</f>
        <v/>
      </c>
      <c r="M79" s="306" t="str">
        <f>IF(競技者データ入力シート!H84="","",競技者データ入力シート!H84)</f>
        <v/>
      </c>
      <c r="N79" s="306" t="str">
        <f>IF(競技者データ入力シート!I84="","",競技者データ入力シート!I84)</f>
        <v/>
      </c>
      <c r="O79" s="306" t="str">
        <f>IF(競技者データ入力シート!J84="","",競技者データ入力シート!J84)</f>
        <v/>
      </c>
      <c r="P79" s="306" t="str">
        <f>IF(競技者データ入力シート!K84="","",競技者データ入力シート!K84)</f>
        <v/>
      </c>
      <c r="Q79" s="306" t="str">
        <f>IF(競技者データ入力シート!C84="", "", '大会申込一覧表(印刷して提出)'!$L$5)</f>
        <v/>
      </c>
      <c r="R79" s="306" t="str">
        <f>IF(競技者データ入力シート!L84="", "", 競技者データ入力シート!L84)</f>
        <v/>
      </c>
      <c r="S79" s="306" t="str">
        <f>IF($D79="","",data!U80)</f>
        <v/>
      </c>
      <c r="T79" s="306" t="str">
        <f>IF($D79="","",data!W80)</f>
        <v/>
      </c>
      <c r="U79" s="306"/>
      <c r="V79" s="306"/>
      <c r="W79" s="306" t="str">
        <f>IF($D79="","",data!Z80)</f>
        <v/>
      </c>
      <c r="X79" s="306" t="str">
        <f>IF($D79="","",data!AB80)</f>
        <v/>
      </c>
      <c r="Y79" s="306"/>
      <c r="Z79" s="306"/>
      <c r="AA79" s="306" t="str">
        <f>IF($D79="","",data!AE80)</f>
        <v/>
      </c>
      <c r="AB79" s="306" t="str">
        <f>IF($D79="","",data!AG80)</f>
        <v/>
      </c>
      <c r="AC79" s="306"/>
      <c r="AD79" s="306"/>
      <c r="AE79" s="306" t="str">
        <f>IF($D79="","",data!AJ80)</f>
        <v/>
      </c>
      <c r="AF79" s="306" t="str">
        <f>IF($D79="","",data!AL80)</f>
        <v/>
      </c>
      <c r="AG79" s="306"/>
      <c r="AH79" s="306"/>
      <c r="AI79" s="306" t="str">
        <f>IF($D79="","",data!AO80)</f>
        <v/>
      </c>
      <c r="AJ79" s="306" t="str">
        <f>IF($D79="","",data!AQ80)</f>
        <v/>
      </c>
      <c r="AK79" s="306"/>
      <c r="AL79" s="306"/>
      <c r="AM79" s="306" t="str">
        <f>IF(競技者データ入力シート!AK84="","",競技者データ入力シート!AK84)</f>
        <v/>
      </c>
      <c r="AN79" s="306" t="str">
        <f>IF(競技者データ入力シート!$AK84="","",(VLOOKUP(($AI79&amp;$AM79),$BO$2:$BP$9,2,FALSE)))</f>
        <v/>
      </c>
      <c r="AO79" s="306" t="str">
        <f>IF(競技者データ入力シート!$AK84="","",$B79)</f>
        <v/>
      </c>
      <c r="AP79" s="306" t="str">
        <f>IF(競技者データ入力シート!$AK84="","",$C79&amp;$AM79)</f>
        <v/>
      </c>
      <c r="AQ79" s="306"/>
      <c r="AR79" s="306" t="str">
        <f>IF(競技者データ入力シート!$AK84="","",$C79&amp;$AM79)</f>
        <v/>
      </c>
      <c r="AS79" s="306" t="str">
        <f>IF(競技者データ入力シート!$AK84="","",$C79&amp;$AM79)</f>
        <v/>
      </c>
      <c r="AT79" s="306" t="str">
        <f>IF(競技者データ入力シート!AK84="","",(COUNTIF($AN$2:AN79,AN79)))</f>
        <v/>
      </c>
      <c r="AU79" s="306" t="str">
        <f>IF(競技者データ入力シート!$AK84="","",E79)</f>
        <v/>
      </c>
      <c r="AV79" s="306" t="str">
        <f>IF(競技者データ入力シート!$AK84="","",J79)</f>
        <v/>
      </c>
      <c r="AW79" s="306" t="str">
        <f>IF(競技者データ入力シート!$AK84="","",AI79)</f>
        <v/>
      </c>
      <c r="AX79" s="306" t="str">
        <f>IF(競技者データ入力シート!$AK84="","",AJ79)</f>
        <v/>
      </c>
      <c r="AY79" s="306" t="str">
        <f>IF(競技者データ入力シート!$N84="","",競技者データ入力シート!$N84)</f>
        <v/>
      </c>
      <c r="AZ79" s="306" t="str">
        <f>IF(競技者データ入力シート!$S84="","",競技者データ入力シート!$S84)</f>
        <v/>
      </c>
      <c r="BA79" s="306" t="str">
        <f>IF(競技者データ入力シート!$X84="","",競技者データ入力シート!$X84)</f>
        <v/>
      </c>
      <c r="BB79" s="306" t="str">
        <f>IF(競技者データ入力シート!$AC84="","",競技者データ入力シート!$AC84)</f>
        <v/>
      </c>
      <c r="BC79" s="306" t="str">
        <f>IF(競技者データ入力シート!$AH84="","",競技者データ入力シート!$AH84)</f>
        <v/>
      </c>
      <c r="BD79" s="306" t="str">
        <f>IF(競技者データ入力シート!$AK84="","",競技者データ入力シート!$AK84)</f>
        <v/>
      </c>
    </row>
    <row r="80" spans="2:56">
      <c r="B80" s="306" t="str">
        <f>IF(競技者データ入力シート!C85="","",競技者データ入力シート!$S$1)</f>
        <v/>
      </c>
      <c r="C80" s="306" t="str">
        <f>IF(競技者データ入力シート!C85="","",'大会申込一覧表(印刷して提出)'!$P$6)</f>
        <v/>
      </c>
      <c r="D80" s="306" t="str">
        <f>競技者データ入力シート!A85</f>
        <v/>
      </c>
      <c r="E80" s="306">
        <v>1079</v>
      </c>
      <c r="F80" s="306" t="str">
        <f>IF(競技者データ入力シート!$C$7="","",競技者データ入力シート!$S$1)</f>
        <v/>
      </c>
      <c r="G80" s="306"/>
      <c r="H80" s="306"/>
      <c r="I80" s="306" t="str">
        <f>IF(競技者データ入力シート!$B85="","",競技者データ入力シート!$B85)</f>
        <v/>
      </c>
      <c r="J80" s="306" t="str">
        <f>IF(競技者データ入力シート!C85="","",(競技者データ入力シート!C85&amp;" "&amp;競技者データ入力シート!D85))</f>
        <v/>
      </c>
      <c r="K80" s="306" t="str">
        <f>IF(競技者データ入力シート!E85="","",(競技者データ入力シート!E85&amp;" "&amp;競技者データ入力シート!F85))</f>
        <v/>
      </c>
      <c r="L80" s="306" t="str">
        <f>IF(競技者データ入力シート!C85="","",(競技者データ入力シート!C85&amp;" "&amp;競技者データ入力シート!D85))</f>
        <v/>
      </c>
      <c r="M80" s="306" t="str">
        <f>IF(競技者データ入力シート!H85="","",競技者データ入力シート!H85)</f>
        <v/>
      </c>
      <c r="N80" s="306" t="str">
        <f>IF(競技者データ入力シート!I85="","",競技者データ入力シート!I85)</f>
        <v/>
      </c>
      <c r="O80" s="306" t="str">
        <f>IF(競技者データ入力シート!J85="","",競技者データ入力シート!J85)</f>
        <v/>
      </c>
      <c r="P80" s="306" t="str">
        <f>IF(競技者データ入力シート!K85="","",競技者データ入力シート!K85)</f>
        <v/>
      </c>
      <c r="Q80" s="306" t="str">
        <f>IF(競技者データ入力シート!C85="", "", '大会申込一覧表(印刷して提出)'!$L$5)</f>
        <v/>
      </c>
      <c r="R80" s="306" t="str">
        <f>IF(競技者データ入力シート!L85="", "", 競技者データ入力シート!L85)</f>
        <v/>
      </c>
      <c r="S80" s="306" t="str">
        <f>IF($D80="","",data!U81)</f>
        <v/>
      </c>
      <c r="T80" s="306" t="str">
        <f>IF($D80="","",data!W81)</f>
        <v/>
      </c>
      <c r="U80" s="306"/>
      <c r="V80" s="306"/>
      <c r="W80" s="306" t="str">
        <f>IF($D80="","",data!Z81)</f>
        <v/>
      </c>
      <c r="X80" s="306" t="str">
        <f>IF($D80="","",data!AB81)</f>
        <v/>
      </c>
      <c r="Y80" s="306"/>
      <c r="Z80" s="306"/>
      <c r="AA80" s="306" t="str">
        <f>IF($D80="","",data!AE81)</f>
        <v/>
      </c>
      <c r="AB80" s="306" t="str">
        <f>IF($D80="","",data!AG81)</f>
        <v/>
      </c>
      <c r="AC80" s="306"/>
      <c r="AD80" s="306"/>
      <c r="AE80" s="306" t="str">
        <f>IF($D80="","",data!AJ81)</f>
        <v/>
      </c>
      <c r="AF80" s="306" t="str">
        <f>IF($D80="","",data!AL81)</f>
        <v/>
      </c>
      <c r="AG80" s="306"/>
      <c r="AH80" s="306"/>
      <c r="AI80" s="306" t="str">
        <f>IF($D80="","",data!AO81)</f>
        <v/>
      </c>
      <c r="AJ80" s="306" t="str">
        <f>IF($D80="","",data!AQ81)</f>
        <v/>
      </c>
      <c r="AK80" s="306"/>
      <c r="AL80" s="306"/>
      <c r="AM80" s="306" t="str">
        <f>IF(競技者データ入力シート!AK85="","",競技者データ入力シート!AK85)</f>
        <v/>
      </c>
      <c r="AN80" s="306" t="str">
        <f>IF(競技者データ入力シート!$AK85="","",(VLOOKUP(($AI80&amp;$AM80),$BO$2:$BP$9,2,FALSE)))</f>
        <v/>
      </c>
      <c r="AO80" s="306" t="str">
        <f>IF(競技者データ入力シート!$AK85="","",$B80)</f>
        <v/>
      </c>
      <c r="AP80" s="306" t="str">
        <f>IF(競技者データ入力シート!$AK85="","",$C80&amp;$AM80)</f>
        <v/>
      </c>
      <c r="AQ80" s="306"/>
      <c r="AR80" s="306" t="str">
        <f>IF(競技者データ入力シート!$AK85="","",$C80&amp;$AM80)</f>
        <v/>
      </c>
      <c r="AS80" s="306" t="str">
        <f>IF(競技者データ入力シート!$AK85="","",$C80&amp;$AM80)</f>
        <v/>
      </c>
      <c r="AT80" s="306" t="str">
        <f>IF(競技者データ入力シート!AK85="","",(COUNTIF($AN$2:AN80,AN80)))</f>
        <v/>
      </c>
      <c r="AU80" s="306" t="str">
        <f>IF(競技者データ入力シート!$AK85="","",E80)</f>
        <v/>
      </c>
      <c r="AV80" s="306" t="str">
        <f>IF(競技者データ入力シート!$AK85="","",J80)</f>
        <v/>
      </c>
      <c r="AW80" s="306" t="str">
        <f>IF(競技者データ入力シート!$AK85="","",AI80)</f>
        <v/>
      </c>
      <c r="AX80" s="306" t="str">
        <f>IF(競技者データ入力シート!$AK85="","",AJ80)</f>
        <v/>
      </c>
      <c r="AY80" s="306" t="str">
        <f>IF(競技者データ入力シート!$N85="","",競技者データ入力シート!$N85)</f>
        <v/>
      </c>
      <c r="AZ80" s="306" t="str">
        <f>IF(競技者データ入力シート!$S85="","",競技者データ入力シート!$S85)</f>
        <v/>
      </c>
      <c r="BA80" s="306" t="str">
        <f>IF(競技者データ入力シート!$X85="","",競技者データ入力シート!$X85)</f>
        <v/>
      </c>
      <c r="BB80" s="306" t="str">
        <f>IF(競技者データ入力シート!$AC85="","",競技者データ入力シート!$AC85)</f>
        <v/>
      </c>
      <c r="BC80" s="306" t="str">
        <f>IF(競技者データ入力シート!$AH85="","",競技者データ入力シート!$AH85)</f>
        <v/>
      </c>
      <c r="BD80" s="306" t="str">
        <f>IF(競技者データ入力シート!$AK85="","",競技者データ入力シート!$AK85)</f>
        <v/>
      </c>
    </row>
    <row r="81" spans="2:56">
      <c r="B81" s="306" t="str">
        <f>IF(競技者データ入力シート!C86="","",競技者データ入力シート!$S$1)</f>
        <v/>
      </c>
      <c r="C81" s="306" t="str">
        <f>IF(競技者データ入力シート!C86="","",'大会申込一覧表(印刷して提出)'!$P$6)</f>
        <v/>
      </c>
      <c r="D81" s="306" t="str">
        <f>競技者データ入力シート!A86</f>
        <v/>
      </c>
      <c r="E81" s="306">
        <v>1080</v>
      </c>
      <c r="F81" s="306" t="str">
        <f>IF(競技者データ入力シート!$C$7="","",競技者データ入力シート!$S$1)</f>
        <v/>
      </c>
      <c r="G81" s="306"/>
      <c r="H81" s="306"/>
      <c r="I81" s="306" t="str">
        <f>IF(競技者データ入力シート!$B86="","",競技者データ入力シート!$B86)</f>
        <v/>
      </c>
      <c r="J81" s="306" t="str">
        <f>IF(競技者データ入力シート!C86="","",(競技者データ入力シート!C86&amp;" "&amp;競技者データ入力シート!D86))</f>
        <v/>
      </c>
      <c r="K81" s="306" t="str">
        <f>IF(競技者データ入力シート!E86="","",(競技者データ入力シート!E86&amp;" "&amp;競技者データ入力シート!F86))</f>
        <v/>
      </c>
      <c r="L81" s="306" t="str">
        <f>IF(競技者データ入力シート!C86="","",(競技者データ入力シート!C86&amp;" "&amp;競技者データ入力シート!D86))</f>
        <v/>
      </c>
      <c r="M81" s="306" t="str">
        <f>IF(競技者データ入力シート!H86="","",競技者データ入力シート!H86)</f>
        <v/>
      </c>
      <c r="N81" s="306" t="str">
        <f>IF(競技者データ入力シート!I86="","",競技者データ入力シート!I86)</f>
        <v/>
      </c>
      <c r="O81" s="306" t="str">
        <f>IF(競技者データ入力シート!J86="","",競技者データ入力シート!J86)</f>
        <v/>
      </c>
      <c r="P81" s="306" t="str">
        <f>IF(競技者データ入力シート!K86="","",競技者データ入力シート!K86)</f>
        <v/>
      </c>
      <c r="Q81" s="306" t="str">
        <f>IF(競技者データ入力シート!C86="", "", '大会申込一覧表(印刷して提出)'!$L$5)</f>
        <v/>
      </c>
      <c r="R81" s="306" t="str">
        <f>IF(競技者データ入力シート!L86="", "", 競技者データ入力シート!L86)</f>
        <v/>
      </c>
      <c r="S81" s="306" t="str">
        <f>IF($D81="","",data!U82)</f>
        <v/>
      </c>
      <c r="T81" s="306" t="str">
        <f>IF($D81="","",data!W82)</f>
        <v/>
      </c>
      <c r="U81" s="306"/>
      <c r="V81" s="306"/>
      <c r="W81" s="306" t="str">
        <f>IF($D81="","",data!Z82)</f>
        <v/>
      </c>
      <c r="X81" s="306" t="str">
        <f>IF($D81="","",data!AB82)</f>
        <v/>
      </c>
      <c r="Y81" s="306"/>
      <c r="Z81" s="306"/>
      <c r="AA81" s="306" t="str">
        <f>IF($D81="","",data!AE82)</f>
        <v/>
      </c>
      <c r="AB81" s="306" t="str">
        <f>IF($D81="","",data!AG82)</f>
        <v/>
      </c>
      <c r="AC81" s="306"/>
      <c r="AD81" s="306"/>
      <c r="AE81" s="306" t="str">
        <f>IF($D81="","",data!AJ82)</f>
        <v/>
      </c>
      <c r="AF81" s="306" t="str">
        <f>IF($D81="","",data!AL82)</f>
        <v/>
      </c>
      <c r="AG81" s="306"/>
      <c r="AH81" s="306"/>
      <c r="AI81" s="306" t="str">
        <f>IF($D81="","",data!AO82)</f>
        <v/>
      </c>
      <c r="AJ81" s="306" t="str">
        <f>IF($D81="","",data!AQ82)</f>
        <v/>
      </c>
      <c r="AK81" s="306"/>
      <c r="AL81" s="306"/>
      <c r="AM81" s="306" t="str">
        <f>IF(競技者データ入力シート!AK86="","",競技者データ入力シート!AK86)</f>
        <v/>
      </c>
      <c r="AN81" s="306" t="str">
        <f>IF(競技者データ入力シート!$AK86="","",(VLOOKUP(($AI81&amp;$AM81),$BO$2:$BP$9,2,FALSE)))</f>
        <v/>
      </c>
      <c r="AO81" s="306" t="str">
        <f>IF(競技者データ入力シート!$AK86="","",$B81)</f>
        <v/>
      </c>
      <c r="AP81" s="306" t="str">
        <f>IF(競技者データ入力シート!$AK86="","",$C81&amp;$AM81)</f>
        <v/>
      </c>
      <c r="AQ81" s="306"/>
      <c r="AR81" s="306" t="str">
        <f>IF(競技者データ入力シート!$AK86="","",$C81&amp;$AM81)</f>
        <v/>
      </c>
      <c r="AS81" s="306" t="str">
        <f>IF(競技者データ入力シート!$AK86="","",$C81&amp;$AM81)</f>
        <v/>
      </c>
      <c r="AT81" s="306" t="str">
        <f>IF(競技者データ入力シート!AK86="","",(COUNTIF($AN$2:AN81,AN81)))</f>
        <v/>
      </c>
      <c r="AU81" s="306" t="str">
        <f>IF(競技者データ入力シート!$AK86="","",E81)</f>
        <v/>
      </c>
      <c r="AV81" s="306" t="str">
        <f>IF(競技者データ入力シート!$AK86="","",J81)</f>
        <v/>
      </c>
      <c r="AW81" s="306" t="str">
        <f>IF(競技者データ入力シート!$AK86="","",AI81)</f>
        <v/>
      </c>
      <c r="AX81" s="306" t="str">
        <f>IF(競技者データ入力シート!$AK86="","",AJ81)</f>
        <v/>
      </c>
      <c r="AY81" s="306" t="str">
        <f>IF(競技者データ入力シート!$N86="","",競技者データ入力シート!$N86)</f>
        <v/>
      </c>
      <c r="AZ81" s="306" t="str">
        <f>IF(競技者データ入力シート!$S86="","",競技者データ入力シート!$S86)</f>
        <v/>
      </c>
      <c r="BA81" s="306" t="str">
        <f>IF(競技者データ入力シート!$X86="","",競技者データ入力シート!$X86)</f>
        <v/>
      </c>
      <c r="BB81" s="306" t="str">
        <f>IF(競技者データ入力シート!$AC86="","",競技者データ入力シート!$AC86)</f>
        <v/>
      </c>
      <c r="BC81" s="306" t="str">
        <f>IF(競技者データ入力シート!$AH86="","",競技者データ入力シート!$AH86)</f>
        <v/>
      </c>
      <c r="BD81" s="306" t="str">
        <f>IF(競技者データ入力シート!$AK86="","",競技者データ入力シート!$AK86)</f>
        <v/>
      </c>
    </row>
    <row r="82" spans="2:56">
      <c r="B82" s="306" t="str">
        <f>IF(競技者データ入力シート!C87="","",競技者データ入力シート!$S$1)</f>
        <v/>
      </c>
      <c r="C82" s="306" t="str">
        <f>IF(競技者データ入力シート!C87="","",'大会申込一覧表(印刷して提出)'!$P$6)</f>
        <v/>
      </c>
      <c r="D82" s="306" t="str">
        <f>競技者データ入力シート!A87</f>
        <v/>
      </c>
      <c r="E82" s="306">
        <v>1081</v>
      </c>
      <c r="F82" s="306" t="str">
        <f>IF(競技者データ入力シート!$C$7="","",競技者データ入力シート!$S$1)</f>
        <v/>
      </c>
      <c r="G82" s="306"/>
      <c r="H82" s="306"/>
      <c r="I82" s="306" t="str">
        <f>IF(競技者データ入力シート!$B87="","",競技者データ入力シート!$B87)</f>
        <v/>
      </c>
      <c r="J82" s="306" t="str">
        <f>IF(競技者データ入力シート!C87="","",(競技者データ入力シート!C87&amp;" "&amp;競技者データ入力シート!D87))</f>
        <v/>
      </c>
      <c r="K82" s="306" t="str">
        <f>IF(競技者データ入力シート!E87="","",(競技者データ入力シート!E87&amp;" "&amp;競技者データ入力シート!F87))</f>
        <v/>
      </c>
      <c r="L82" s="306" t="str">
        <f>IF(競技者データ入力シート!C87="","",(競技者データ入力シート!C87&amp;" "&amp;競技者データ入力シート!D87))</f>
        <v/>
      </c>
      <c r="M82" s="306" t="str">
        <f>IF(競技者データ入力シート!H87="","",競技者データ入力シート!H87)</f>
        <v/>
      </c>
      <c r="N82" s="306" t="str">
        <f>IF(競技者データ入力シート!I87="","",競技者データ入力シート!I87)</f>
        <v/>
      </c>
      <c r="O82" s="306" t="str">
        <f>IF(競技者データ入力シート!J87="","",競技者データ入力シート!J87)</f>
        <v/>
      </c>
      <c r="P82" s="306" t="str">
        <f>IF(競技者データ入力シート!K87="","",競技者データ入力シート!K87)</f>
        <v/>
      </c>
      <c r="Q82" s="306" t="str">
        <f>IF(競技者データ入力シート!C87="", "", '大会申込一覧表(印刷して提出)'!$L$5)</f>
        <v/>
      </c>
      <c r="R82" s="306" t="str">
        <f>IF(競技者データ入力シート!L87="", "", 競技者データ入力シート!L87)</f>
        <v/>
      </c>
      <c r="S82" s="306" t="str">
        <f>IF($D82="","",data!U83)</f>
        <v/>
      </c>
      <c r="T82" s="306" t="str">
        <f>IF($D82="","",data!W83)</f>
        <v/>
      </c>
      <c r="U82" s="306"/>
      <c r="V82" s="306"/>
      <c r="W82" s="306" t="str">
        <f>IF($D82="","",data!Z83)</f>
        <v/>
      </c>
      <c r="X82" s="306" t="str">
        <f>IF($D82="","",data!AB83)</f>
        <v/>
      </c>
      <c r="Y82" s="306"/>
      <c r="Z82" s="306"/>
      <c r="AA82" s="306" t="str">
        <f>IF($D82="","",data!AE83)</f>
        <v/>
      </c>
      <c r="AB82" s="306" t="str">
        <f>IF($D82="","",data!AG83)</f>
        <v/>
      </c>
      <c r="AC82" s="306"/>
      <c r="AD82" s="306"/>
      <c r="AE82" s="306" t="str">
        <f>IF($D82="","",data!AJ83)</f>
        <v/>
      </c>
      <c r="AF82" s="306" t="str">
        <f>IF($D82="","",data!AL83)</f>
        <v/>
      </c>
      <c r="AG82" s="306"/>
      <c r="AH82" s="306"/>
      <c r="AI82" s="306" t="str">
        <f>IF($D82="","",data!AO83)</f>
        <v/>
      </c>
      <c r="AJ82" s="306" t="str">
        <f>IF($D82="","",data!AQ83)</f>
        <v/>
      </c>
      <c r="AK82" s="306"/>
      <c r="AL82" s="306"/>
      <c r="AM82" s="306" t="str">
        <f>IF(競技者データ入力シート!AK87="","",競技者データ入力シート!AK87)</f>
        <v/>
      </c>
      <c r="AN82" s="306" t="str">
        <f>IF(競技者データ入力シート!$AK87="","",(VLOOKUP(($AI82&amp;$AM82),$BO$2:$BP$9,2,FALSE)))</f>
        <v/>
      </c>
      <c r="AO82" s="306" t="str">
        <f>IF(競技者データ入力シート!$AK87="","",$B82)</f>
        <v/>
      </c>
      <c r="AP82" s="306" t="str">
        <f>IF(競技者データ入力シート!$AK87="","",$C82&amp;$AM82)</f>
        <v/>
      </c>
      <c r="AQ82" s="306"/>
      <c r="AR82" s="306" t="str">
        <f>IF(競技者データ入力シート!$AK87="","",$C82&amp;$AM82)</f>
        <v/>
      </c>
      <c r="AS82" s="306" t="str">
        <f>IF(競技者データ入力シート!$AK87="","",$C82&amp;$AM82)</f>
        <v/>
      </c>
      <c r="AT82" s="306" t="str">
        <f>IF(競技者データ入力シート!AK87="","",(COUNTIF($AN$2:AN82,AN82)))</f>
        <v/>
      </c>
      <c r="AU82" s="306" t="str">
        <f>IF(競技者データ入力シート!$AK87="","",E82)</f>
        <v/>
      </c>
      <c r="AV82" s="306" t="str">
        <f>IF(競技者データ入力シート!$AK87="","",J82)</f>
        <v/>
      </c>
      <c r="AW82" s="306" t="str">
        <f>IF(競技者データ入力シート!$AK87="","",AI82)</f>
        <v/>
      </c>
      <c r="AX82" s="306" t="str">
        <f>IF(競技者データ入力シート!$AK87="","",AJ82)</f>
        <v/>
      </c>
      <c r="AY82" s="306" t="str">
        <f>IF(競技者データ入力シート!$N87="","",競技者データ入力シート!$N87)</f>
        <v/>
      </c>
      <c r="AZ82" s="306" t="str">
        <f>IF(競技者データ入力シート!$S87="","",競技者データ入力シート!$S87)</f>
        <v/>
      </c>
      <c r="BA82" s="306" t="str">
        <f>IF(競技者データ入力シート!$X87="","",競技者データ入力シート!$X87)</f>
        <v/>
      </c>
      <c r="BB82" s="306" t="str">
        <f>IF(競技者データ入力シート!$AC87="","",競技者データ入力シート!$AC87)</f>
        <v/>
      </c>
      <c r="BC82" s="306" t="str">
        <f>IF(競技者データ入力シート!$AH87="","",競技者データ入力シート!$AH87)</f>
        <v/>
      </c>
      <c r="BD82" s="306" t="str">
        <f>IF(競技者データ入力シート!$AK87="","",競技者データ入力シート!$AK87)</f>
        <v/>
      </c>
    </row>
    <row r="83" spans="2:56">
      <c r="B83" s="306" t="str">
        <f>IF(競技者データ入力シート!C88="","",競技者データ入力シート!$S$1)</f>
        <v/>
      </c>
      <c r="C83" s="306" t="str">
        <f>IF(競技者データ入力シート!C88="","",'大会申込一覧表(印刷して提出)'!$P$6)</f>
        <v/>
      </c>
      <c r="D83" s="306" t="str">
        <f>競技者データ入力シート!A88</f>
        <v/>
      </c>
      <c r="E83" s="306">
        <v>1082</v>
      </c>
      <c r="F83" s="306" t="str">
        <f>IF(競技者データ入力シート!$C$7="","",競技者データ入力シート!$S$1)</f>
        <v/>
      </c>
      <c r="G83" s="306"/>
      <c r="H83" s="306"/>
      <c r="I83" s="306" t="str">
        <f>IF(競技者データ入力シート!$B88="","",競技者データ入力シート!$B88)</f>
        <v/>
      </c>
      <c r="J83" s="306" t="str">
        <f>IF(競技者データ入力シート!C88="","",(競技者データ入力シート!C88&amp;" "&amp;競技者データ入力シート!D88))</f>
        <v/>
      </c>
      <c r="K83" s="306" t="str">
        <f>IF(競技者データ入力シート!E88="","",(競技者データ入力シート!E88&amp;" "&amp;競技者データ入力シート!F88))</f>
        <v/>
      </c>
      <c r="L83" s="306" t="str">
        <f>IF(競技者データ入力シート!C88="","",(競技者データ入力シート!C88&amp;" "&amp;競技者データ入力シート!D88))</f>
        <v/>
      </c>
      <c r="M83" s="306" t="str">
        <f>IF(競技者データ入力シート!H88="","",競技者データ入力シート!H88)</f>
        <v/>
      </c>
      <c r="N83" s="306" t="str">
        <f>IF(競技者データ入力シート!I88="","",競技者データ入力シート!I88)</f>
        <v/>
      </c>
      <c r="O83" s="306" t="str">
        <f>IF(競技者データ入力シート!J88="","",競技者データ入力シート!J88)</f>
        <v/>
      </c>
      <c r="P83" s="306" t="str">
        <f>IF(競技者データ入力シート!K88="","",競技者データ入力シート!K88)</f>
        <v/>
      </c>
      <c r="Q83" s="306" t="str">
        <f>IF(競技者データ入力シート!C88="", "", '大会申込一覧表(印刷して提出)'!$L$5)</f>
        <v/>
      </c>
      <c r="R83" s="306" t="str">
        <f>IF(競技者データ入力シート!L88="", "", 競技者データ入力シート!L88)</f>
        <v/>
      </c>
      <c r="S83" s="306" t="str">
        <f>IF($D83="","",data!U84)</f>
        <v/>
      </c>
      <c r="T83" s="306" t="str">
        <f>IF($D83="","",data!W84)</f>
        <v/>
      </c>
      <c r="U83" s="306"/>
      <c r="V83" s="306"/>
      <c r="W83" s="306" t="str">
        <f>IF($D83="","",data!Z84)</f>
        <v/>
      </c>
      <c r="X83" s="306" t="str">
        <f>IF($D83="","",data!AB84)</f>
        <v/>
      </c>
      <c r="Y83" s="306"/>
      <c r="Z83" s="306"/>
      <c r="AA83" s="306" t="str">
        <f>IF($D83="","",data!AE84)</f>
        <v/>
      </c>
      <c r="AB83" s="306" t="str">
        <f>IF($D83="","",data!AG84)</f>
        <v/>
      </c>
      <c r="AC83" s="306"/>
      <c r="AD83" s="306"/>
      <c r="AE83" s="306" t="str">
        <f>IF($D83="","",data!AJ84)</f>
        <v/>
      </c>
      <c r="AF83" s="306" t="str">
        <f>IF($D83="","",data!AL84)</f>
        <v/>
      </c>
      <c r="AG83" s="306"/>
      <c r="AH83" s="306"/>
      <c r="AI83" s="306" t="str">
        <f>IF($D83="","",data!AO84)</f>
        <v/>
      </c>
      <c r="AJ83" s="306" t="str">
        <f>IF($D83="","",data!AQ84)</f>
        <v/>
      </c>
      <c r="AK83" s="306"/>
      <c r="AL83" s="306"/>
      <c r="AM83" s="306" t="str">
        <f>IF(競技者データ入力シート!AK88="","",競技者データ入力シート!AK88)</f>
        <v/>
      </c>
      <c r="AN83" s="306" t="str">
        <f>IF(競技者データ入力シート!$AK88="","",(VLOOKUP(($AI83&amp;$AM83),$BO$2:$BP$9,2,FALSE)))</f>
        <v/>
      </c>
      <c r="AO83" s="306" t="str">
        <f>IF(競技者データ入力シート!$AK88="","",$B83)</f>
        <v/>
      </c>
      <c r="AP83" s="306" t="str">
        <f>IF(競技者データ入力シート!$AK88="","",$C83&amp;$AM83)</f>
        <v/>
      </c>
      <c r="AQ83" s="306"/>
      <c r="AR83" s="306" t="str">
        <f>IF(競技者データ入力シート!$AK88="","",$C83&amp;$AM83)</f>
        <v/>
      </c>
      <c r="AS83" s="306" t="str">
        <f>IF(競技者データ入力シート!$AK88="","",$C83&amp;$AM83)</f>
        <v/>
      </c>
      <c r="AT83" s="306" t="str">
        <f>IF(競技者データ入力シート!AK88="","",(COUNTIF($AN$2:AN83,AN83)))</f>
        <v/>
      </c>
      <c r="AU83" s="306" t="str">
        <f>IF(競技者データ入力シート!$AK88="","",E83)</f>
        <v/>
      </c>
      <c r="AV83" s="306" t="str">
        <f>IF(競技者データ入力シート!$AK88="","",J83)</f>
        <v/>
      </c>
      <c r="AW83" s="306" t="str">
        <f>IF(競技者データ入力シート!$AK88="","",AI83)</f>
        <v/>
      </c>
      <c r="AX83" s="306" t="str">
        <f>IF(競技者データ入力シート!$AK88="","",AJ83)</f>
        <v/>
      </c>
      <c r="AY83" s="306" t="str">
        <f>IF(競技者データ入力シート!$N88="","",競技者データ入力シート!$N88)</f>
        <v/>
      </c>
      <c r="AZ83" s="306" t="str">
        <f>IF(競技者データ入力シート!$S88="","",競技者データ入力シート!$S88)</f>
        <v/>
      </c>
      <c r="BA83" s="306" t="str">
        <f>IF(競技者データ入力シート!$X88="","",競技者データ入力シート!$X88)</f>
        <v/>
      </c>
      <c r="BB83" s="306" t="str">
        <f>IF(競技者データ入力シート!$AC88="","",競技者データ入力シート!$AC88)</f>
        <v/>
      </c>
      <c r="BC83" s="306" t="str">
        <f>IF(競技者データ入力シート!$AH88="","",競技者データ入力シート!$AH88)</f>
        <v/>
      </c>
      <c r="BD83" s="306" t="str">
        <f>IF(競技者データ入力シート!$AK88="","",競技者データ入力シート!$AK88)</f>
        <v/>
      </c>
    </row>
    <row r="84" spans="2:56">
      <c r="B84" s="306" t="str">
        <f>IF(競技者データ入力シート!C89="","",競技者データ入力シート!$S$1)</f>
        <v/>
      </c>
      <c r="C84" s="306" t="str">
        <f>IF(競技者データ入力シート!C89="","",'大会申込一覧表(印刷して提出)'!$P$6)</f>
        <v/>
      </c>
      <c r="D84" s="306" t="str">
        <f>競技者データ入力シート!A89</f>
        <v/>
      </c>
      <c r="E84" s="306">
        <v>1083</v>
      </c>
      <c r="F84" s="306" t="str">
        <f>IF(競技者データ入力シート!$C$7="","",競技者データ入力シート!$S$1)</f>
        <v/>
      </c>
      <c r="G84" s="306"/>
      <c r="H84" s="306"/>
      <c r="I84" s="306" t="str">
        <f>IF(競技者データ入力シート!$B89="","",競技者データ入力シート!$B89)</f>
        <v/>
      </c>
      <c r="J84" s="306" t="str">
        <f>IF(競技者データ入力シート!C89="","",(競技者データ入力シート!C89&amp;" "&amp;競技者データ入力シート!D89))</f>
        <v/>
      </c>
      <c r="K84" s="306" t="str">
        <f>IF(競技者データ入力シート!E89="","",(競技者データ入力シート!E89&amp;" "&amp;競技者データ入力シート!F89))</f>
        <v/>
      </c>
      <c r="L84" s="306" t="str">
        <f>IF(競技者データ入力シート!C89="","",(競技者データ入力シート!C89&amp;" "&amp;競技者データ入力シート!D89))</f>
        <v/>
      </c>
      <c r="M84" s="306" t="str">
        <f>IF(競技者データ入力シート!H89="","",競技者データ入力シート!H89)</f>
        <v/>
      </c>
      <c r="N84" s="306" t="str">
        <f>IF(競技者データ入力シート!I89="","",競技者データ入力シート!I89)</f>
        <v/>
      </c>
      <c r="O84" s="306" t="str">
        <f>IF(競技者データ入力シート!J89="","",競技者データ入力シート!J89)</f>
        <v/>
      </c>
      <c r="P84" s="306" t="str">
        <f>IF(競技者データ入力シート!K89="","",競技者データ入力シート!K89)</f>
        <v/>
      </c>
      <c r="Q84" s="306" t="str">
        <f>IF(競技者データ入力シート!C89="", "", '大会申込一覧表(印刷して提出)'!$L$5)</f>
        <v/>
      </c>
      <c r="R84" s="306" t="str">
        <f>IF(競技者データ入力シート!L89="", "", 競技者データ入力シート!L89)</f>
        <v/>
      </c>
      <c r="S84" s="306" t="str">
        <f>IF($D84="","",data!U85)</f>
        <v/>
      </c>
      <c r="T84" s="306" t="str">
        <f>IF($D84="","",data!W85)</f>
        <v/>
      </c>
      <c r="U84" s="306"/>
      <c r="V84" s="306"/>
      <c r="W84" s="306" t="str">
        <f>IF($D84="","",data!Z85)</f>
        <v/>
      </c>
      <c r="X84" s="306" t="str">
        <f>IF($D84="","",data!AB85)</f>
        <v/>
      </c>
      <c r="Y84" s="306"/>
      <c r="Z84" s="306"/>
      <c r="AA84" s="306" t="str">
        <f>IF($D84="","",data!AE85)</f>
        <v/>
      </c>
      <c r="AB84" s="306" t="str">
        <f>IF($D84="","",data!AG85)</f>
        <v/>
      </c>
      <c r="AC84" s="306"/>
      <c r="AD84" s="306"/>
      <c r="AE84" s="306" t="str">
        <f>IF($D84="","",data!AJ85)</f>
        <v/>
      </c>
      <c r="AF84" s="306" t="str">
        <f>IF($D84="","",data!AL85)</f>
        <v/>
      </c>
      <c r="AG84" s="306"/>
      <c r="AH84" s="306"/>
      <c r="AI84" s="306" t="str">
        <f>IF($D84="","",data!AO85)</f>
        <v/>
      </c>
      <c r="AJ84" s="306" t="str">
        <f>IF($D84="","",data!AQ85)</f>
        <v/>
      </c>
      <c r="AK84" s="306"/>
      <c r="AL84" s="306"/>
      <c r="AM84" s="306" t="str">
        <f>IF(競技者データ入力シート!AK89="","",競技者データ入力シート!AK89)</f>
        <v/>
      </c>
      <c r="AN84" s="306" t="str">
        <f>IF(競技者データ入力シート!$AK89="","",(VLOOKUP(($AI84&amp;$AM84),$BO$2:$BP$9,2,FALSE)))</f>
        <v/>
      </c>
      <c r="AO84" s="306" t="str">
        <f>IF(競技者データ入力シート!$AK89="","",$B84)</f>
        <v/>
      </c>
      <c r="AP84" s="306" t="str">
        <f>IF(競技者データ入力シート!$AK89="","",$C84&amp;$AM84)</f>
        <v/>
      </c>
      <c r="AQ84" s="306"/>
      <c r="AR84" s="306" t="str">
        <f>IF(競技者データ入力シート!$AK89="","",$C84&amp;$AM84)</f>
        <v/>
      </c>
      <c r="AS84" s="306" t="str">
        <f>IF(競技者データ入力シート!$AK89="","",$C84&amp;$AM84)</f>
        <v/>
      </c>
      <c r="AT84" s="306" t="str">
        <f>IF(競技者データ入力シート!AK89="","",(COUNTIF($AN$2:AN84,AN84)))</f>
        <v/>
      </c>
      <c r="AU84" s="306" t="str">
        <f>IF(競技者データ入力シート!$AK89="","",E84)</f>
        <v/>
      </c>
      <c r="AV84" s="306" t="str">
        <f>IF(競技者データ入力シート!$AK89="","",J84)</f>
        <v/>
      </c>
      <c r="AW84" s="306" t="str">
        <f>IF(競技者データ入力シート!$AK89="","",AI84)</f>
        <v/>
      </c>
      <c r="AX84" s="306" t="str">
        <f>IF(競技者データ入力シート!$AK89="","",AJ84)</f>
        <v/>
      </c>
      <c r="AY84" s="306" t="str">
        <f>IF(競技者データ入力シート!$N89="","",競技者データ入力シート!$N89)</f>
        <v/>
      </c>
      <c r="AZ84" s="306" t="str">
        <f>IF(競技者データ入力シート!$S89="","",競技者データ入力シート!$S89)</f>
        <v/>
      </c>
      <c r="BA84" s="306" t="str">
        <f>IF(競技者データ入力シート!$X89="","",競技者データ入力シート!$X89)</f>
        <v/>
      </c>
      <c r="BB84" s="306" t="str">
        <f>IF(競技者データ入力シート!$AC89="","",競技者データ入力シート!$AC89)</f>
        <v/>
      </c>
      <c r="BC84" s="306" t="str">
        <f>IF(競技者データ入力シート!$AH89="","",競技者データ入力シート!$AH89)</f>
        <v/>
      </c>
      <c r="BD84" s="306" t="str">
        <f>IF(競技者データ入力シート!$AK89="","",競技者データ入力シート!$AK89)</f>
        <v/>
      </c>
    </row>
    <row r="85" spans="2:56">
      <c r="B85" s="306" t="str">
        <f>IF(競技者データ入力シート!C90="","",競技者データ入力シート!$S$1)</f>
        <v/>
      </c>
      <c r="C85" s="306" t="str">
        <f>IF(競技者データ入力シート!C90="","",'大会申込一覧表(印刷して提出)'!$P$6)</f>
        <v/>
      </c>
      <c r="D85" s="306" t="str">
        <f>競技者データ入力シート!A90</f>
        <v/>
      </c>
      <c r="E85" s="306">
        <v>1084</v>
      </c>
      <c r="F85" s="306" t="str">
        <f>IF(競技者データ入力シート!$C$7="","",競技者データ入力シート!$S$1)</f>
        <v/>
      </c>
      <c r="G85" s="306"/>
      <c r="H85" s="306"/>
      <c r="I85" s="306" t="str">
        <f>IF(競技者データ入力シート!$B90="","",競技者データ入力シート!$B90)</f>
        <v/>
      </c>
      <c r="J85" s="306" t="str">
        <f>IF(競技者データ入力シート!C90="","",(競技者データ入力シート!C90&amp;" "&amp;競技者データ入力シート!D90))</f>
        <v/>
      </c>
      <c r="K85" s="306" t="str">
        <f>IF(競技者データ入力シート!E90="","",(競技者データ入力シート!E90&amp;" "&amp;競技者データ入力シート!F90))</f>
        <v/>
      </c>
      <c r="L85" s="306" t="str">
        <f>IF(競技者データ入力シート!C90="","",(競技者データ入力シート!C90&amp;" "&amp;競技者データ入力シート!D90))</f>
        <v/>
      </c>
      <c r="M85" s="306" t="str">
        <f>IF(競技者データ入力シート!H90="","",競技者データ入力シート!H90)</f>
        <v/>
      </c>
      <c r="N85" s="306" t="str">
        <f>IF(競技者データ入力シート!I90="","",競技者データ入力シート!I90)</f>
        <v/>
      </c>
      <c r="O85" s="306" t="str">
        <f>IF(競技者データ入力シート!J90="","",競技者データ入力シート!J90)</f>
        <v/>
      </c>
      <c r="P85" s="306" t="str">
        <f>IF(競技者データ入力シート!K90="","",競技者データ入力シート!K90)</f>
        <v/>
      </c>
      <c r="Q85" s="306" t="str">
        <f>IF(競技者データ入力シート!C90="", "", '大会申込一覧表(印刷して提出)'!$L$5)</f>
        <v/>
      </c>
      <c r="R85" s="306" t="str">
        <f>IF(競技者データ入力シート!L90="", "", 競技者データ入力シート!L90)</f>
        <v/>
      </c>
      <c r="S85" s="306" t="str">
        <f>IF($D85="","",data!U86)</f>
        <v/>
      </c>
      <c r="T85" s="306" t="str">
        <f>IF($D85="","",data!W86)</f>
        <v/>
      </c>
      <c r="U85" s="306"/>
      <c r="V85" s="306"/>
      <c r="W85" s="306" t="str">
        <f>IF($D85="","",data!Z86)</f>
        <v/>
      </c>
      <c r="X85" s="306" t="str">
        <f>IF($D85="","",data!AB86)</f>
        <v/>
      </c>
      <c r="Y85" s="306"/>
      <c r="Z85" s="306"/>
      <c r="AA85" s="306" t="str">
        <f>IF($D85="","",data!AE86)</f>
        <v/>
      </c>
      <c r="AB85" s="306" t="str">
        <f>IF($D85="","",data!AG86)</f>
        <v/>
      </c>
      <c r="AC85" s="306"/>
      <c r="AD85" s="306"/>
      <c r="AE85" s="306" t="str">
        <f>IF($D85="","",data!AJ86)</f>
        <v/>
      </c>
      <c r="AF85" s="306" t="str">
        <f>IF($D85="","",data!AL86)</f>
        <v/>
      </c>
      <c r="AG85" s="306"/>
      <c r="AH85" s="306"/>
      <c r="AI85" s="306" t="str">
        <f>IF($D85="","",data!AO86)</f>
        <v/>
      </c>
      <c r="AJ85" s="306" t="str">
        <f>IF($D85="","",data!AQ86)</f>
        <v/>
      </c>
      <c r="AK85" s="306"/>
      <c r="AL85" s="306"/>
      <c r="AM85" s="306" t="str">
        <f>IF(競技者データ入力シート!AK90="","",競技者データ入力シート!AK90)</f>
        <v/>
      </c>
      <c r="AN85" s="306" t="str">
        <f>IF(競技者データ入力シート!$AK90="","",(VLOOKUP(($AI85&amp;$AM85),$BO$2:$BP$9,2,FALSE)))</f>
        <v/>
      </c>
      <c r="AO85" s="306" t="str">
        <f>IF(競技者データ入力シート!$AK90="","",$B85)</f>
        <v/>
      </c>
      <c r="AP85" s="306" t="str">
        <f>IF(競技者データ入力シート!$AK90="","",$C85&amp;$AM85)</f>
        <v/>
      </c>
      <c r="AQ85" s="306"/>
      <c r="AR85" s="306" t="str">
        <f>IF(競技者データ入力シート!$AK90="","",$C85&amp;$AM85)</f>
        <v/>
      </c>
      <c r="AS85" s="306" t="str">
        <f>IF(競技者データ入力シート!$AK90="","",$C85&amp;$AM85)</f>
        <v/>
      </c>
      <c r="AT85" s="306" t="str">
        <f>IF(競技者データ入力シート!AK90="","",(COUNTIF($AN$2:AN85,AN85)))</f>
        <v/>
      </c>
      <c r="AU85" s="306" t="str">
        <f>IF(競技者データ入力シート!$AK90="","",E85)</f>
        <v/>
      </c>
      <c r="AV85" s="306" t="str">
        <f>IF(競技者データ入力シート!$AK90="","",J85)</f>
        <v/>
      </c>
      <c r="AW85" s="306" t="str">
        <f>IF(競技者データ入力シート!$AK90="","",AI85)</f>
        <v/>
      </c>
      <c r="AX85" s="306" t="str">
        <f>IF(競技者データ入力シート!$AK90="","",AJ85)</f>
        <v/>
      </c>
      <c r="AY85" s="306" t="str">
        <f>IF(競技者データ入力シート!$N90="","",競技者データ入力シート!$N90)</f>
        <v/>
      </c>
      <c r="AZ85" s="306" t="str">
        <f>IF(競技者データ入力シート!$S90="","",競技者データ入力シート!$S90)</f>
        <v/>
      </c>
      <c r="BA85" s="306" t="str">
        <f>IF(競技者データ入力シート!$X90="","",競技者データ入力シート!$X90)</f>
        <v/>
      </c>
      <c r="BB85" s="306" t="str">
        <f>IF(競技者データ入力シート!$AC90="","",競技者データ入力シート!$AC90)</f>
        <v/>
      </c>
      <c r="BC85" s="306" t="str">
        <f>IF(競技者データ入力シート!$AH90="","",競技者データ入力シート!$AH90)</f>
        <v/>
      </c>
      <c r="BD85" s="306" t="str">
        <f>IF(競技者データ入力シート!$AK90="","",競技者データ入力シート!$AK90)</f>
        <v/>
      </c>
    </row>
    <row r="86" spans="2:56">
      <c r="B86" s="306" t="str">
        <f>IF(競技者データ入力シート!C91="","",競技者データ入力シート!$S$1)</f>
        <v/>
      </c>
      <c r="C86" s="306" t="str">
        <f>IF(競技者データ入力シート!C91="","",'大会申込一覧表(印刷して提出)'!$P$6)</f>
        <v/>
      </c>
      <c r="D86" s="306" t="str">
        <f>競技者データ入力シート!A91</f>
        <v/>
      </c>
      <c r="E86" s="306">
        <v>1085</v>
      </c>
      <c r="F86" s="306" t="str">
        <f>IF(競技者データ入力シート!$C$7="","",競技者データ入力シート!$S$1)</f>
        <v/>
      </c>
      <c r="G86" s="306"/>
      <c r="H86" s="306"/>
      <c r="I86" s="306" t="str">
        <f>IF(競技者データ入力シート!$B91="","",競技者データ入力シート!$B91)</f>
        <v/>
      </c>
      <c r="J86" s="306" t="str">
        <f>IF(競技者データ入力シート!C91="","",(競技者データ入力シート!C91&amp;" "&amp;競技者データ入力シート!D91))</f>
        <v/>
      </c>
      <c r="K86" s="306" t="str">
        <f>IF(競技者データ入力シート!E91="","",(競技者データ入力シート!E91&amp;" "&amp;競技者データ入力シート!F91))</f>
        <v/>
      </c>
      <c r="L86" s="306" t="str">
        <f>IF(競技者データ入力シート!C91="","",(競技者データ入力シート!C91&amp;" "&amp;競技者データ入力シート!D91))</f>
        <v/>
      </c>
      <c r="M86" s="306" t="str">
        <f>IF(競技者データ入力シート!H91="","",競技者データ入力シート!H91)</f>
        <v/>
      </c>
      <c r="N86" s="306" t="str">
        <f>IF(競技者データ入力シート!I91="","",競技者データ入力シート!I91)</f>
        <v/>
      </c>
      <c r="O86" s="306" t="str">
        <f>IF(競技者データ入力シート!J91="","",競技者データ入力シート!J91)</f>
        <v/>
      </c>
      <c r="P86" s="306" t="str">
        <f>IF(競技者データ入力シート!K91="","",競技者データ入力シート!K91)</f>
        <v/>
      </c>
      <c r="Q86" s="306" t="str">
        <f>IF(競技者データ入力シート!C91="", "", '大会申込一覧表(印刷して提出)'!$L$5)</f>
        <v/>
      </c>
      <c r="R86" s="306" t="str">
        <f>IF(競技者データ入力シート!L91="", "", 競技者データ入力シート!L91)</f>
        <v/>
      </c>
      <c r="S86" s="306" t="str">
        <f>IF($D86="","",data!U87)</f>
        <v/>
      </c>
      <c r="T86" s="306" t="str">
        <f>IF($D86="","",data!W87)</f>
        <v/>
      </c>
      <c r="U86" s="306"/>
      <c r="V86" s="306"/>
      <c r="W86" s="306" t="str">
        <f>IF($D86="","",data!Z87)</f>
        <v/>
      </c>
      <c r="X86" s="306" t="str">
        <f>IF($D86="","",data!AB87)</f>
        <v/>
      </c>
      <c r="Y86" s="306"/>
      <c r="Z86" s="306"/>
      <c r="AA86" s="306" t="str">
        <f>IF($D86="","",data!AE87)</f>
        <v/>
      </c>
      <c r="AB86" s="306" t="str">
        <f>IF($D86="","",data!AG87)</f>
        <v/>
      </c>
      <c r="AC86" s="306"/>
      <c r="AD86" s="306"/>
      <c r="AE86" s="306" t="str">
        <f>IF($D86="","",data!AJ87)</f>
        <v/>
      </c>
      <c r="AF86" s="306" t="str">
        <f>IF($D86="","",data!AL87)</f>
        <v/>
      </c>
      <c r="AG86" s="306"/>
      <c r="AH86" s="306"/>
      <c r="AI86" s="306" t="str">
        <f>IF($D86="","",data!AO87)</f>
        <v/>
      </c>
      <c r="AJ86" s="306" t="str">
        <f>IF($D86="","",data!AQ87)</f>
        <v/>
      </c>
      <c r="AK86" s="306"/>
      <c r="AL86" s="306"/>
      <c r="AM86" s="306" t="str">
        <f>IF(競技者データ入力シート!AK91="","",競技者データ入力シート!AK91)</f>
        <v/>
      </c>
      <c r="AN86" s="306" t="str">
        <f>IF(競技者データ入力シート!$AK91="","",(VLOOKUP(($AI86&amp;$AM86),$BO$2:$BP$9,2,FALSE)))</f>
        <v/>
      </c>
      <c r="AO86" s="306" t="str">
        <f>IF(競技者データ入力シート!$AK91="","",$B86)</f>
        <v/>
      </c>
      <c r="AP86" s="306" t="str">
        <f>IF(競技者データ入力シート!$AK91="","",$C86&amp;$AM86)</f>
        <v/>
      </c>
      <c r="AQ86" s="306"/>
      <c r="AR86" s="306" t="str">
        <f>IF(競技者データ入力シート!$AK91="","",$C86&amp;$AM86)</f>
        <v/>
      </c>
      <c r="AS86" s="306" t="str">
        <f>IF(競技者データ入力シート!$AK91="","",$C86&amp;$AM86)</f>
        <v/>
      </c>
      <c r="AT86" s="306" t="str">
        <f>IF(競技者データ入力シート!AK91="","",(COUNTIF($AN$2:AN86,AN86)))</f>
        <v/>
      </c>
      <c r="AU86" s="306" t="str">
        <f>IF(競技者データ入力シート!$AK91="","",E86)</f>
        <v/>
      </c>
      <c r="AV86" s="306" t="str">
        <f>IF(競技者データ入力シート!$AK91="","",J86)</f>
        <v/>
      </c>
      <c r="AW86" s="306" t="str">
        <f>IF(競技者データ入力シート!$AK91="","",AI86)</f>
        <v/>
      </c>
      <c r="AX86" s="306" t="str">
        <f>IF(競技者データ入力シート!$AK91="","",AJ86)</f>
        <v/>
      </c>
      <c r="AY86" s="306" t="str">
        <f>IF(競技者データ入力シート!$N91="","",競技者データ入力シート!$N91)</f>
        <v/>
      </c>
      <c r="AZ86" s="306" t="str">
        <f>IF(競技者データ入力シート!$S91="","",競技者データ入力シート!$S91)</f>
        <v/>
      </c>
      <c r="BA86" s="306" t="str">
        <f>IF(競技者データ入力シート!$X91="","",競技者データ入力シート!$X91)</f>
        <v/>
      </c>
      <c r="BB86" s="306" t="str">
        <f>IF(競技者データ入力シート!$AC91="","",競技者データ入力シート!$AC91)</f>
        <v/>
      </c>
      <c r="BC86" s="306" t="str">
        <f>IF(競技者データ入力シート!$AH91="","",競技者データ入力シート!$AH91)</f>
        <v/>
      </c>
      <c r="BD86" s="306" t="str">
        <f>IF(競技者データ入力シート!$AK91="","",競技者データ入力シート!$AK91)</f>
        <v/>
      </c>
    </row>
    <row r="87" spans="2:56">
      <c r="B87" s="306" t="str">
        <f>IF(競技者データ入力シート!C92="","",競技者データ入力シート!$S$1)</f>
        <v/>
      </c>
      <c r="C87" s="306" t="str">
        <f>IF(競技者データ入力シート!C92="","",'大会申込一覧表(印刷して提出)'!$P$6)</f>
        <v/>
      </c>
      <c r="D87" s="306" t="str">
        <f>競技者データ入力シート!A92</f>
        <v/>
      </c>
      <c r="E87" s="306">
        <v>1086</v>
      </c>
      <c r="F87" s="306" t="str">
        <f>IF(競技者データ入力シート!$C$7="","",競技者データ入力シート!$S$1)</f>
        <v/>
      </c>
      <c r="G87" s="306"/>
      <c r="H87" s="306"/>
      <c r="I87" s="306" t="str">
        <f>IF(競技者データ入力シート!$B92="","",競技者データ入力シート!$B92)</f>
        <v/>
      </c>
      <c r="J87" s="306" t="str">
        <f>IF(競技者データ入力シート!C92="","",(競技者データ入力シート!C92&amp;" "&amp;競技者データ入力シート!D92))</f>
        <v/>
      </c>
      <c r="K87" s="306" t="str">
        <f>IF(競技者データ入力シート!E92="","",(競技者データ入力シート!E92&amp;" "&amp;競技者データ入力シート!F92))</f>
        <v/>
      </c>
      <c r="L87" s="306" t="str">
        <f>IF(競技者データ入力シート!C92="","",(競技者データ入力シート!C92&amp;" "&amp;競技者データ入力シート!D92))</f>
        <v/>
      </c>
      <c r="M87" s="306" t="str">
        <f>IF(競技者データ入力シート!H92="","",競技者データ入力シート!H92)</f>
        <v/>
      </c>
      <c r="N87" s="306" t="str">
        <f>IF(競技者データ入力シート!I92="","",競技者データ入力シート!I92)</f>
        <v/>
      </c>
      <c r="O87" s="306" t="str">
        <f>IF(競技者データ入力シート!J92="","",競技者データ入力シート!J92)</f>
        <v/>
      </c>
      <c r="P87" s="306" t="str">
        <f>IF(競技者データ入力シート!K92="","",競技者データ入力シート!K92)</f>
        <v/>
      </c>
      <c r="Q87" s="306" t="str">
        <f>IF(競技者データ入力シート!C92="", "", '大会申込一覧表(印刷して提出)'!$L$5)</f>
        <v/>
      </c>
      <c r="R87" s="306" t="str">
        <f>IF(競技者データ入力シート!L92="", "", 競技者データ入力シート!L92)</f>
        <v/>
      </c>
      <c r="S87" s="306" t="str">
        <f>IF($D87="","",data!U88)</f>
        <v/>
      </c>
      <c r="T87" s="306" t="str">
        <f>IF($D87="","",data!W88)</f>
        <v/>
      </c>
      <c r="U87" s="306"/>
      <c r="V87" s="306"/>
      <c r="W87" s="306" t="str">
        <f>IF($D87="","",data!Z88)</f>
        <v/>
      </c>
      <c r="X87" s="306" t="str">
        <f>IF($D87="","",data!AB88)</f>
        <v/>
      </c>
      <c r="Y87" s="306"/>
      <c r="Z87" s="306"/>
      <c r="AA87" s="306" t="str">
        <f>IF($D87="","",data!AE88)</f>
        <v/>
      </c>
      <c r="AB87" s="306" t="str">
        <f>IF($D87="","",data!AG88)</f>
        <v/>
      </c>
      <c r="AC87" s="306"/>
      <c r="AD87" s="306"/>
      <c r="AE87" s="306" t="str">
        <f>IF($D87="","",data!AJ88)</f>
        <v/>
      </c>
      <c r="AF87" s="306" t="str">
        <f>IF($D87="","",data!AL88)</f>
        <v/>
      </c>
      <c r="AG87" s="306"/>
      <c r="AH87" s="306"/>
      <c r="AI87" s="306" t="str">
        <f>IF($D87="","",data!AO88)</f>
        <v/>
      </c>
      <c r="AJ87" s="306" t="str">
        <f>IF($D87="","",data!AQ88)</f>
        <v/>
      </c>
      <c r="AK87" s="306"/>
      <c r="AL87" s="306"/>
      <c r="AM87" s="306" t="str">
        <f>IF(競技者データ入力シート!AK92="","",競技者データ入力シート!AK92)</f>
        <v/>
      </c>
      <c r="AN87" s="306" t="str">
        <f>IF(競技者データ入力シート!$AK92="","",(VLOOKUP(($AI87&amp;$AM87),$BO$2:$BP$9,2,FALSE)))</f>
        <v/>
      </c>
      <c r="AO87" s="306" t="str">
        <f>IF(競技者データ入力シート!$AK92="","",$B87)</f>
        <v/>
      </c>
      <c r="AP87" s="306" t="str">
        <f>IF(競技者データ入力シート!$AK92="","",$C87&amp;$AM87)</f>
        <v/>
      </c>
      <c r="AQ87" s="306"/>
      <c r="AR87" s="306" t="str">
        <f>IF(競技者データ入力シート!$AK92="","",$C87&amp;$AM87)</f>
        <v/>
      </c>
      <c r="AS87" s="306" t="str">
        <f>IF(競技者データ入力シート!$AK92="","",$C87&amp;$AM87)</f>
        <v/>
      </c>
      <c r="AT87" s="306" t="str">
        <f>IF(競技者データ入力シート!AK92="","",(COUNTIF($AN$2:AN87,AN87)))</f>
        <v/>
      </c>
      <c r="AU87" s="306" t="str">
        <f>IF(競技者データ入力シート!$AK92="","",E87)</f>
        <v/>
      </c>
      <c r="AV87" s="306" t="str">
        <f>IF(競技者データ入力シート!$AK92="","",J87)</f>
        <v/>
      </c>
      <c r="AW87" s="306" t="str">
        <f>IF(競技者データ入力シート!$AK92="","",AI87)</f>
        <v/>
      </c>
      <c r="AX87" s="306" t="str">
        <f>IF(競技者データ入力シート!$AK92="","",AJ87)</f>
        <v/>
      </c>
      <c r="AY87" s="306" t="str">
        <f>IF(競技者データ入力シート!$N92="","",競技者データ入力シート!$N92)</f>
        <v/>
      </c>
      <c r="AZ87" s="306" t="str">
        <f>IF(競技者データ入力シート!$S92="","",競技者データ入力シート!$S92)</f>
        <v/>
      </c>
      <c r="BA87" s="306" t="str">
        <f>IF(競技者データ入力シート!$X92="","",競技者データ入力シート!$X92)</f>
        <v/>
      </c>
      <c r="BB87" s="306" t="str">
        <f>IF(競技者データ入力シート!$AC92="","",競技者データ入力シート!$AC92)</f>
        <v/>
      </c>
      <c r="BC87" s="306" t="str">
        <f>IF(競技者データ入力シート!$AH92="","",競技者データ入力シート!$AH92)</f>
        <v/>
      </c>
      <c r="BD87" s="306" t="str">
        <f>IF(競技者データ入力シート!$AK92="","",競技者データ入力シート!$AK92)</f>
        <v/>
      </c>
    </row>
    <row r="88" spans="2:56">
      <c r="B88" s="306" t="str">
        <f>IF(競技者データ入力シート!C93="","",競技者データ入力シート!$S$1)</f>
        <v/>
      </c>
      <c r="C88" s="306" t="str">
        <f>IF(競技者データ入力シート!C93="","",'大会申込一覧表(印刷して提出)'!$P$6)</f>
        <v/>
      </c>
      <c r="D88" s="306" t="str">
        <f>競技者データ入力シート!A93</f>
        <v/>
      </c>
      <c r="E88" s="306">
        <v>1087</v>
      </c>
      <c r="F88" s="306" t="str">
        <f>IF(競技者データ入力シート!$C$7="","",競技者データ入力シート!$S$1)</f>
        <v/>
      </c>
      <c r="G88" s="306"/>
      <c r="H88" s="306"/>
      <c r="I88" s="306" t="str">
        <f>IF(競技者データ入力シート!$B93="","",競技者データ入力シート!$B93)</f>
        <v/>
      </c>
      <c r="J88" s="306" t="str">
        <f>IF(競技者データ入力シート!C93="","",(競技者データ入力シート!C93&amp;" "&amp;競技者データ入力シート!D93))</f>
        <v/>
      </c>
      <c r="K88" s="306" t="str">
        <f>IF(競技者データ入力シート!E93="","",(競技者データ入力シート!E93&amp;" "&amp;競技者データ入力シート!F93))</f>
        <v/>
      </c>
      <c r="L88" s="306" t="str">
        <f>IF(競技者データ入力シート!C93="","",(競技者データ入力シート!C93&amp;" "&amp;競技者データ入力シート!D93))</f>
        <v/>
      </c>
      <c r="M88" s="306" t="str">
        <f>IF(競技者データ入力シート!H93="","",競技者データ入力シート!H93)</f>
        <v/>
      </c>
      <c r="N88" s="306" t="str">
        <f>IF(競技者データ入力シート!I93="","",競技者データ入力シート!I93)</f>
        <v/>
      </c>
      <c r="O88" s="306" t="str">
        <f>IF(競技者データ入力シート!J93="","",競技者データ入力シート!J93)</f>
        <v/>
      </c>
      <c r="P88" s="306" t="str">
        <f>IF(競技者データ入力シート!K93="","",競技者データ入力シート!K93)</f>
        <v/>
      </c>
      <c r="Q88" s="306" t="str">
        <f>IF(競技者データ入力シート!C93="", "", '大会申込一覧表(印刷して提出)'!$L$5)</f>
        <v/>
      </c>
      <c r="R88" s="306" t="str">
        <f>IF(競技者データ入力シート!L93="", "", 競技者データ入力シート!L93)</f>
        <v/>
      </c>
      <c r="S88" s="306" t="str">
        <f>IF($D88="","",data!U89)</f>
        <v/>
      </c>
      <c r="T88" s="306" t="str">
        <f>IF($D88="","",data!W89)</f>
        <v/>
      </c>
      <c r="U88" s="306"/>
      <c r="V88" s="306"/>
      <c r="W88" s="306" t="str">
        <f>IF($D88="","",data!Z89)</f>
        <v/>
      </c>
      <c r="X88" s="306" t="str">
        <f>IF($D88="","",data!AB89)</f>
        <v/>
      </c>
      <c r="Y88" s="306"/>
      <c r="Z88" s="306"/>
      <c r="AA88" s="306" t="str">
        <f>IF($D88="","",data!AE89)</f>
        <v/>
      </c>
      <c r="AB88" s="306" t="str">
        <f>IF($D88="","",data!AG89)</f>
        <v/>
      </c>
      <c r="AC88" s="306"/>
      <c r="AD88" s="306"/>
      <c r="AE88" s="306" t="str">
        <f>IF($D88="","",data!AJ89)</f>
        <v/>
      </c>
      <c r="AF88" s="306" t="str">
        <f>IF($D88="","",data!AL89)</f>
        <v/>
      </c>
      <c r="AG88" s="306"/>
      <c r="AH88" s="306"/>
      <c r="AI88" s="306" t="str">
        <f>IF($D88="","",data!AO89)</f>
        <v/>
      </c>
      <c r="AJ88" s="306" t="str">
        <f>IF($D88="","",data!AQ89)</f>
        <v/>
      </c>
      <c r="AK88" s="306"/>
      <c r="AL88" s="306"/>
      <c r="AM88" s="306" t="str">
        <f>IF(競技者データ入力シート!AK93="","",競技者データ入力シート!AK93)</f>
        <v/>
      </c>
      <c r="AN88" s="306" t="str">
        <f>IF(競技者データ入力シート!$AK93="","",(VLOOKUP(($AI88&amp;$AM88),$BO$2:$BP$9,2,FALSE)))</f>
        <v/>
      </c>
      <c r="AO88" s="306" t="str">
        <f>IF(競技者データ入力シート!$AK93="","",$B88)</f>
        <v/>
      </c>
      <c r="AP88" s="306" t="str">
        <f>IF(競技者データ入力シート!$AK93="","",$C88&amp;$AM88)</f>
        <v/>
      </c>
      <c r="AQ88" s="306"/>
      <c r="AR88" s="306" t="str">
        <f>IF(競技者データ入力シート!$AK93="","",$C88&amp;$AM88)</f>
        <v/>
      </c>
      <c r="AS88" s="306" t="str">
        <f>IF(競技者データ入力シート!$AK93="","",$C88&amp;$AM88)</f>
        <v/>
      </c>
      <c r="AT88" s="306" t="str">
        <f>IF(競技者データ入力シート!AK93="","",(COUNTIF($AN$2:AN88,AN88)))</f>
        <v/>
      </c>
      <c r="AU88" s="306" t="str">
        <f>IF(競技者データ入力シート!$AK93="","",E88)</f>
        <v/>
      </c>
      <c r="AV88" s="306" t="str">
        <f>IF(競技者データ入力シート!$AK93="","",J88)</f>
        <v/>
      </c>
      <c r="AW88" s="306" t="str">
        <f>IF(競技者データ入力シート!$AK93="","",AI88)</f>
        <v/>
      </c>
      <c r="AX88" s="306" t="str">
        <f>IF(競技者データ入力シート!$AK93="","",AJ88)</f>
        <v/>
      </c>
      <c r="AY88" s="306" t="str">
        <f>IF(競技者データ入力シート!$N93="","",競技者データ入力シート!$N93)</f>
        <v/>
      </c>
      <c r="AZ88" s="306" t="str">
        <f>IF(競技者データ入力シート!$S93="","",競技者データ入力シート!$S93)</f>
        <v/>
      </c>
      <c r="BA88" s="306" t="str">
        <f>IF(競技者データ入力シート!$X93="","",競技者データ入力シート!$X93)</f>
        <v/>
      </c>
      <c r="BB88" s="306" t="str">
        <f>IF(競技者データ入力シート!$AC93="","",競技者データ入力シート!$AC93)</f>
        <v/>
      </c>
      <c r="BC88" s="306" t="str">
        <f>IF(競技者データ入力シート!$AH93="","",競技者データ入力シート!$AH93)</f>
        <v/>
      </c>
      <c r="BD88" s="306" t="str">
        <f>IF(競技者データ入力シート!$AK93="","",競技者データ入力シート!$AK93)</f>
        <v/>
      </c>
    </row>
    <row r="89" spans="2:56">
      <c r="B89" s="306" t="str">
        <f>IF(競技者データ入力シート!C94="","",競技者データ入力シート!$S$1)</f>
        <v/>
      </c>
      <c r="C89" s="306" t="str">
        <f>IF(競技者データ入力シート!C94="","",'大会申込一覧表(印刷して提出)'!$P$6)</f>
        <v/>
      </c>
      <c r="D89" s="306" t="str">
        <f>競技者データ入力シート!A94</f>
        <v/>
      </c>
      <c r="E89" s="306">
        <v>1088</v>
      </c>
      <c r="F89" s="306" t="str">
        <f>IF(競技者データ入力シート!$C$7="","",競技者データ入力シート!$S$1)</f>
        <v/>
      </c>
      <c r="G89" s="306"/>
      <c r="H89" s="306"/>
      <c r="I89" s="306" t="str">
        <f>IF(競技者データ入力シート!$B94="","",競技者データ入力シート!$B94)</f>
        <v/>
      </c>
      <c r="J89" s="306" t="str">
        <f>IF(競技者データ入力シート!C94="","",(競技者データ入力シート!C94&amp;" "&amp;競技者データ入力シート!D94))</f>
        <v/>
      </c>
      <c r="K89" s="306" t="str">
        <f>IF(競技者データ入力シート!E94="","",(競技者データ入力シート!E94&amp;" "&amp;競技者データ入力シート!F94))</f>
        <v/>
      </c>
      <c r="L89" s="306" t="str">
        <f>IF(競技者データ入力シート!C94="","",(競技者データ入力シート!C94&amp;" "&amp;競技者データ入力シート!D94))</f>
        <v/>
      </c>
      <c r="M89" s="306" t="str">
        <f>IF(競技者データ入力シート!H94="","",競技者データ入力シート!H94)</f>
        <v/>
      </c>
      <c r="N89" s="306" t="str">
        <f>IF(競技者データ入力シート!I94="","",競技者データ入力シート!I94)</f>
        <v/>
      </c>
      <c r="O89" s="306" t="str">
        <f>IF(競技者データ入力シート!J94="","",競技者データ入力シート!J94)</f>
        <v/>
      </c>
      <c r="P89" s="306" t="str">
        <f>IF(競技者データ入力シート!K94="","",競技者データ入力シート!K94)</f>
        <v/>
      </c>
      <c r="Q89" s="306" t="str">
        <f>IF(競技者データ入力シート!C94="", "", '大会申込一覧表(印刷して提出)'!$L$5)</f>
        <v/>
      </c>
      <c r="R89" s="306" t="str">
        <f>IF(競技者データ入力シート!L94="", "", 競技者データ入力シート!L94)</f>
        <v/>
      </c>
      <c r="S89" s="306" t="str">
        <f>IF($D89="","",data!U90)</f>
        <v/>
      </c>
      <c r="T89" s="306" t="str">
        <f>IF($D89="","",data!W90)</f>
        <v/>
      </c>
      <c r="U89" s="306"/>
      <c r="V89" s="306"/>
      <c r="W89" s="306" t="str">
        <f>IF($D89="","",data!Z90)</f>
        <v/>
      </c>
      <c r="X89" s="306" t="str">
        <f>IF($D89="","",data!AB90)</f>
        <v/>
      </c>
      <c r="Y89" s="306"/>
      <c r="Z89" s="306"/>
      <c r="AA89" s="306" t="str">
        <f>IF($D89="","",data!AE90)</f>
        <v/>
      </c>
      <c r="AB89" s="306" t="str">
        <f>IF($D89="","",data!AG90)</f>
        <v/>
      </c>
      <c r="AC89" s="306"/>
      <c r="AD89" s="306"/>
      <c r="AE89" s="306" t="str">
        <f>IF($D89="","",data!AJ90)</f>
        <v/>
      </c>
      <c r="AF89" s="306" t="str">
        <f>IF($D89="","",data!AL90)</f>
        <v/>
      </c>
      <c r="AG89" s="306"/>
      <c r="AH89" s="306"/>
      <c r="AI89" s="306" t="str">
        <f>IF($D89="","",data!AO90)</f>
        <v/>
      </c>
      <c r="AJ89" s="306" t="str">
        <f>IF($D89="","",data!AQ90)</f>
        <v/>
      </c>
      <c r="AK89" s="306"/>
      <c r="AL89" s="306"/>
      <c r="AM89" s="306" t="str">
        <f>IF(競技者データ入力シート!AK94="","",競技者データ入力シート!AK94)</f>
        <v/>
      </c>
      <c r="AN89" s="306" t="str">
        <f>IF(競技者データ入力シート!$AK94="","",(VLOOKUP(($AI89&amp;$AM89),$BO$2:$BP$9,2,FALSE)))</f>
        <v/>
      </c>
      <c r="AO89" s="306" t="str">
        <f>IF(競技者データ入力シート!$AK94="","",$B89)</f>
        <v/>
      </c>
      <c r="AP89" s="306" t="str">
        <f>IF(競技者データ入力シート!$AK94="","",$C89&amp;$AM89)</f>
        <v/>
      </c>
      <c r="AQ89" s="306"/>
      <c r="AR89" s="306" t="str">
        <f>IF(競技者データ入力シート!$AK94="","",$C89&amp;$AM89)</f>
        <v/>
      </c>
      <c r="AS89" s="306" t="str">
        <f>IF(競技者データ入力シート!$AK94="","",$C89&amp;$AM89)</f>
        <v/>
      </c>
      <c r="AT89" s="306" t="str">
        <f>IF(競技者データ入力シート!AK94="","",(COUNTIF($AN$2:AN89,AN89)))</f>
        <v/>
      </c>
      <c r="AU89" s="306" t="str">
        <f>IF(競技者データ入力シート!$AK94="","",E89)</f>
        <v/>
      </c>
      <c r="AV89" s="306" t="str">
        <f>IF(競技者データ入力シート!$AK94="","",J89)</f>
        <v/>
      </c>
      <c r="AW89" s="306" t="str">
        <f>IF(競技者データ入力シート!$AK94="","",AI89)</f>
        <v/>
      </c>
      <c r="AX89" s="306" t="str">
        <f>IF(競技者データ入力シート!$AK94="","",AJ89)</f>
        <v/>
      </c>
      <c r="AY89" s="306" t="str">
        <f>IF(競技者データ入力シート!$N94="","",競技者データ入力シート!$N94)</f>
        <v/>
      </c>
      <c r="AZ89" s="306" t="str">
        <f>IF(競技者データ入力シート!$S94="","",競技者データ入力シート!$S94)</f>
        <v/>
      </c>
      <c r="BA89" s="306" t="str">
        <f>IF(競技者データ入力シート!$X94="","",競技者データ入力シート!$X94)</f>
        <v/>
      </c>
      <c r="BB89" s="306" t="str">
        <f>IF(競技者データ入力シート!$AC94="","",競技者データ入力シート!$AC94)</f>
        <v/>
      </c>
      <c r="BC89" s="306" t="str">
        <f>IF(競技者データ入力シート!$AH94="","",競技者データ入力シート!$AH94)</f>
        <v/>
      </c>
      <c r="BD89" s="306" t="str">
        <f>IF(競技者データ入力シート!$AK94="","",競技者データ入力シート!$AK94)</f>
        <v/>
      </c>
    </row>
    <row r="90" spans="2:56">
      <c r="B90" s="306" t="str">
        <f>IF(競技者データ入力シート!C95="","",競技者データ入力シート!$S$1)</f>
        <v/>
      </c>
      <c r="C90" s="306" t="str">
        <f>IF(競技者データ入力シート!C95="","",'大会申込一覧表(印刷して提出)'!$P$6)</f>
        <v/>
      </c>
      <c r="D90" s="306" t="str">
        <f>競技者データ入力シート!A95</f>
        <v/>
      </c>
      <c r="E90" s="306">
        <v>1089</v>
      </c>
      <c r="F90" s="306" t="str">
        <f>IF(競技者データ入力シート!$C$7="","",競技者データ入力シート!$S$1)</f>
        <v/>
      </c>
      <c r="G90" s="306"/>
      <c r="H90" s="306"/>
      <c r="I90" s="306" t="str">
        <f>IF(競技者データ入力シート!$B95="","",競技者データ入力シート!$B95)</f>
        <v/>
      </c>
      <c r="J90" s="306" t="str">
        <f>IF(競技者データ入力シート!C95="","",(競技者データ入力シート!C95&amp;" "&amp;競技者データ入力シート!D95))</f>
        <v/>
      </c>
      <c r="K90" s="306" t="str">
        <f>IF(競技者データ入力シート!E95="","",(競技者データ入力シート!E95&amp;" "&amp;競技者データ入力シート!F95))</f>
        <v/>
      </c>
      <c r="L90" s="306" t="str">
        <f>IF(競技者データ入力シート!C95="","",(競技者データ入力シート!C95&amp;" "&amp;競技者データ入力シート!D95))</f>
        <v/>
      </c>
      <c r="M90" s="306" t="str">
        <f>IF(競技者データ入力シート!H95="","",競技者データ入力シート!H95)</f>
        <v/>
      </c>
      <c r="N90" s="306" t="str">
        <f>IF(競技者データ入力シート!I95="","",競技者データ入力シート!I95)</f>
        <v/>
      </c>
      <c r="O90" s="306" t="str">
        <f>IF(競技者データ入力シート!J95="","",競技者データ入力シート!J95)</f>
        <v/>
      </c>
      <c r="P90" s="306" t="str">
        <f>IF(競技者データ入力シート!K95="","",競技者データ入力シート!K95)</f>
        <v/>
      </c>
      <c r="Q90" s="306" t="str">
        <f>IF(競技者データ入力シート!C95="", "", '大会申込一覧表(印刷して提出)'!$L$5)</f>
        <v/>
      </c>
      <c r="R90" s="306" t="str">
        <f>IF(競技者データ入力シート!L95="", "", 競技者データ入力シート!L95)</f>
        <v/>
      </c>
      <c r="S90" s="306" t="str">
        <f>IF($D90="","",data!U91)</f>
        <v/>
      </c>
      <c r="T90" s="306" t="str">
        <f>IF($D90="","",data!W91)</f>
        <v/>
      </c>
      <c r="U90" s="306"/>
      <c r="V90" s="306"/>
      <c r="W90" s="306" t="str">
        <f>IF($D90="","",data!Z91)</f>
        <v/>
      </c>
      <c r="X90" s="306" t="str">
        <f>IF($D90="","",data!AB91)</f>
        <v/>
      </c>
      <c r="Y90" s="306"/>
      <c r="Z90" s="306"/>
      <c r="AA90" s="306" t="str">
        <f>IF($D90="","",data!AE91)</f>
        <v/>
      </c>
      <c r="AB90" s="306" t="str">
        <f>IF($D90="","",data!AG91)</f>
        <v/>
      </c>
      <c r="AC90" s="306"/>
      <c r="AD90" s="306"/>
      <c r="AE90" s="306" t="str">
        <f>IF($D90="","",data!AJ91)</f>
        <v/>
      </c>
      <c r="AF90" s="306" t="str">
        <f>IF($D90="","",data!AL91)</f>
        <v/>
      </c>
      <c r="AG90" s="306"/>
      <c r="AH90" s="306"/>
      <c r="AI90" s="306" t="str">
        <f>IF($D90="","",data!AO91)</f>
        <v/>
      </c>
      <c r="AJ90" s="306" t="str">
        <f>IF($D90="","",data!AQ91)</f>
        <v/>
      </c>
      <c r="AK90" s="306"/>
      <c r="AL90" s="306"/>
      <c r="AM90" s="306" t="str">
        <f>IF(競技者データ入力シート!AK95="","",競技者データ入力シート!AK95)</f>
        <v/>
      </c>
      <c r="AN90" s="306" t="str">
        <f>IF(競技者データ入力シート!$AK95="","",(VLOOKUP(($AI90&amp;$AM90),$BO$2:$BP$9,2,FALSE)))</f>
        <v/>
      </c>
      <c r="AO90" s="306" t="str">
        <f>IF(競技者データ入力シート!$AK95="","",$B90)</f>
        <v/>
      </c>
      <c r="AP90" s="306" t="str">
        <f>IF(競技者データ入力シート!$AK95="","",$C90&amp;$AM90)</f>
        <v/>
      </c>
      <c r="AQ90" s="306"/>
      <c r="AR90" s="306" t="str">
        <f>IF(競技者データ入力シート!$AK95="","",$C90&amp;$AM90)</f>
        <v/>
      </c>
      <c r="AS90" s="306" t="str">
        <f>IF(競技者データ入力シート!$AK95="","",$C90&amp;$AM90)</f>
        <v/>
      </c>
      <c r="AT90" s="306" t="str">
        <f>IF(競技者データ入力シート!AK95="","",(COUNTIF($AN$2:AN90,AN90)))</f>
        <v/>
      </c>
      <c r="AU90" s="306" t="str">
        <f>IF(競技者データ入力シート!$AK95="","",E90)</f>
        <v/>
      </c>
      <c r="AV90" s="306" t="str">
        <f>IF(競技者データ入力シート!$AK95="","",J90)</f>
        <v/>
      </c>
      <c r="AW90" s="306" t="str">
        <f>IF(競技者データ入力シート!$AK95="","",AI90)</f>
        <v/>
      </c>
      <c r="AX90" s="306" t="str">
        <f>IF(競技者データ入力シート!$AK95="","",AJ90)</f>
        <v/>
      </c>
      <c r="AY90" s="306" t="str">
        <f>IF(競技者データ入力シート!$N95="","",競技者データ入力シート!$N95)</f>
        <v/>
      </c>
      <c r="AZ90" s="306" t="str">
        <f>IF(競技者データ入力シート!$S95="","",競技者データ入力シート!$S95)</f>
        <v/>
      </c>
      <c r="BA90" s="306" t="str">
        <f>IF(競技者データ入力シート!$X95="","",競技者データ入力シート!$X95)</f>
        <v/>
      </c>
      <c r="BB90" s="306" t="str">
        <f>IF(競技者データ入力シート!$AC95="","",競技者データ入力シート!$AC95)</f>
        <v/>
      </c>
      <c r="BC90" s="306" t="str">
        <f>IF(競技者データ入力シート!$AH95="","",競技者データ入力シート!$AH95)</f>
        <v/>
      </c>
      <c r="BD90" s="306" t="str">
        <f>IF(競技者データ入力シート!$AK95="","",競技者データ入力シート!$AK95)</f>
        <v/>
      </c>
    </row>
    <row r="91" spans="2:56">
      <c r="B91" s="306" t="str">
        <f>IF(競技者データ入力シート!C96="","",競技者データ入力シート!$S$1)</f>
        <v/>
      </c>
      <c r="C91" s="306" t="str">
        <f>IF(競技者データ入力シート!C96="","",'大会申込一覧表(印刷して提出)'!$P$6)</f>
        <v/>
      </c>
      <c r="D91" s="306" t="str">
        <f>競技者データ入力シート!A96</f>
        <v/>
      </c>
      <c r="E91" s="306">
        <v>1090</v>
      </c>
      <c r="F91" s="306" t="str">
        <f>IF(競技者データ入力シート!$C$7="","",競技者データ入力シート!$S$1)</f>
        <v/>
      </c>
      <c r="G91" s="306"/>
      <c r="H91" s="306"/>
      <c r="I91" s="306" t="str">
        <f>IF(競技者データ入力シート!$B96="","",競技者データ入力シート!$B96)</f>
        <v/>
      </c>
      <c r="J91" s="306" t="str">
        <f>IF(競技者データ入力シート!C96="","",(競技者データ入力シート!C96&amp;" "&amp;競技者データ入力シート!D96))</f>
        <v/>
      </c>
      <c r="K91" s="306" t="str">
        <f>IF(競技者データ入力シート!E96="","",(競技者データ入力シート!E96&amp;" "&amp;競技者データ入力シート!F96))</f>
        <v/>
      </c>
      <c r="L91" s="306" t="str">
        <f>IF(競技者データ入力シート!C96="","",(競技者データ入力シート!C96&amp;" "&amp;競技者データ入力シート!D96))</f>
        <v/>
      </c>
      <c r="M91" s="306" t="str">
        <f>IF(競技者データ入力シート!H96="","",競技者データ入力シート!H96)</f>
        <v/>
      </c>
      <c r="N91" s="306" t="str">
        <f>IF(競技者データ入力シート!I96="","",競技者データ入力シート!I96)</f>
        <v/>
      </c>
      <c r="O91" s="306" t="str">
        <f>IF(競技者データ入力シート!J96="","",競技者データ入力シート!J96)</f>
        <v/>
      </c>
      <c r="P91" s="306" t="str">
        <f>IF(競技者データ入力シート!K96="","",競技者データ入力シート!K96)</f>
        <v/>
      </c>
      <c r="Q91" s="306" t="str">
        <f>IF(競技者データ入力シート!C96="", "", '大会申込一覧表(印刷して提出)'!$L$5)</f>
        <v/>
      </c>
      <c r="R91" s="306" t="str">
        <f>IF(競技者データ入力シート!L96="", "", 競技者データ入力シート!L96)</f>
        <v/>
      </c>
      <c r="S91" s="306" t="str">
        <f>IF($D91="","",data!U92)</f>
        <v/>
      </c>
      <c r="T91" s="306" t="str">
        <f>IF($D91="","",data!W92)</f>
        <v/>
      </c>
      <c r="U91" s="306"/>
      <c r="V91" s="306"/>
      <c r="W91" s="306" t="str">
        <f>IF($D91="","",data!Z92)</f>
        <v/>
      </c>
      <c r="X91" s="306" t="str">
        <f>IF($D91="","",data!AB92)</f>
        <v/>
      </c>
      <c r="Y91" s="306"/>
      <c r="Z91" s="306"/>
      <c r="AA91" s="306" t="str">
        <f>IF($D91="","",data!AE92)</f>
        <v/>
      </c>
      <c r="AB91" s="306" t="str">
        <f>IF($D91="","",data!AG92)</f>
        <v/>
      </c>
      <c r="AC91" s="306"/>
      <c r="AD91" s="306"/>
      <c r="AE91" s="306" t="str">
        <f>IF($D91="","",data!AJ92)</f>
        <v/>
      </c>
      <c r="AF91" s="306" t="str">
        <f>IF($D91="","",data!AL92)</f>
        <v/>
      </c>
      <c r="AG91" s="306"/>
      <c r="AH91" s="306"/>
      <c r="AI91" s="306" t="str">
        <f>IF($D91="","",data!AO92)</f>
        <v/>
      </c>
      <c r="AJ91" s="306" t="str">
        <f>IF($D91="","",data!AQ92)</f>
        <v/>
      </c>
      <c r="AK91" s="306"/>
      <c r="AL91" s="306"/>
      <c r="AM91" s="306" t="str">
        <f>IF(競技者データ入力シート!AK96="","",競技者データ入力シート!AK96)</f>
        <v/>
      </c>
      <c r="AN91" s="306" t="str">
        <f>IF(競技者データ入力シート!$AK96="","",(VLOOKUP(($AI91&amp;$AM91),$BO$2:$BP$9,2,FALSE)))</f>
        <v/>
      </c>
      <c r="AO91" s="306" t="str">
        <f>IF(競技者データ入力シート!$AK96="","",$B91)</f>
        <v/>
      </c>
      <c r="AP91" s="306" t="str">
        <f>IF(競技者データ入力シート!$AK96="","",$C91&amp;$AM91)</f>
        <v/>
      </c>
      <c r="AQ91" s="306"/>
      <c r="AR91" s="306" t="str">
        <f>IF(競技者データ入力シート!$AK96="","",$C91&amp;$AM91)</f>
        <v/>
      </c>
      <c r="AS91" s="306" t="str">
        <f>IF(競技者データ入力シート!$AK96="","",$C91&amp;$AM91)</f>
        <v/>
      </c>
      <c r="AT91" s="306" t="str">
        <f>IF(競技者データ入力シート!AK96="","",(COUNTIF($AN$2:AN91,AN91)))</f>
        <v/>
      </c>
      <c r="AU91" s="306" t="str">
        <f>IF(競技者データ入力シート!$AK96="","",E91)</f>
        <v/>
      </c>
      <c r="AV91" s="306" t="str">
        <f>IF(競技者データ入力シート!$AK96="","",J91)</f>
        <v/>
      </c>
      <c r="AW91" s="306" t="str">
        <f>IF(競技者データ入力シート!$AK96="","",AI91)</f>
        <v/>
      </c>
      <c r="AX91" s="306" t="str">
        <f>IF(競技者データ入力シート!$AK96="","",AJ91)</f>
        <v/>
      </c>
      <c r="AY91" s="306" t="str">
        <f>IF(競技者データ入力シート!$N96="","",競技者データ入力シート!$N96)</f>
        <v/>
      </c>
      <c r="AZ91" s="306" t="str">
        <f>IF(競技者データ入力シート!$S96="","",競技者データ入力シート!$S96)</f>
        <v/>
      </c>
      <c r="BA91" s="306" t="str">
        <f>IF(競技者データ入力シート!$X96="","",競技者データ入力シート!$X96)</f>
        <v/>
      </c>
      <c r="BB91" s="306" t="str">
        <f>IF(競技者データ入力シート!$AC96="","",競技者データ入力シート!$AC96)</f>
        <v/>
      </c>
      <c r="BC91" s="306" t="str">
        <f>IF(競技者データ入力シート!$AH96="","",競技者データ入力シート!$AH96)</f>
        <v/>
      </c>
      <c r="BD91" s="306" t="str">
        <f>IF(競技者データ入力シート!$AK96="","",競技者データ入力シート!$AK96)</f>
        <v/>
      </c>
    </row>
    <row r="92" spans="2:56">
      <c r="B92" s="306" t="str">
        <f>IF(競技者データ入力シート!C97="","",競技者データ入力シート!$S$1)</f>
        <v/>
      </c>
      <c r="C92" s="306" t="str">
        <f>IF(競技者データ入力シート!C97="","",'大会申込一覧表(印刷して提出)'!$P$6)</f>
        <v/>
      </c>
      <c r="D92" s="306" t="str">
        <f>競技者データ入力シート!A97</f>
        <v/>
      </c>
      <c r="E92" s="306">
        <v>1091</v>
      </c>
      <c r="F92" s="306" t="str">
        <f>IF(競技者データ入力シート!$C$7="","",競技者データ入力シート!$S$1)</f>
        <v/>
      </c>
      <c r="G92" s="306"/>
      <c r="H92" s="306"/>
      <c r="I92" s="306" t="str">
        <f>IF(競技者データ入力シート!$B97="","",競技者データ入力シート!$B97)</f>
        <v/>
      </c>
      <c r="J92" s="306" t="str">
        <f>IF(競技者データ入力シート!C97="","",(競技者データ入力シート!C97&amp;" "&amp;競技者データ入力シート!D97))</f>
        <v/>
      </c>
      <c r="K92" s="306" t="str">
        <f>IF(競技者データ入力シート!E97="","",(競技者データ入力シート!E97&amp;" "&amp;競技者データ入力シート!F97))</f>
        <v/>
      </c>
      <c r="L92" s="306" t="str">
        <f>IF(競技者データ入力シート!C97="","",(競技者データ入力シート!C97&amp;" "&amp;競技者データ入力シート!D97))</f>
        <v/>
      </c>
      <c r="M92" s="306" t="str">
        <f>IF(競技者データ入力シート!H97="","",競技者データ入力シート!H97)</f>
        <v/>
      </c>
      <c r="N92" s="306" t="str">
        <f>IF(競技者データ入力シート!I97="","",競技者データ入力シート!I97)</f>
        <v/>
      </c>
      <c r="O92" s="306" t="str">
        <f>IF(競技者データ入力シート!J97="","",競技者データ入力シート!J97)</f>
        <v/>
      </c>
      <c r="P92" s="306" t="str">
        <f>IF(競技者データ入力シート!K97="","",競技者データ入力シート!K97)</f>
        <v/>
      </c>
      <c r="Q92" s="306" t="str">
        <f>IF(競技者データ入力シート!C97="", "", '大会申込一覧表(印刷して提出)'!$L$5)</f>
        <v/>
      </c>
      <c r="R92" s="306" t="str">
        <f>IF(競技者データ入力シート!L97="", "", 競技者データ入力シート!L97)</f>
        <v/>
      </c>
      <c r="S92" s="306" t="str">
        <f>IF($D92="","",data!U93)</f>
        <v/>
      </c>
      <c r="T92" s="306" t="str">
        <f>IF($D92="","",data!W93)</f>
        <v/>
      </c>
      <c r="U92" s="306"/>
      <c r="V92" s="306"/>
      <c r="W92" s="306" t="str">
        <f>IF($D92="","",data!Z93)</f>
        <v/>
      </c>
      <c r="X92" s="306" t="str">
        <f>IF($D92="","",data!AB93)</f>
        <v/>
      </c>
      <c r="Y92" s="306"/>
      <c r="Z92" s="306"/>
      <c r="AA92" s="306" t="str">
        <f>IF($D92="","",data!AE93)</f>
        <v/>
      </c>
      <c r="AB92" s="306" t="str">
        <f>IF($D92="","",data!AG93)</f>
        <v/>
      </c>
      <c r="AC92" s="306"/>
      <c r="AD92" s="306"/>
      <c r="AE92" s="306" t="str">
        <f>IF($D92="","",data!AJ93)</f>
        <v/>
      </c>
      <c r="AF92" s="306" t="str">
        <f>IF($D92="","",data!AL93)</f>
        <v/>
      </c>
      <c r="AG92" s="306"/>
      <c r="AH92" s="306"/>
      <c r="AI92" s="306" t="str">
        <f>IF($D92="","",data!AO93)</f>
        <v/>
      </c>
      <c r="AJ92" s="306" t="str">
        <f>IF($D92="","",data!AQ93)</f>
        <v/>
      </c>
      <c r="AK92" s="306"/>
      <c r="AL92" s="306"/>
      <c r="AM92" s="306" t="str">
        <f>IF(競技者データ入力シート!AK97="","",競技者データ入力シート!AK97)</f>
        <v/>
      </c>
      <c r="AN92" s="306" t="str">
        <f>IF(競技者データ入力シート!$AK97="","",(VLOOKUP(($AI92&amp;$AM92),$BO$2:$BP$9,2,FALSE)))</f>
        <v/>
      </c>
      <c r="AO92" s="306" t="str">
        <f>IF(競技者データ入力シート!$AK97="","",$B92)</f>
        <v/>
      </c>
      <c r="AP92" s="306" t="str">
        <f>IF(競技者データ入力シート!$AK97="","",$C92&amp;$AM92)</f>
        <v/>
      </c>
      <c r="AQ92" s="306"/>
      <c r="AR92" s="306" t="str">
        <f>IF(競技者データ入力シート!$AK97="","",$C92&amp;$AM92)</f>
        <v/>
      </c>
      <c r="AS92" s="306" t="str">
        <f>IF(競技者データ入力シート!$AK97="","",$C92&amp;$AM92)</f>
        <v/>
      </c>
      <c r="AT92" s="306" t="str">
        <f>IF(競技者データ入力シート!AK97="","",(COUNTIF($AN$2:AN92,AN92)))</f>
        <v/>
      </c>
      <c r="AU92" s="306" t="str">
        <f>IF(競技者データ入力シート!$AK97="","",E92)</f>
        <v/>
      </c>
      <c r="AV92" s="306" t="str">
        <f>IF(競技者データ入力シート!$AK97="","",J92)</f>
        <v/>
      </c>
      <c r="AW92" s="306" t="str">
        <f>IF(競技者データ入力シート!$AK97="","",AI92)</f>
        <v/>
      </c>
      <c r="AX92" s="306" t="str">
        <f>IF(競技者データ入力シート!$AK97="","",AJ92)</f>
        <v/>
      </c>
      <c r="AY92" s="306" t="str">
        <f>IF(競技者データ入力シート!$N97="","",競技者データ入力シート!$N97)</f>
        <v/>
      </c>
      <c r="AZ92" s="306" t="str">
        <f>IF(競技者データ入力シート!$S97="","",競技者データ入力シート!$S97)</f>
        <v/>
      </c>
      <c r="BA92" s="306" t="str">
        <f>IF(競技者データ入力シート!$X97="","",競技者データ入力シート!$X97)</f>
        <v/>
      </c>
      <c r="BB92" s="306" t="str">
        <f>IF(競技者データ入力シート!$AC97="","",競技者データ入力シート!$AC97)</f>
        <v/>
      </c>
      <c r="BC92" s="306" t="str">
        <f>IF(競技者データ入力シート!$AH97="","",競技者データ入力シート!$AH97)</f>
        <v/>
      </c>
      <c r="BD92" s="306" t="str">
        <f>IF(競技者データ入力シート!$AK97="","",競技者データ入力シート!$AK97)</f>
        <v/>
      </c>
    </row>
    <row r="93" spans="2:56">
      <c r="B93" s="306" t="str">
        <f>IF(競技者データ入力シート!C98="","",競技者データ入力シート!$S$1)</f>
        <v/>
      </c>
      <c r="C93" s="306" t="str">
        <f>IF(競技者データ入力シート!C98="","",'大会申込一覧表(印刷して提出)'!$P$6)</f>
        <v/>
      </c>
      <c r="D93" s="306" t="str">
        <f>競技者データ入力シート!A98</f>
        <v/>
      </c>
      <c r="E93" s="306">
        <v>1092</v>
      </c>
      <c r="F93" s="306" t="str">
        <f>IF(競技者データ入力シート!$C$7="","",競技者データ入力シート!$S$1)</f>
        <v/>
      </c>
      <c r="G93" s="306"/>
      <c r="H93" s="306"/>
      <c r="I93" s="306" t="str">
        <f>IF(競技者データ入力シート!$B98="","",競技者データ入力シート!$B98)</f>
        <v/>
      </c>
      <c r="J93" s="306" t="str">
        <f>IF(競技者データ入力シート!C98="","",(競技者データ入力シート!C98&amp;" "&amp;競技者データ入力シート!D98))</f>
        <v/>
      </c>
      <c r="K93" s="306" t="str">
        <f>IF(競技者データ入力シート!E98="","",(競技者データ入力シート!E98&amp;" "&amp;競技者データ入力シート!F98))</f>
        <v/>
      </c>
      <c r="L93" s="306" t="str">
        <f>IF(競技者データ入力シート!C98="","",(競技者データ入力シート!C98&amp;" "&amp;競技者データ入力シート!D98))</f>
        <v/>
      </c>
      <c r="M93" s="306" t="str">
        <f>IF(競技者データ入力シート!H98="","",競技者データ入力シート!H98)</f>
        <v/>
      </c>
      <c r="N93" s="306" t="str">
        <f>IF(競技者データ入力シート!I98="","",競技者データ入力シート!I98)</f>
        <v/>
      </c>
      <c r="O93" s="306" t="str">
        <f>IF(競技者データ入力シート!J98="","",競技者データ入力シート!J98)</f>
        <v/>
      </c>
      <c r="P93" s="306" t="str">
        <f>IF(競技者データ入力シート!K98="","",競技者データ入力シート!K98)</f>
        <v/>
      </c>
      <c r="Q93" s="306" t="str">
        <f>IF(競技者データ入力シート!C98="", "", '大会申込一覧表(印刷して提出)'!$L$5)</f>
        <v/>
      </c>
      <c r="R93" s="306" t="str">
        <f>IF(競技者データ入力シート!L98="", "", 競技者データ入力シート!L98)</f>
        <v/>
      </c>
      <c r="S93" s="306" t="str">
        <f>IF($D93="","",data!U94)</f>
        <v/>
      </c>
      <c r="T93" s="306" t="str">
        <f>IF($D93="","",data!W94)</f>
        <v/>
      </c>
      <c r="U93" s="306"/>
      <c r="V93" s="306"/>
      <c r="W93" s="306" t="str">
        <f>IF($D93="","",data!Z94)</f>
        <v/>
      </c>
      <c r="X93" s="306" t="str">
        <f>IF($D93="","",data!AB94)</f>
        <v/>
      </c>
      <c r="Y93" s="306"/>
      <c r="Z93" s="306"/>
      <c r="AA93" s="306" t="str">
        <f>IF($D93="","",data!AE94)</f>
        <v/>
      </c>
      <c r="AB93" s="306" t="str">
        <f>IF($D93="","",data!AG94)</f>
        <v/>
      </c>
      <c r="AC93" s="306"/>
      <c r="AD93" s="306"/>
      <c r="AE93" s="306" t="str">
        <f>IF($D93="","",data!AJ94)</f>
        <v/>
      </c>
      <c r="AF93" s="306" t="str">
        <f>IF($D93="","",data!AL94)</f>
        <v/>
      </c>
      <c r="AG93" s="306"/>
      <c r="AH93" s="306"/>
      <c r="AI93" s="306" t="str">
        <f>IF($D93="","",data!AO94)</f>
        <v/>
      </c>
      <c r="AJ93" s="306" t="str">
        <f>IF($D93="","",data!AQ94)</f>
        <v/>
      </c>
      <c r="AK93" s="306"/>
      <c r="AL93" s="306"/>
      <c r="AM93" s="306" t="str">
        <f>IF(競技者データ入力シート!AK98="","",競技者データ入力シート!AK98)</f>
        <v/>
      </c>
      <c r="AN93" s="306" t="str">
        <f>IF(競技者データ入力シート!$AK98="","",(VLOOKUP(($AI93&amp;$AM93),$BO$2:$BP$9,2,FALSE)))</f>
        <v/>
      </c>
      <c r="AO93" s="306" t="str">
        <f>IF(競技者データ入力シート!$AK98="","",$B93)</f>
        <v/>
      </c>
      <c r="AP93" s="306" t="str">
        <f>IF(競技者データ入力シート!$AK98="","",$C93&amp;$AM93)</f>
        <v/>
      </c>
      <c r="AQ93" s="306"/>
      <c r="AR93" s="306" t="str">
        <f>IF(競技者データ入力シート!$AK98="","",$C93&amp;$AM93)</f>
        <v/>
      </c>
      <c r="AS93" s="306" t="str">
        <f>IF(競技者データ入力シート!$AK98="","",$C93&amp;$AM93)</f>
        <v/>
      </c>
      <c r="AT93" s="306" t="str">
        <f>IF(競技者データ入力シート!AK98="","",(COUNTIF($AN$2:AN93,AN93)))</f>
        <v/>
      </c>
      <c r="AU93" s="306" t="str">
        <f>IF(競技者データ入力シート!$AK98="","",E93)</f>
        <v/>
      </c>
      <c r="AV93" s="306" t="str">
        <f>IF(競技者データ入力シート!$AK98="","",J93)</f>
        <v/>
      </c>
      <c r="AW93" s="306" t="str">
        <f>IF(競技者データ入力シート!$AK98="","",AI93)</f>
        <v/>
      </c>
      <c r="AX93" s="306" t="str">
        <f>IF(競技者データ入力シート!$AK98="","",AJ93)</f>
        <v/>
      </c>
      <c r="AY93" s="306" t="str">
        <f>IF(競技者データ入力シート!$N98="","",競技者データ入力シート!$N98)</f>
        <v/>
      </c>
      <c r="AZ93" s="306" t="str">
        <f>IF(競技者データ入力シート!$S98="","",競技者データ入力シート!$S98)</f>
        <v/>
      </c>
      <c r="BA93" s="306" t="str">
        <f>IF(競技者データ入力シート!$X98="","",競技者データ入力シート!$X98)</f>
        <v/>
      </c>
      <c r="BB93" s="306" t="str">
        <f>IF(競技者データ入力シート!$AC98="","",競技者データ入力シート!$AC98)</f>
        <v/>
      </c>
      <c r="BC93" s="306" t="str">
        <f>IF(競技者データ入力シート!$AH98="","",競技者データ入力シート!$AH98)</f>
        <v/>
      </c>
      <c r="BD93" s="306" t="str">
        <f>IF(競技者データ入力シート!$AK98="","",競技者データ入力シート!$AK98)</f>
        <v/>
      </c>
    </row>
    <row r="94" spans="2:56">
      <c r="B94" s="306" t="str">
        <f>IF(競技者データ入力シート!C99="","",競技者データ入力シート!$S$1)</f>
        <v/>
      </c>
      <c r="C94" s="306" t="str">
        <f>IF(競技者データ入力シート!C99="","",'大会申込一覧表(印刷して提出)'!$P$6)</f>
        <v/>
      </c>
      <c r="D94" s="306" t="str">
        <f>競技者データ入力シート!A99</f>
        <v/>
      </c>
      <c r="E94" s="306">
        <v>1093</v>
      </c>
      <c r="F94" s="306" t="str">
        <f>IF(競技者データ入力シート!$C$7="","",競技者データ入力シート!$S$1)</f>
        <v/>
      </c>
      <c r="G94" s="306"/>
      <c r="H94" s="306"/>
      <c r="I94" s="306" t="str">
        <f>IF(競技者データ入力シート!$B99="","",競技者データ入力シート!$B99)</f>
        <v/>
      </c>
      <c r="J94" s="306" t="str">
        <f>IF(競技者データ入力シート!C99="","",(競技者データ入力シート!C99&amp;" "&amp;競技者データ入力シート!D99))</f>
        <v/>
      </c>
      <c r="K94" s="306" t="str">
        <f>IF(競技者データ入力シート!E99="","",(競技者データ入力シート!E99&amp;" "&amp;競技者データ入力シート!F99))</f>
        <v/>
      </c>
      <c r="L94" s="306" t="str">
        <f>IF(競技者データ入力シート!C99="","",(競技者データ入力シート!C99&amp;" "&amp;競技者データ入力シート!D99))</f>
        <v/>
      </c>
      <c r="M94" s="306" t="str">
        <f>IF(競技者データ入力シート!H99="","",競技者データ入力シート!H99)</f>
        <v/>
      </c>
      <c r="N94" s="306" t="str">
        <f>IF(競技者データ入力シート!I99="","",競技者データ入力シート!I99)</f>
        <v/>
      </c>
      <c r="O94" s="306" t="str">
        <f>IF(競技者データ入力シート!J99="","",競技者データ入力シート!J99)</f>
        <v/>
      </c>
      <c r="P94" s="306" t="str">
        <f>IF(競技者データ入力シート!K99="","",競技者データ入力シート!K99)</f>
        <v/>
      </c>
      <c r="Q94" s="306" t="str">
        <f>IF(競技者データ入力シート!C99="", "", '大会申込一覧表(印刷して提出)'!$L$5)</f>
        <v/>
      </c>
      <c r="R94" s="306" t="str">
        <f>IF(競技者データ入力シート!L99="", "", 競技者データ入力シート!L99)</f>
        <v/>
      </c>
      <c r="S94" s="306" t="str">
        <f>IF($D94="","",data!U95)</f>
        <v/>
      </c>
      <c r="T94" s="306" t="str">
        <f>IF($D94="","",data!W95)</f>
        <v/>
      </c>
      <c r="U94" s="306"/>
      <c r="V94" s="306"/>
      <c r="W94" s="306" t="str">
        <f>IF($D94="","",data!Z95)</f>
        <v/>
      </c>
      <c r="X94" s="306" t="str">
        <f>IF($D94="","",data!AB95)</f>
        <v/>
      </c>
      <c r="Y94" s="306"/>
      <c r="Z94" s="306"/>
      <c r="AA94" s="306" t="str">
        <f>IF($D94="","",data!AE95)</f>
        <v/>
      </c>
      <c r="AB94" s="306" t="str">
        <f>IF($D94="","",data!AG95)</f>
        <v/>
      </c>
      <c r="AC94" s="306"/>
      <c r="AD94" s="306"/>
      <c r="AE94" s="306" t="str">
        <f>IF($D94="","",data!AJ95)</f>
        <v/>
      </c>
      <c r="AF94" s="306" t="str">
        <f>IF($D94="","",data!AL95)</f>
        <v/>
      </c>
      <c r="AG94" s="306"/>
      <c r="AH94" s="306"/>
      <c r="AI94" s="306" t="str">
        <f>IF($D94="","",data!AO95)</f>
        <v/>
      </c>
      <c r="AJ94" s="306" t="str">
        <f>IF($D94="","",data!AQ95)</f>
        <v/>
      </c>
      <c r="AK94" s="306"/>
      <c r="AL94" s="306"/>
      <c r="AM94" s="306" t="str">
        <f>IF(競技者データ入力シート!AK99="","",競技者データ入力シート!AK99)</f>
        <v/>
      </c>
      <c r="AN94" s="306" t="str">
        <f>IF(競技者データ入力シート!$AK99="","",(VLOOKUP(($AI94&amp;$AM94),$BO$2:$BP$9,2,FALSE)))</f>
        <v/>
      </c>
      <c r="AO94" s="306" t="str">
        <f>IF(競技者データ入力シート!$AK99="","",$B94)</f>
        <v/>
      </c>
      <c r="AP94" s="306" t="str">
        <f>IF(競技者データ入力シート!$AK99="","",$C94&amp;$AM94)</f>
        <v/>
      </c>
      <c r="AQ94" s="306"/>
      <c r="AR94" s="306" t="str">
        <f>IF(競技者データ入力シート!$AK99="","",$C94&amp;$AM94)</f>
        <v/>
      </c>
      <c r="AS94" s="306" t="str">
        <f>IF(競技者データ入力シート!$AK99="","",$C94&amp;$AM94)</f>
        <v/>
      </c>
      <c r="AT94" s="306" t="str">
        <f>IF(競技者データ入力シート!AK99="","",(COUNTIF($AN$2:AN94,AN94)))</f>
        <v/>
      </c>
      <c r="AU94" s="306" t="str">
        <f>IF(競技者データ入力シート!$AK99="","",E94)</f>
        <v/>
      </c>
      <c r="AV94" s="306" t="str">
        <f>IF(競技者データ入力シート!$AK99="","",J94)</f>
        <v/>
      </c>
      <c r="AW94" s="306" t="str">
        <f>IF(競技者データ入力シート!$AK99="","",AI94)</f>
        <v/>
      </c>
      <c r="AX94" s="306" t="str">
        <f>IF(競技者データ入力シート!$AK99="","",AJ94)</f>
        <v/>
      </c>
      <c r="AY94" s="306" t="str">
        <f>IF(競技者データ入力シート!$N99="","",競技者データ入力シート!$N99)</f>
        <v/>
      </c>
      <c r="AZ94" s="306" t="str">
        <f>IF(競技者データ入力シート!$S99="","",競技者データ入力シート!$S99)</f>
        <v/>
      </c>
      <c r="BA94" s="306" t="str">
        <f>IF(競技者データ入力シート!$X99="","",競技者データ入力シート!$X99)</f>
        <v/>
      </c>
      <c r="BB94" s="306" t="str">
        <f>IF(競技者データ入力シート!$AC99="","",競技者データ入力シート!$AC99)</f>
        <v/>
      </c>
      <c r="BC94" s="306" t="str">
        <f>IF(競技者データ入力シート!$AH99="","",競技者データ入力シート!$AH99)</f>
        <v/>
      </c>
      <c r="BD94" s="306" t="str">
        <f>IF(競技者データ入力シート!$AK99="","",競技者データ入力シート!$AK99)</f>
        <v/>
      </c>
    </row>
    <row r="95" spans="2:56">
      <c r="B95" s="306" t="str">
        <f>IF(競技者データ入力シート!C100="","",競技者データ入力シート!$S$1)</f>
        <v/>
      </c>
      <c r="C95" s="306" t="str">
        <f>IF(競技者データ入力シート!C100="","",'大会申込一覧表(印刷して提出)'!$P$6)</f>
        <v/>
      </c>
      <c r="D95" s="306" t="str">
        <f>競技者データ入力シート!A100</f>
        <v/>
      </c>
      <c r="E95" s="306">
        <v>1094</v>
      </c>
      <c r="F95" s="306" t="str">
        <f>IF(競技者データ入力シート!$C$7="","",競技者データ入力シート!$S$1)</f>
        <v/>
      </c>
      <c r="G95" s="306"/>
      <c r="H95" s="306"/>
      <c r="I95" s="306" t="str">
        <f>IF(競技者データ入力シート!$B100="","",競技者データ入力シート!$B100)</f>
        <v/>
      </c>
      <c r="J95" s="306" t="str">
        <f>IF(競技者データ入力シート!C100="","",(競技者データ入力シート!C100&amp;" "&amp;競技者データ入力シート!D100))</f>
        <v/>
      </c>
      <c r="K95" s="306" t="str">
        <f>IF(競技者データ入力シート!E100="","",(競技者データ入力シート!E100&amp;" "&amp;競技者データ入力シート!F100))</f>
        <v/>
      </c>
      <c r="L95" s="306" t="str">
        <f>IF(競技者データ入力シート!C100="","",(競技者データ入力シート!C100&amp;" "&amp;競技者データ入力シート!D100))</f>
        <v/>
      </c>
      <c r="M95" s="306" t="str">
        <f>IF(競技者データ入力シート!H100="","",競技者データ入力シート!H100)</f>
        <v/>
      </c>
      <c r="N95" s="306" t="str">
        <f>IF(競技者データ入力シート!I100="","",競技者データ入力シート!I100)</f>
        <v/>
      </c>
      <c r="O95" s="306" t="str">
        <f>IF(競技者データ入力シート!J100="","",競技者データ入力シート!J100)</f>
        <v/>
      </c>
      <c r="P95" s="306" t="str">
        <f>IF(競技者データ入力シート!K100="","",競技者データ入力シート!K100)</f>
        <v/>
      </c>
      <c r="Q95" s="306" t="str">
        <f>IF(競技者データ入力シート!C100="", "", '大会申込一覧表(印刷して提出)'!$L$5)</f>
        <v/>
      </c>
      <c r="R95" s="306" t="str">
        <f>IF(競技者データ入力シート!L100="", "", 競技者データ入力シート!L100)</f>
        <v/>
      </c>
      <c r="S95" s="306" t="str">
        <f>IF($D95="","",data!U96)</f>
        <v/>
      </c>
      <c r="T95" s="306" t="str">
        <f>IF($D95="","",data!W96)</f>
        <v/>
      </c>
      <c r="U95" s="306"/>
      <c r="V95" s="306"/>
      <c r="W95" s="306" t="str">
        <f>IF($D95="","",data!Z96)</f>
        <v/>
      </c>
      <c r="X95" s="306" t="str">
        <f>IF($D95="","",data!AB96)</f>
        <v/>
      </c>
      <c r="Y95" s="306"/>
      <c r="Z95" s="306"/>
      <c r="AA95" s="306" t="str">
        <f>IF($D95="","",data!AE96)</f>
        <v/>
      </c>
      <c r="AB95" s="306" t="str">
        <f>IF($D95="","",data!AG96)</f>
        <v/>
      </c>
      <c r="AC95" s="306"/>
      <c r="AD95" s="306"/>
      <c r="AE95" s="306" t="str">
        <f>IF($D95="","",data!AJ96)</f>
        <v/>
      </c>
      <c r="AF95" s="306" t="str">
        <f>IF($D95="","",data!AL96)</f>
        <v/>
      </c>
      <c r="AG95" s="306"/>
      <c r="AH95" s="306"/>
      <c r="AI95" s="306" t="str">
        <f>IF($D95="","",data!AO96)</f>
        <v/>
      </c>
      <c r="AJ95" s="306" t="str">
        <f>IF($D95="","",data!AQ96)</f>
        <v/>
      </c>
      <c r="AK95" s="306"/>
      <c r="AL95" s="306"/>
      <c r="AM95" s="306" t="str">
        <f>IF(競技者データ入力シート!AK100="","",競技者データ入力シート!AK100)</f>
        <v/>
      </c>
      <c r="AN95" s="306" t="str">
        <f>IF(競技者データ入力シート!$AK100="","",(VLOOKUP(($AI95&amp;$AM95),$BO$2:$BP$9,2,FALSE)))</f>
        <v/>
      </c>
      <c r="AO95" s="306" t="str">
        <f>IF(競技者データ入力シート!$AK100="","",$B95)</f>
        <v/>
      </c>
      <c r="AP95" s="306" t="str">
        <f>IF(競技者データ入力シート!$AK100="","",$C95&amp;$AM95)</f>
        <v/>
      </c>
      <c r="AQ95" s="306"/>
      <c r="AR95" s="306" t="str">
        <f>IF(競技者データ入力シート!$AK100="","",$C95&amp;$AM95)</f>
        <v/>
      </c>
      <c r="AS95" s="306" t="str">
        <f>IF(競技者データ入力シート!$AK100="","",$C95&amp;$AM95)</f>
        <v/>
      </c>
      <c r="AT95" s="306" t="str">
        <f>IF(競技者データ入力シート!AK100="","",(COUNTIF($AN$2:AN95,AN95)))</f>
        <v/>
      </c>
      <c r="AU95" s="306" t="str">
        <f>IF(競技者データ入力シート!$AK100="","",E95)</f>
        <v/>
      </c>
      <c r="AV95" s="306" t="str">
        <f>IF(競技者データ入力シート!$AK100="","",J95)</f>
        <v/>
      </c>
      <c r="AW95" s="306" t="str">
        <f>IF(競技者データ入力シート!$AK100="","",AI95)</f>
        <v/>
      </c>
      <c r="AX95" s="306" t="str">
        <f>IF(競技者データ入力シート!$AK100="","",AJ95)</f>
        <v/>
      </c>
      <c r="AY95" s="306" t="str">
        <f>IF(競技者データ入力シート!$N100="","",競技者データ入力シート!$N100)</f>
        <v/>
      </c>
      <c r="AZ95" s="306" t="str">
        <f>IF(競技者データ入力シート!$S100="","",競技者データ入力シート!$S100)</f>
        <v/>
      </c>
      <c r="BA95" s="306" t="str">
        <f>IF(競技者データ入力シート!$X100="","",競技者データ入力シート!$X100)</f>
        <v/>
      </c>
      <c r="BB95" s="306" t="str">
        <f>IF(競技者データ入力シート!$AC100="","",競技者データ入力シート!$AC100)</f>
        <v/>
      </c>
      <c r="BC95" s="306" t="str">
        <f>IF(競技者データ入力シート!$AH100="","",競技者データ入力シート!$AH100)</f>
        <v/>
      </c>
      <c r="BD95" s="306" t="str">
        <f>IF(競技者データ入力シート!$AK100="","",競技者データ入力シート!$AK100)</f>
        <v/>
      </c>
    </row>
    <row r="96" spans="2:56">
      <c r="B96" s="306" t="str">
        <f>IF(競技者データ入力シート!C101="","",競技者データ入力シート!$S$1)</f>
        <v/>
      </c>
      <c r="C96" s="306" t="str">
        <f>IF(競技者データ入力シート!C101="","",'大会申込一覧表(印刷して提出)'!$P$6)</f>
        <v/>
      </c>
      <c r="D96" s="306" t="str">
        <f>競技者データ入力シート!A101</f>
        <v/>
      </c>
      <c r="E96" s="306">
        <v>1095</v>
      </c>
      <c r="F96" s="306" t="str">
        <f>IF(競技者データ入力シート!$C$7="","",競技者データ入力シート!$S$1)</f>
        <v/>
      </c>
      <c r="G96" s="306"/>
      <c r="H96" s="306"/>
      <c r="I96" s="306" t="str">
        <f>IF(競技者データ入力シート!$B101="","",競技者データ入力シート!$B101)</f>
        <v/>
      </c>
      <c r="J96" s="306" t="str">
        <f>IF(競技者データ入力シート!C101="","",(競技者データ入力シート!C101&amp;" "&amp;競技者データ入力シート!D101))</f>
        <v/>
      </c>
      <c r="K96" s="306" t="str">
        <f>IF(競技者データ入力シート!E101="","",(競技者データ入力シート!E101&amp;" "&amp;競技者データ入力シート!F101))</f>
        <v/>
      </c>
      <c r="L96" s="306" t="str">
        <f>IF(競技者データ入力シート!C101="","",(競技者データ入力シート!C101&amp;" "&amp;競技者データ入力シート!D101))</f>
        <v/>
      </c>
      <c r="M96" s="306" t="str">
        <f>IF(競技者データ入力シート!H101="","",競技者データ入力シート!H101)</f>
        <v/>
      </c>
      <c r="N96" s="306" t="str">
        <f>IF(競技者データ入力シート!I101="","",競技者データ入力シート!I101)</f>
        <v/>
      </c>
      <c r="O96" s="306" t="str">
        <f>IF(競技者データ入力シート!J101="","",競技者データ入力シート!J101)</f>
        <v/>
      </c>
      <c r="P96" s="306" t="str">
        <f>IF(競技者データ入力シート!K101="","",競技者データ入力シート!K101)</f>
        <v/>
      </c>
      <c r="Q96" s="306" t="str">
        <f>IF(競技者データ入力シート!C101="", "", '大会申込一覧表(印刷して提出)'!$L$5)</f>
        <v/>
      </c>
      <c r="R96" s="306" t="str">
        <f>IF(競技者データ入力シート!L101="", "", 競技者データ入力シート!L101)</f>
        <v/>
      </c>
      <c r="S96" s="306" t="str">
        <f>IF($D96="","",data!U97)</f>
        <v/>
      </c>
      <c r="T96" s="306" t="str">
        <f>IF($D96="","",data!W97)</f>
        <v/>
      </c>
      <c r="U96" s="306"/>
      <c r="V96" s="306"/>
      <c r="W96" s="306" t="str">
        <f>IF($D96="","",data!Z97)</f>
        <v/>
      </c>
      <c r="X96" s="306" t="str">
        <f>IF($D96="","",data!AB97)</f>
        <v/>
      </c>
      <c r="Y96" s="306"/>
      <c r="Z96" s="306"/>
      <c r="AA96" s="306" t="str">
        <f>IF($D96="","",data!AE97)</f>
        <v/>
      </c>
      <c r="AB96" s="306" t="str">
        <f>IF($D96="","",data!AG97)</f>
        <v/>
      </c>
      <c r="AC96" s="306"/>
      <c r="AD96" s="306"/>
      <c r="AE96" s="306" t="str">
        <f>IF($D96="","",data!AJ97)</f>
        <v/>
      </c>
      <c r="AF96" s="306" t="str">
        <f>IF($D96="","",data!AL97)</f>
        <v/>
      </c>
      <c r="AG96" s="306"/>
      <c r="AH96" s="306"/>
      <c r="AI96" s="306" t="str">
        <f>IF($D96="","",data!AO97)</f>
        <v/>
      </c>
      <c r="AJ96" s="306" t="str">
        <f>IF($D96="","",data!AQ97)</f>
        <v/>
      </c>
      <c r="AK96" s="306"/>
      <c r="AL96" s="306"/>
      <c r="AM96" s="306" t="str">
        <f>IF(競技者データ入力シート!AK101="","",競技者データ入力シート!AK101)</f>
        <v/>
      </c>
      <c r="AN96" s="306" t="str">
        <f>IF(競技者データ入力シート!$AK101="","",(VLOOKUP(($AI96&amp;$AM96),$BO$2:$BP$9,2,FALSE)))</f>
        <v/>
      </c>
      <c r="AO96" s="306" t="str">
        <f>IF(競技者データ入力シート!$AK101="","",$B96)</f>
        <v/>
      </c>
      <c r="AP96" s="306" t="str">
        <f>IF(競技者データ入力シート!$AK101="","",$C96&amp;$AM96)</f>
        <v/>
      </c>
      <c r="AQ96" s="306"/>
      <c r="AR96" s="306" t="str">
        <f>IF(競技者データ入力シート!$AK101="","",$C96&amp;$AM96)</f>
        <v/>
      </c>
      <c r="AS96" s="306" t="str">
        <f>IF(競技者データ入力シート!$AK101="","",$C96&amp;$AM96)</f>
        <v/>
      </c>
      <c r="AT96" s="306" t="str">
        <f>IF(競技者データ入力シート!AK101="","",(COUNTIF($AN$2:AN96,AN96)))</f>
        <v/>
      </c>
      <c r="AU96" s="306" t="str">
        <f>IF(競技者データ入力シート!$AK101="","",E96)</f>
        <v/>
      </c>
      <c r="AV96" s="306" t="str">
        <f>IF(競技者データ入力シート!$AK101="","",J96)</f>
        <v/>
      </c>
      <c r="AW96" s="306" t="str">
        <f>IF(競技者データ入力シート!$AK101="","",AI96)</f>
        <v/>
      </c>
      <c r="AX96" s="306" t="str">
        <f>IF(競技者データ入力シート!$AK101="","",AJ96)</f>
        <v/>
      </c>
      <c r="AY96" s="306" t="str">
        <f>IF(競技者データ入力シート!$N101="","",競技者データ入力シート!$N101)</f>
        <v/>
      </c>
      <c r="AZ96" s="306" t="str">
        <f>IF(競技者データ入力シート!$S101="","",競技者データ入力シート!$S101)</f>
        <v/>
      </c>
      <c r="BA96" s="306" t="str">
        <f>IF(競技者データ入力シート!$X101="","",競技者データ入力シート!$X101)</f>
        <v/>
      </c>
      <c r="BB96" s="306" t="str">
        <f>IF(競技者データ入力シート!$AC101="","",競技者データ入力シート!$AC101)</f>
        <v/>
      </c>
      <c r="BC96" s="306" t="str">
        <f>IF(競技者データ入力シート!$AH101="","",競技者データ入力シート!$AH101)</f>
        <v/>
      </c>
      <c r="BD96" s="306" t="str">
        <f>IF(競技者データ入力シート!$AK101="","",競技者データ入力シート!$AK101)</f>
        <v/>
      </c>
    </row>
    <row r="97" spans="2:56">
      <c r="B97" s="306" t="str">
        <f>IF(競技者データ入力シート!C102="","",競技者データ入力シート!$S$1)</f>
        <v/>
      </c>
      <c r="C97" s="306" t="str">
        <f>IF(競技者データ入力シート!C102="","",'大会申込一覧表(印刷して提出)'!$P$6)</f>
        <v/>
      </c>
      <c r="D97" s="306" t="str">
        <f>競技者データ入力シート!A102</f>
        <v/>
      </c>
      <c r="E97" s="306">
        <v>1096</v>
      </c>
      <c r="F97" s="306" t="str">
        <f>IF(競技者データ入力シート!$C$7="","",競技者データ入力シート!$S$1)</f>
        <v/>
      </c>
      <c r="G97" s="306"/>
      <c r="H97" s="306"/>
      <c r="I97" s="306" t="str">
        <f>IF(競技者データ入力シート!$B102="","",競技者データ入力シート!$B102)</f>
        <v/>
      </c>
      <c r="J97" s="306" t="str">
        <f>IF(競技者データ入力シート!C102="","",(競技者データ入力シート!C102&amp;" "&amp;競技者データ入力シート!D102))</f>
        <v/>
      </c>
      <c r="K97" s="306" t="str">
        <f>IF(競技者データ入力シート!E102="","",(競技者データ入力シート!E102&amp;" "&amp;競技者データ入力シート!F102))</f>
        <v/>
      </c>
      <c r="L97" s="306" t="str">
        <f>IF(競技者データ入力シート!C102="","",(競技者データ入力シート!C102&amp;" "&amp;競技者データ入力シート!D102))</f>
        <v/>
      </c>
      <c r="M97" s="306" t="str">
        <f>IF(競技者データ入力シート!H102="","",競技者データ入力シート!H102)</f>
        <v/>
      </c>
      <c r="N97" s="306" t="str">
        <f>IF(競技者データ入力シート!I102="","",競技者データ入力シート!I102)</f>
        <v/>
      </c>
      <c r="O97" s="306" t="str">
        <f>IF(競技者データ入力シート!J102="","",競技者データ入力シート!J102)</f>
        <v/>
      </c>
      <c r="P97" s="306" t="str">
        <f>IF(競技者データ入力シート!K102="","",競技者データ入力シート!K102)</f>
        <v/>
      </c>
      <c r="Q97" s="306" t="str">
        <f>IF(競技者データ入力シート!C102="", "", '大会申込一覧表(印刷して提出)'!$L$5)</f>
        <v/>
      </c>
      <c r="R97" s="306" t="str">
        <f>IF(競技者データ入力シート!L102="", "", 競技者データ入力シート!L102)</f>
        <v/>
      </c>
      <c r="S97" s="306" t="str">
        <f>IF($D97="","",data!U98)</f>
        <v/>
      </c>
      <c r="T97" s="306" t="str">
        <f>IF($D97="","",data!W98)</f>
        <v/>
      </c>
      <c r="U97" s="306"/>
      <c r="V97" s="306"/>
      <c r="W97" s="306" t="str">
        <f>IF($D97="","",data!Z98)</f>
        <v/>
      </c>
      <c r="X97" s="306" t="str">
        <f>IF($D97="","",data!AB98)</f>
        <v/>
      </c>
      <c r="Y97" s="306"/>
      <c r="Z97" s="306"/>
      <c r="AA97" s="306" t="str">
        <f>IF($D97="","",data!AE98)</f>
        <v/>
      </c>
      <c r="AB97" s="306" t="str">
        <f>IF($D97="","",data!AG98)</f>
        <v/>
      </c>
      <c r="AC97" s="306"/>
      <c r="AD97" s="306"/>
      <c r="AE97" s="306" t="str">
        <f>IF($D97="","",data!AJ98)</f>
        <v/>
      </c>
      <c r="AF97" s="306" t="str">
        <f>IF($D97="","",data!AL98)</f>
        <v/>
      </c>
      <c r="AG97" s="306"/>
      <c r="AH97" s="306"/>
      <c r="AI97" s="306" t="str">
        <f>IF($D97="","",data!AO98)</f>
        <v/>
      </c>
      <c r="AJ97" s="306" t="str">
        <f>IF($D97="","",data!AQ98)</f>
        <v/>
      </c>
      <c r="AK97" s="306"/>
      <c r="AL97" s="306"/>
      <c r="AM97" s="306" t="str">
        <f>IF(競技者データ入力シート!AK102="","",競技者データ入力シート!AK102)</f>
        <v/>
      </c>
      <c r="AN97" s="306" t="str">
        <f>IF(競技者データ入力シート!$AK102="","",(VLOOKUP(($AI97&amp;$AM97),$BO$2:$BP$9,2,FALSE)))</f>
        <v/>
      </c>
      <c r="AO97" s="306" t="str">
        <f>IF(競技者データ入力シート!$AK102="","",$B97)</f>
        <v/>
      </c>
      <c r="AP97" s="306" t="str">
        <f>IF(競技者データ入力シート!$AK102="","",$C97&amp;$AM97)</f>
        <v/>
      </c>
      <c r="AQ97" s="306"/>
      <c r="AR97" s="306" t="str">
        <f>IF(競技者データ入力シート!$AK102="","",$C97&amp;$AM97)</f>
        <v/>
      </c>
      <c r="AS97" s="306" t="str">
        <f>IF(競技者データ入力シート!$AK102="","",$C97&amp;$AM97)</f>
        <v/>
      </c>
      <c r="AT97" s="306" t="str">
        <f>IF(競技者データ入力シート!AK102="","",(COUNTIF($AN$2:AN97,AN97)))</f>
        <v/>
      </c>
      <c r="AU97" s="306" t="str">
        <f>IF(競技者データ入力シート!$AK102="","",E97)</f>
        <v/>
      </c>
      <c r="AV97" s="306" t="str">
        <f>IF(競技者データ入力シート!$AK102="","",J97)</f>
        <v/>
      </c>
      <c r="AW97" s="306" t="str">
        <f>IF(競技者データ入力シート!$AK102="","",AI97)</f>
        <v/>
      </c>
      <c r="AX97" s="306" t="str">
        <f>IF(競技者データ入力シート!$AK102="","",AJ97)</f>
        <v/>
      </c>
      <c r="AY97" s="306" t="str">
        <f>IF(競技者データ入力シート!$N102="","",競技者データ入力シート!$N102)</f>
        <v/>
      </c>
      <c r="AZ97" s="306" t="str">
        <f>IF(競技者データ入力シート!$S102="","",競技者データ入力シート!$S102)</f>
        <v/>
      </c>
      <c r="BA97" s="306" t="str">
        <f>IF(競技者データ入力シート!$X102="","",競技者データ入力シート!$X102)</f>
        <v/>
      </c>
      <c r="BB97" s="306" t="str">
        <f>IF(競技者データ入力シート!$AC102="","",競技者データ入力シート!$AC102)</f>
        <v/>
      </c>
      <c r="BC97" s="306" t="str">
        <f>IF(競技者データ入力シート!$AH102="","",競技者データ入力シート!$AH102)</f>
        <v/>
      </c>
      <c r="BD97" s="306" t="str">
        <f>IF(競技者データ入力シート!$AK102="","",競技者データ入力シート!$AK102)</f>
        <v/>
      </c>
    </row>
    <row r="98" spans="2:56">
      <c r="B98" s="306" t="str">
        <f>IF(競技者データ入力シート!C103="","",競技者データ入力シート!$S$1)</f>
        <v/>
      </c>
      <c r="C98" s="306" t="str">
        <f>IF(競技者データ入力シート!C103="","",'大会申込一覧表(印刷して提出)'!$P$6)</f>
        <v/>
      </c>
      <c r="D98" s="306" t="str">
        <f>競技者データ入力シート!A103</f>
        <v/>
      </c>
      <c r="E98" s="306">
        <v>1097</v>
      </c>
      <c r="F98" s="306" t="str">
        <f>IF(競技者データ入力シート!$C$7="","",競技者データ入力シート!$S$1)</f>
        <v/>
      </c>
      <c r="G98" s="306"/>
      <c r="H98" s="306"/>
      <c r="I98" s="306" t="str">
        <f>IF(競技者データ入力シート!$B103="","",競技者データ入力シート!$B103)</f>
        <v/>
      </c>
      <c r="J98" s="306" t="str">
        <f>IF(競技者データ入力シート!C103="","",(競技者データ入力シート!C103&amp;" "&amp;競技者データ入力シート!D103))</f>
        <v/>
      </c>
      <c r="K98" s="306" t="str">
        <f>IF(競技者データ入力シート!E103="","",(競技者データ入力シート!E103&amp;" "&amp;競技者データ入力シート!F103))</f>
        <v/>
      </c>
      <c r="L98" s="306" t="str">
        <f>IF(競技者データ入力シート!C103="","",(競技者データ入力シート!C103&amp;" "&amp;競技者データ入力シート!D103))</f>
        <v/>
      </c>
      <c r="M98" s="306" t="str">
        <f>IF(競技者データ入力シート!H103="","",競技者データ入力シート!H103)</f>
        <v/>
      </c>
      <c r="N98" s="306" t="str">
        <f>IF(競技者データ入力シート!I103="","",競技者データ入力シート!I103)</f>
        <v/>
      </c>
      <c r="O98" s="306" t="str">
        <f>IF(競技者データ入力シート!J103="","",競技者データ入力シート!J103)</f>
        <v/>
      </c>
      <c r="P98" s="306" t="str">
        <f>IF(競技者データ入力シート!K103="","",競技者データ入力シート!K103)</f>
        <v/>
      </c>
      <c r="Q98" s="306" t="str">
        <f>IF(競技者データ入力シート!C103="", "", '大会申込一覧表(印刷して提出)'!$L$5)</f>
        <v/>
      </c>
      <c r="R98" s="306" t="str">
        <f>IF(競技者データ入力シート!L103="", "", 競技者データ入力シート!L103)</f>
        <v/>
      </c>
      <c r="S98" s="306" t="str">
        <f>IF($D98="","",data!U99)</f>
        <v/>
      </c>
      <c r="T98" s="306" t="str">
        <f>IF($D98="","",data!W99)</f>
        <v/>
      </c>
      <c r="U98" s="306"/>
      <c r="V98" s="306"/>
      <c r="W98" s="306" t="str">
        <f>IF($D98="","",data!Z99)</f>
        <v/>
      </c>
      <c r="X98" s="306" t="str">
        <f>IF($D98="","",data!AB99)</f>
        <v/>
      </c>
      <c r="Y98" s="306"/>
      <c r="Z98" s="306"/>
      <c r="AA98" s="306" t="str">
        <f>IF($D98="","",data!AE99)</f>
        <v/>
      </c>
      <c r="AB98" s="306" t="str">
        <f>IF($D98="","",data!AG99)</f>
        <v/>
      </c>
      <c r="AC98" s="306"/>
      <c r="AD98" s="306"/>
      <c r="AE98" s="306" t="str">
        <f>IF($D98="","",data!AJ99)</f>
        <v/>
      </c>
      <c r="AF98" s="306" t="str">
        <f>IF($D98="","",data!AL99)</f>
        <v/>
      </c>
      <c r="AG98" s="306"/>
      <c r="AH98" s="306"/>
      <c r="AI98" s="306" t="str">
        <f>IF($D98="","",data!AO99)</f>
        <v/>
      </c>
      <c r="AJ98" s="306" t="str">
        <f>IF($D98="","",data!AQ99)</f>
        <v/>
      </c>
      <c r="AK98" s="306"/>
      <c r="AL98" s="306"/>
      <c r="AM98" s="306" t="str">
        <f>IF(競技者データ入力シート!AK103="","",競技者データ入力シート!AK103)</f>
        <v/>
      </c>
      <c r="AN98" s="306" t="str">
        <f>IF(競技者データ入力シート!$AK103="","",(VLOOKUP(($AI98&amp;$AM98),$BO$2:$BP$9,2,FALSE)))</f>
        <v/>
      </c>
      <c r="AO98" s="306" t="str">
        <f>IF(競技者データ入力シート!$AK103="","",$B98)</f>
        <v/>
      </c>
      <c r="AP98" s="306" t="str">
        <f>IF(競技者データ入力シート!$AK103="","",$C98&amp;$AM98)</f>
        <v/>
      </c>
      <c r="AQ98" s="306"/>
      <c r="AR98" s="306" t="str">
        <f>IF(競技者データ入力シート!$AK103="","",$C98&amp;$AM98)</f>
        <v/>
      </c>
      <c r="AS98" s="306" t="str">
        <f>IF(競技者データ入力シート!$AK103="","",$C98&amp;$AM98)</f>
        <v/>
      </c>
      <c r="AT98" s="306" t="str">
        <f>IF(競技者データ入力シート!AK103="","",(COUNTIF($AN$2:AN98,AN98)))</f>
        <v/>
      </c>
      <c r="AU98" s="306" t="str">
        <f>IF(競技者データ入力シート!$AK103="","",E98)</f>
        <v/>
      </c>
      <c r="AV98" s="306" t="str">
        <f>IF(競技者データ入力シート!$AK103="","",J98)</f>
        <v/>
      </c>
      <c r="AW98" s="306" t="str">
        <f>IF(競技者データ入力シート!$AK103="","",AI98)</f>
        <v/>
      </c>
      <c r="AX98" s="306" t="str">
        <f>IF(競技者データ入力シート!$AK103="","",AJ98)</f>
        <v/>
      </c>
      <c r="AY98" s="306" t="str">
        <f>IF(競技者データ入力シート!$N103="","",競技者データ入力シート!$N103)</f>
        <v/>
      </c>
      <c r="AZ98" s="306" t="str">
        <f>IF(競技者データ入力シート!$S103="","",競技者データ入力シート!$S103)</f>
        <v/>
      </c>
      <c r="BA98" s="306" t="str">
        <f>IF(競技者データ入力シート!$X103="","",競技者データ入力シート!$X103)</f>
        <v/>
      </c>
      <c r="BB98" s="306" t="str">
        <f>IF(競技者データ入力シート!$AC103="","",競技者データ入力シート!$AC103)</f>
        <v/>
      </c>
      <c r="BC98" s="306" t="str">
        <f>IF(競技者データ入力シート!$AH103="","",競技者データ入力シート!$AH103)</f>
        <v/>
      </c>
      <c r="BD98" s="306" t="str">
        <f>IF(競技者データ入力シート!$AK103="","",競技者データ入力シート!$AK103)</f>
        <v/>
      </c>
    </row>
    <row r="99" spans="2:56">
      <c r="B99" s="306" t="str">
        <f>IF(競技者データ入力シート!C104="","",競技者データ入力シート!$S$1)</f>
        <v/>
      </c>
      <c r="C99" s="306" t="str">
        <f>IF(競技者データ入力シート!C104="","",'大会申込一覧表(印刷して提出)'!$P$6)</f>
        <v/>
      </c>
      <c r="D99" s="306" t="str">
        <f>競技者データ入力シート!A104</f>
        <v/>
      </c>
      <c r="E99" s="306">
        <v>1098</v>
      </c>
      <c r="F99" s="306" t="str">
        <f>IF(競技者データ入力シート!$C$7="","",競技者データ入力シート!$S$1)</f>
        <v/>
      </c>
      <c r="G99" s="306"/>
      <c r="H99" s="306"/>
      <c r="I99" s="306" t="str">
        <f>IF(競技者データ入力シート!$B104="","",競技者データ入力シート!$B104)</f>
        <v/>
      </c>
      <c r="J99" s="306" t="str">
        <f>IF(競技者データ入力シート!C104="","",(競技者データ入力シート!C104&amp;" "&amp;競技者データ入力シート!D104))</f>
        <v/>
      </c>
      <c r="K99" s="306" t="str">
        <f>IF(競技者データ入力シート!E104="","",(競技者データ入力シート!E104&amp;" "&amp;競技者データ入力シート!F104))</f>
        <v/>
      </c>
      <c r="L99" s="306" t="str">
        <f>IF(競技者データ入力シート!C104="","",(競技者データ入力シート!C104&amp;" "&amp;競技者データ入力シート!D104))</f>
        <v/>
      </c>
      <c r="M99" s="306" t="str">
        <f>IF(競技者データ入力シート!H104="","",競技者データ入力シート!H104)</f>
        <v/>
      </c>
      <c r="N99" s="306" t="str">
        <f>IF(競技者データ入力シート!I104="","",競技者データ入力シート!I104)</f>
        <v/>
      </c>
      <c r="O99" s="306" t="str">
        <f>IF(競技者データ入力シート!J104="","",競技者データ入力シート!J104)</f>
        <v/>
      </c>
      <c r="P99" s="306" t="str">
        <f>IF(競技者データ入力シート!K104="","",競技者データ入力シート!K104)</f>
        <v/>
      </c>
      <c r="Q99" s="306" t="str">
        <f>IF(競技者データ入力シート!C104="", "", '大会申込一覧表(印刷して提出)'!$L$5)</f>
        <v/>
      </c>
      <c r="R99" s="306" t="str">
        <f>IF(競技者データ入力シート!L104="", "", 競技者データ入力シート!L104)</f>
        <v/>
      </c>
      <c r="S99" s="306" t="str">
        <f>IF($D99="","",data!U100)</f>
        <v/>
      </c>
      <c r="T99" s="306" t="str">
        <f>IF($D99="","",data!W100)</f>
        <v/>
      </c>
      <c r="U99" s="306"/>
      <c r="V99" s="306"/>
      <c r="W99" s="306" t="str">
        <f>IF($D99="","",data!Z100)</f>
        <v/>
      </c>
      <c r="X99" s="306" t="str">
        <f>IF($D99="","",data!AB100)</f>
        <v/>
      </c>
      <c r="Y99" s="306"/>
      <c r="Z99" s="306"/>
      <c r="AA99" s="306" t="str">
        <f>IF($D99="","",data!AE100)</f>
        <v/>
      </c>
      <c r="AB99" s="306" t="str">
        <f>IF($D99="","",data!AG100)</f>
        <v/>
      </c>
      <c r="AC99" s="306"/>
      <c r="AD99" s="306"/>
      <c r="AE99" s="306" t="str">
        <f>IF($D99="","",data!AJ100)</f>
        <v/>
      </c>
      <c r="AF99" s="306" t="str">
        <f>IF($D99="","",data!AL100)</f>
        <v/>
      </c>
      <c r="AG99" s="306"/>
      <c r="AH99" s="306"/>
      <c r="AI99" s="306" t="str">
        <f>IF($D99="","",data!AO100)</f>
        <v/>
      </c>
      <c r="AJ99" s="306" t="str">
        <f>IF($D99="","",data!AQ100)</f>
        <v/>
      </c>
      <c r="AK99" s="306"/>
      <c r="AL99" s="306"/>
      <c r="AM99" s="306" t="str">
        <f>IF(競技者データ入力シート!AK104="","",競技者データ入力シート!AK104)</f>
        <v/>
      </c>
      <c r="AN99" s="306" t="str">
        <f>IF(競技者データ入力シート!$AK104="","",(VLOOKUP(($AI99&amp;$AM99),$BO$2:$BP$9,2,FALSE)))</f>
        <v/>
      </c>
      <c r="AO99" s="306" t="str">
        <f>IF(競技者データ入力シート!$AK104="","",$B99)</f>
        <v/>
      </c>
      <c r="AP99" s="306" t="str">
        <f>IF(競技者データ入力シート!$AK104="","",$C99&amp;$AM99)</f>
        <v/>
      </c>
      <c r="AQ99" s="306"/>
      <c r="AR99" s="306" t="str">
        <f>IF(競技者データ入力シート!$AK104="","",$C99&amp;$AM99)</f>
        <v/>
      </c>
      <c r="AS99" s="306" t="str">
        <f>IF(競技者データ入力シート!$AK104="","",$C99&amp;$AM99)</f>
        <v/>
      </c>
      <c r="AT99" s="306" t="str">
        <f>IF(競技者データ入力シート!AK104="","",(COUNTIF($AN$2:AN99,AN99)))</f>
        <v/>
      </c>
      <c r="AU99" s="306" t="str">
        <f>IF(競技者データ入力シート!$AK104="","",E99)</f>
        <v/>
      </c>
      <c r="AV99" s="306" t="str">
        <f>IF(競技者データ入力シート!$AK104="","",J99)</f>
        <v/>
      </c>
      <c r="AW99" s="306" t="str">
        <f>IF(競技者データ入力シート!$AK104="","",AI99)</f>
        <v/>
      </c>
      <c r="AX99" s="306" t="str">
        <f>IF(競技者データ入力シート!$AK104="","",AJ99)</f>
        <v/>
      </c>
      <c r="AY99" s="306" t="str">
        <f>IF(競技者データ入力シート!$N104="","",競技者データ入力シート!$N104)</f>
        <v/>
      </c>
      <c r="AZ99" s="306" t="str">
        <f>IF(競技者データ入力シート!$S104="","",競技者データ入力シート!$S104)</f>
        <v/>
      </c>
      <c r="BA99" s="306" t="str">
        <f>IF(競技者データ入力シート!$X104="","",競技者データ入力シート!$X104)</f>
        <v/>
      </c>
      <c r="BB99" s="306" t="str">
        <f>IF(競技者データ入力シート!$AC104="","",競技者データ入力シート!$AC104)</f>
        <v/>
      </c>
      <c r="BC99" s="306" t="str">
        <f>IF(競技者データ入力シート!$AH104="","",競技者データ入力シート!$AH104)</f>
        <v/>
      </c>
      <c r="BD99" s="306" t="str">
        <f>IF(競技者データ入力シート!$AK104="","",競技者データ入力シート!$AK104)</f>
        <v/>
      </c>
    </row>
    <row r="100" spans="2:56">
      <c r="B100" s="306" t="str">
        <f>IF(競技者データ入力シート!C105="","",競技者データ入力シート!$S$1)</f>
        <v/>
      </c>
      <c r="C100" s="306" t="str">
        <f>IF(競技者データ入力シート!C105="","",'大会申込一覧表(印刷して提出)'!$P$6)</f>
        <v/>
      </c>
      <c r="D100" s="306" t="str">
        <f>競技者データ入力シート!A105</f>
        <v/>
      </c>
      <c r="E100" s="306">
        <v>1099</v>
      </c>
      <c r="F100" s="306" t="str">
        <f>IF(競技者データ入力シート!$C$7="","",競技者データ入力シート!$S$1)</f>
        <v/>
      </c>
      <c r="G100" s="306"/>
      <c r="H100" s="306"/>
      <c r="I100" s="306" t="str">
        <f>IF(競技者データ入力シート!$B105="","",競技者データ入力シート!$B105)</f>
        <v/>
      </c>
      <c r="J100" s="306" t="str">
        <f>IF(競技者データ入力シート!C105="","",(競技者データ入力シート!C105&amp;" "&amp;競技者データ入力シート!D105))</f>
        <v/>
      </c>
      <c r="K100" s="306" t="str">
        <f>IF(競技者データ入力シート!E105="","",(競技者データ入力シート!E105&amp;" "&amp;競技者データ入力シート!F105))</f>
        <v/>
      </c>
      <c r="L100" s="306" t="str">
        <f>IF(競技者データ入力シート!C105="","",(競技者データ入力シート!C105&amp;" "&amp;競技者データ入力シート!D105))</f>
        <v/>
      </c>
      <c r="M100" s="306" t="str">
        <f>IF(競技者データ入力シート!H105="","",競技者データ入力シート!H105)</f>
        <v/>
      </c>
      <c r="N100" s="306" t="str">
        <f>IF(競技者データ入力シート!I105="","",競技者データ入力シート!I105)</f>
        <v/>
      </c>
      <c r="O100" s="306" t="str">
        <f>IF(競技者データ入力シート!J105="","",競技者データ入力シート!J105)</f>
        <v/>
      </c>
      <c r="P100" s="306" t="str">
        <f>IF(競技者データ入力シート!K105="","",競技者データ入力シート!K105)</f>
        <v/>
      </c>
      <c r="Q100" s="306" t="str">
        <f>IF(競技者データ入力シート!C105="", "", '大会申込一覧表(印刷して提出)'!$L$5)</f>
        <v/>
      </c>
      <c r="R100" s="306" t="str">
        <f>IF(競技者データ入力シート!L105="", "", 競技者データ入力シート!L105)</f>
        <v/>
      </c>
      <c r="S100" s="306" t="str">
        <f>IF($D100="","",data!U101)</f>
        <v/>
      </c>
      <c r="T100" s="306" t="str">
        <f>IF($D100="","",data!W101)</f>
        <v/>
      </c>
      <c r="U100" s="306"/>
      <c r="V100" s="306"/>
      <c r="W100" s="306" t="str">
        <f>IF($D100="","",data!Z101)</f>
        <v/>
      </c>
      <c r="X100" s="306" t="str">
        <f>IF($D100="","",data!AB101)</f>
        <v/>
      </c>
      <c r="Y100" s="306"/>
      <c r="Z100" s="306"/>
      <c r="AA100" s="306" t="str">
        <f>IF($D100="","",data!AE101)</f>
        <v/>
      </c>
      <c r="AB100" s="306" t="str">
        <f>IF($D100="","",data!AG101)</f>
        <v/>
      </c>
      <c r="AC100" s="306"/>
      <c r="AD100" s="306"/>
      <c r="AE100" s="306" t="str">
        <f>IF($D100="","",data!AJ101)</f>
        <v/>
      </c>
      <c r="AF100" s="306" t="str">
        <f>IF($D100="","",data!AL101)</f>
        <v/>
      </c>
      <c r="AG100" s="306"/>
      <c r="AH100" s="306"/>
      <c r="AI100" s="306" t="str">
        <f>IF($D100="","",data!AO101)</f>
        <v/>
      </c>
      <c r="AJ100" s="306" t="str">
        <f>IF($D100="","",data!AQ101)</f>
        <v/>
      </c>
      <c r="AK100" s="306"/>
      <c r="AL100" s="306"/>
      <c r="AM100" s="306" t="str">
        <f>IF(競技者データ入力シート!AK105="","",競技者データ入力シート!AK105)</f>
        <v/>
      </c>
      <c r="AN100" s="306" t="str">
        <f>IF(競技者データ入力シート!$AK105="","",(VLOOKUP(($AI100&amp;$AM100),$BO$2:$BP$9,2,FALSE)))</f>
        <v/>
      </c>
      <c r="AO100" s="306" t="str">
        <f>IF(競技者データ入力シート!$AK105="","",$B100)</f>
        <v/>
      </c>
      <c r="AP100" s="306" t="str">
        <f>IF(競技者データ入力シート!$AK105="","",$C100&amp;$AM100)</f>
        <v/>
      </c>
      <c r="AQ100" s="306"/>
      <c r="AR100" s="306" t="str">
        <f>IF(競技者データ入力シート!$AK105="","",$C100&amp;$AM100)</f>
        <v/>
      </c>
      <c r="AS100" s="306" t="str">
        <f>IF(競技者データ入力シート!$AK105="","",$C100&amp;$AM100)</f>
        <v/>
      </c>
      <c r="AT100" s="306" t="str">
        <f>IF(競技者データ入力シート!AK105="","",(COUNTIF($AN$2:AN100,AN100)))</f>
        <v/>
      </c>
      <c r="AU100" s="306" t="str">
        <f>IF(競技者データ入力シート!$AK105="","",E100)</f>
        <v/>
      </c>
      <c r="AV100" s="306" t="str">
        <f>IF(競技者データ入力シート!$AK105="","",J100)</f>
        <v/>
      </c>
      <c r="AW100" s="306" t="str">
        <f>IF(競技者データ入力シート!$AK105="","",AI100)</f>
        <v/>
      </c>
      <c r="AX100" s="306" t="str">
        <f>IF(競技者データ入力シート!$AK105="","",AJ100)</f>
        <v/>
      </c>
      <c r="AY100" s="306" t="str">
        <f>IF(競技者データ入力シート!$N105="","",競技者データ入力シート!$N105)</f>
        <v/>
      </c>
      <c r="AZ100" s="306" t="str">
        <f>IF(競技者データ入力シート!$S105="","",競技者データ入力シート!$S105)</f>
        <v/>
      </c>
      <c r="BA100" s="306" t="str">
        <f>IF(競技者データ入力シート!$X105="","",競技者データ入力シート!$X105)</f>
        <v/>
      </c>
      <c r="BB100" s="306" t="str">
        <f>IF(競技者データ入力シート!$AC105="","",競技者データ入力シート!$AC105)</f>
        <v/>
      </c>
      <c r="BC100" s="306" t="str">
        <f>IF(競技者データ入力シート!$AH105="","",競技者データ入力シート!$AH105)</f>
        <v/>
      </c>
      <c r="BD100" s="306" t="str">
        <f>IF(競技者データ入力シート!$AK105="","",競技者データ入力シート!$AK105)</f>
        <v/>
      </c>
    </row>
    <row r="101" spans="2:56">
      <c r="B101" s="306" t="str">
        <f>IF(競技者データ入力シート!C106="","",競技者データ入力シート!$S$1)</f>
        <v/>
      </c>
      <c r="C101" s="306" t="str">
        <f>IF(競技者データ入力シート!C106="","",'大会申込一覧表(印刷して提出)'!$P$6)</f>
        <v/>
      </c>
      <c r="D101" s="306" t="str">
        <f>競技者データ入力シート!A106</f>
        <v/>
      </c>
      <c r="E101" s="306">
        <v>1100</v>
      </c>
      <c r="F101" s="306" t="str">
        <f>IF(競技者データ入力シート!$C$7="","",競技者データ入力シート!$S$1)</f>
        <v/>
      </c>
      <c r="G101" s="306"/>
      <c r="H101" s="306"/>
      <c r="I101" s="306" t="str">
        <f>IF(競技者データ入力シート!$B106="","",競技者データ入力シート!$B106)</f>
        <v/>
      </c>
      <c r="J101" s="306" t="str">
        <f>IF(競技者データ入力シート!C106="","",(競技者データ入力シート!C106&amp;" "&amp;競技者データ入力シート!D106))</f>
        <v/>
      </c>
      <c r="K101" s="306" t="str">
        <f>IF(競技者データ入力シート!E106="","",(競技者データ入力シート!E106&amp;" "&amp;競技者データ入力シート!F106))</f>
        <v/>
      </c>
      <c r="L101" s="306" t="str">
        <f>IF(競技者データ入力シート!C106="","",(競技者データ入力シート!C106&amp;" "&amp;競技者データ入力シート!D106))</f>
        <v/>
      </c>
      <c r="M101" s="306" t="str">
        <f>IF(競技者データ入力シート!H106="","",競技者データ入力シート!H106)</f>
        <v/>
      </c>
      <c r="N101" s="306" t="str">
        <f>IF(競技者データ入力シート!I106="","",競技者データ入力シート!I106)</f>
        <v/>
      </c>
      <c r="O101" s="306" t="str">
        <f>IF(競技者データ入力シート!J106="","",競技者データ入力シート!J106)</f>
        <v/>
      </c>
      <c r="P101" s="306" t="str">
        <f>IF(競技者データ入力シート!K106="","",競技者データ入力シート!K106)</f>
        <v/>
      </c>
      <c r="Q101" s="306" t="str">
        <f>IF(競技者データ入力シート!C106="", "", '大会申込一覧表(印刷して提出)'!$L$5)</f>
        <v/>
      </c>
      <c r="R101" s="306" t="str">
        <f>IF(競技者データ入力シート!L106="", "", 競技者データ入力シート!L106)</f>
        <v/>
      </c>
      <c r="S101" s="306" t="str">
        <f>IF($D101="","",data!U102)</f>
        <v/>
      </c>
      <c r="T101" s="306" t="str">
        <f>IF($D101="","",data!W102)</f>
        <v/>
      </c>
      <c r="U101" s="306"/>
      <c r="V101" s="306"/>
      <c r="W101" s="306" t="str">
        <f>IF($D101="","",data!Z102)</f>
        <v/>
      </c>
      <c r="X101" s="306" t="str">
        <f>IF($D101="","",data!AB102)</f>
        <v/>
      </c>
      <c r="Y101" s="306"/>
      <c r="Z101" s="306"/>
      <c r="AA101" s="306" t="str">
        <f>IF($D101="","",data!AE102)</f>
        <v/>
      </c>
      <c r="AB101" s="306" t="str">
        <f>IF($D101="","",data!AG102)</f>
        <v/>
      </c>
      <c r="AC101" s="306"/>
      <c r="AD101" s="306"/>
      <c r="AE101" s="306" t="str">
        <f>IF($D101="","",data!AJ102)</f>
        <v/>
      </c>
      <c r="AF101" s="306" t="str">
        <f>IF($D101="","",data!AL102)</f>
        <v/>
      </c>
      <c r="AG101" s="306"/>
      <c r="AH101" s="306"/>
      <c r="AI101" s="306" t="str">
        <f>IF($D101="","",data!AO102)</f>
        <v/>
      </c>
      <c r="AJ101" s="306" t="str">
        <f>IF($D101="","",data!AQ102)</f>
        <v/>
      </c>
      <c r="AK101" s="306"/>
      <c r="AL101" s="306"/>
      <c r="AM101" s="306" t="str">
        <f>IF(競技者データ入力シート!AK106="","",競技者データ入力シート!AK106)</f>
        <v/>
      </c>
      <c r="AN101" s="306" t="str">
        <f>IF(競技者データ入力シート!$AK106="","",(VLOOKUP(($AI101&amp;$AM101),$BO$2:$BP$9,2,FALSE)))</f>
        <v/>
      </c>
      <c r="AO101" s="306" t="str">
        <f>IF(競技者データ入力シート!$AK106="","",$B101)</f>
        <v/>
      </c>
      <c r="AP101" s="306" t="str">
        <f>IF(競技者データ入力シート!$AK106="","",$C101&amp;$AM101)</f>
        <v/>
      </c>
      <c r="AQ101" s="306"/>
      <c r="AR101" s="306" t="str">
        <f>IF(競技者データ入力シート!$AK106="","",$C101&amp;$AM101)</f>
        <v/>
      </c>
      <c r="AS101" s="306" t="str">
        <f>IF(競技者データ入力シート!$AK106="","",$C101&amp;$AM101)</f>
        <v/>
      </c>
      <c r="AT101" s="306" t="str">
        <f>IF(競技者データ入力シート!AK106="","",(COUNTIF($AN$2:AN101,AN101)))</f>
        <v/>
      </c>
      <c r="AU101" s="306" t="str">
        <f>IF(競技者データ入力シート!$AK106="","",E101)</f>
        <v/>
      </c>
      <c r="AV101" s="306" t="str">
        <f>IF(競技者データ入力シート!$AK106="","",J101)</f>
        <v/>
      </c>
      <c r="AW101" s="306" t="str">
        <f>IF(競技者データ入力シート!$AK106="","",AI101)</f>
        <v/>
      </c>
      <c r="AX101" s="306" t="str">
        <f>IF(競技者データ入力シート!$AK106="","",AJ101)</f>
        <v/>
      </c>
      <c r="AY101" s="306" t="str">
        <f>IF(競技者データ入力シート!$N106="","",競技者データ入力シート!$N106)</f>
        <v/>
      </c>
      <c r="AZ101" s="306" t="str">
        <f>IF(競技者データ入力シート!$S106="","",競技者データ入力シート!$S106)</f>
        <v/>
      </c>
      <c r="BA101" s="306" t="str">
        <f>IF(競技者データ入力シート!$X106="","",競技者データ入力シート!$X106)</f>
        <v/>
      </c>
      <c r="BB101" s="306" t="str">
        <f>IF(競技者データ入力シート!$AC106="","",競技者データ入力シート!$AC106)</f>
        <v/>
      </c>
      <c r="BC101" s="306" t="str">
        <f>IF(競技者データ入力シート!$AH106="","",競技者データ入力シート!$AH106)</f>
        <v/>
      </c>
      <c r="BD101" s="306" t="str">
        <f>IF(競技者データ入力シート!$AK106="","",競技者データ入力シート!$AK106)</f>
        <v/>
      </c>
    </row>
    <row r="102" spans="2:56">
      <c r="B102" s="306" t="str">
        <f>IF(競技者データ入力シート!C107="","",競技者データ入力シート!$S$1)</f>
        <v/>
      </c>
      <c r="C102" s="306" t="str">
        <f>IF(競技者データ入力シート!C107="","",'大会申込一覧表(印刷して提出)'!$P$6)</f>
        <v/>
      </c>
      <c r="D102" s="306" t="str">
        <f>競技者データ入力シート!A107</f>
        <v/>
      </c>
      <c r="E102" s="306">
        <v>1101</v>
      </c>
      <c r="F102" s="306" t="str">
        <f>IF(競技者データ入力シート!$C$7="","",競技者データ入力シート!$S$1)</f>
        <v/>
      </c>
      <c r="G102" s="306"/>
      <c r="H102" s="306"/>
      <c r="I102" s="306" t="str">
        <f>IF(競技者データ入力シート!$B107="","",競技者データ入力シート!$B107)</f>
        <v/>
      </c>
      <c r="J102" s="306" t="str">
        <f>IF(競技者データ入力シート!C107="","",(競技者データ入力シート!C107&amp;" "&amp;競技者データ入力シート!D107))</f>
        <v/>
      </c>
      <c r="K102" s="306" t="str">
        <f>IF(競技者データ入力シート!E107="","",(競技者データ入力シート!E107&amp;" "&amp;競技者データ入力シート!F107))</f>
        <v/>
      </c>
      <c r="L102" s="306" t="str">
        <f>IF(競技者データ入力シート!C107="","",(競技者データ入力シート!C107&amp;" "&amp;競技者データ入力シート!D107))</f>
        <v/>
      </c>
      <c r="M102" s="306" t="str">
        <f>IF(競技者データ入力シート!H107="","",競技者データ入力シート!H107)</f>
        <v/>
      </c>
      <c r="N102" s="306" t="str">
        <f>IF(競技者データ入力シート!I107="","",競技者データ入力シート!I107)</f>
        <v/>
      </c>
      <c r="O102" s="306" t="str">
        <f>IF(競技者データ入力シート!J107="","",競技者データ入力シート!J107)</f>
        <v/>
      </c>
      <c r="P102" s="306" t="str">
        <f>IF(競技者データ入力シート!K107="","",競技者データ入力シート!K107)</f>
        <v/>
      </c>
      <c r="Q102" s="306" t="str">
        <f>IF(競技者データ入力シート!C107="", "", '大会申込一覧表(印刷して提出)'!$L$5)</f>
        <v/>
      </c>
      <c r="R102" s="306" t="str">
        <f>IF(競技者データ入力シート!L107="", "", 競技者データ入力シート!L107)</f>
        <v/>
      </c>
      <c r="S102" s="306" t="str">
        <f>IF($D102="","",data!U103)</f>
        <v/>
      </c>
      <c r="T102" s="306" t="str">
        <f>IF($D102="","",data!W103)</f>
        <v/>
      </c>
      <c r="U102" s="306"/>
      <c r="V102" s="306"/>
      <c r="W102" s="306" t="str">
        <f>IF($D102="","",data!Z103)</f>
        <v/>
      </c>
      <c r="X102" s="306" t="str">
        <f>IF($D102="","",data!AB103)</f>
        <v/>
      </c>
      <c r="Y102" s="306"/>
      <c r="Z102" s="306"/>
      <c r="AA102" s="306" t="str">
        <f>IF($D102="","",data!AE103)</f>
        <v/>
      </c>
      <c r="AB102" s="306" t="str">
        <f>IF($D102="","",data!AG103)</f>
        <v/>
      </c>
      <c r="AC102" s="306"/>
      <c r="AD102" s="306"/>
      <c r="AE102" s="306" t="str">
        <f>IF($D102="","",data!AJ103)</f>
        <v/>
      </c>
      <c r="AF102" s="306" t="str">
        <f>IF($D102="","",data!AL103)</f>
        <v/>
      </c>
      <c r="AG102" s="306"/>
      <c r="AH102" s="306"/>
      <c r="AI102" s="306" t="str">
        <f>IF($D102="","",data!AO103)</f>
        <v/>
      </c>
      <c r="AJ102" s="306" t="str">
        <f>IF($D102="","",data!AQ103)</f>
        <v/>
      </c>
      <c r="AK102" s="306"/>
      <c r="AL102" s="306"/>
      <c r="AM102" s="306" t="str">
        <f>IF(競技者データ入力シート!AK107="","",競技者データ入力シート!AK107)</f>
        <v/>
      </c>
      <c r="AN102" s="306" t="str">
        <f>IF(競技者データ入力シート!$AK107="","",(VLOOKUP(($AI102&amp;$AM102),$BO$2:$BP$9,2,FALSE)))</f>
        <v/>
      </c>
      <c r="AO102" s="306" t="str">
        <f>IF(競技者データ入力シート!$AK107="","",$B102)</f>
        <v/>
      </c>
      <c r="AP102" s="306" t="str">
        <f>IF(競技者データ入力シート!$AK107="","",$C102&amp;$AM102)</f>
        <v/>
      </c>
      <c r="AQ102" s="306"/>
      <c r="AR102" s="306" t="str">
        <f>IF(競技者データ入力シート!$AK107="","",$C102&amp;$AM102)</f>
        <v/>
      </c>
      <c r="AS102" s="306" t="str">
        <f>IF(競技者データ入力シート!$AK107="","",$C102&amp;$AM102)</f>
        <v/>
      </c>
      <c r="AT102" s="306" t="str">
        <f>IF(競技者データ入力シート!AK107="","",(COUNTIF($AN$2:AN102,AN102)))</f>
        <v/>
      </c>
      <c r="AU102" s="306" t="str">
        <f>IF(競技者データ入力シート!$AK107="","",E102)</f>
        <v/>
      </c>
      <c r="AV102" s="306" t="str">
        <f>IF(競技者データ入力シート!$AK107="","",J102)</f>
        <v/>
      </c>
      <c r="AW102" s="306" t="str">
        <f>IF(競技者データ入力シート!$AK107="","",AI102)</f>
        <v/>
      </c>
      <c r="AX102" s="306" t="str">
        <f>IF(競技者データ入力シート!$AK107="","",AJ102)</f>
        <v/>
      </c>
      <c r="AY102" s="306" t="str">
        <f>IF(競技者データ入力シート!$N107="","",競技者データ入力シート!$N107)</f>
        <v/>
      </c>
      <c r="AZ102" s="306" t="str">
        <f>IF(競技者データ入力シート!$S107="","",競技者データ入力シート!$S107)</f>
        <v/>
      </c>
      <c r="BA102" s="306" t="str">
        <f>IF(競技者データ入力シート!$X107="","",競技者データ入力シート!$X107)</f>
        <v/>
      </c>
      <c r="BB102" s="306" t="str">
        <f>IF(競技者データ入力シート!$AC107="","",競技者データ入力シート!$AC107)</f>
        <v/>
      </c>
      <c r="BC102" s="306" t="str">
        <f>IF(競技者データ入力シート!$AH107="","",競技者データ入力シート!$AH107)</f>
        <v/>
      </c>
      <c r="BD102" s="306" t="str">
        <f>IF(競技者データ入力シート!$AK107="","",競技者データ入力シート!$AK107)</f>
        <v/>
      </c>
    </row>
    <row r="103" spans="2:56">
      <c r="B103" s="306" t="str">
        <f>IF(競技者データ入力シート!C108="","",競技者データ入力シート!$S$1)</f>
        <v/>
      </c>
      <c r="C103" s="306" t="str">
        <f>IF(競技者データ入力シート!C108="","",'大会申込一覧表(印刷して提出)'!$P$6)</f>
        <v/>
      </c>
      <c r="D103" s="306" t="str">
        <f>競技者データ入力シート!A108</f>
        <v/>
      </c>
      <c r="E103" s="306">
        <v>1102</v>
      </c>
      <c r="F103" s="306" t="str">
        <f>IF(競技者データ入力シート!$C$7="","",競技者データ入力シート!$S$1)</f>
        <v/>
      </c>
      <c r="G103" s="306"/>
      <c r="H103" s="306"/>
      <c r="I103" s="306" t="str">
        <f>IF(競技者データ入力シート!$B108="","",競技者データ入力シート!$B108)</f>
        <v/>
      </c>
      <c r="J103" s="306" t="str">
        <f>IF(競技者データ入力シート!C108="","",(競技者データ入力シート!C108&amp;" "&amp;競技者データ入力シート!D108))</f>
        <v/>
      </c>
      <c r="K103" s="306" t="str">
        <f>IF(競技者データ入力シート!E108="","",(競技者データ入力シート!E108&amp;" "&amp;競技者データ入力シート!F108))</f>
        <v/>
      </c>
      <c r="L103" s="306" t="str">
        <f>IF(競技者データ入力シート!C108="","",(競技者データ入力シート!C108&amp;" "&amp;競技者データ入力シート!D108))</f>
        <v/>
      </c>
      <c r="M103" s="306" t="str">
        <f>IF(競技者データ入力シート!H108="","",競技者データ入力シート!H108)</f>
        <v/>
      </c>
      <c r="N103" s="306" t="str">
        <f>IF(競技者データ入力シート!I108="","",競技者データ入力シート!I108)</f>
        <v/>
      </c>
      <c r="O103" s="306" t="str">
        <f>IF(競技者データ入力シート!J108="","",競技者データ入力シート!J108)</f>
        <v/>
      </c>
      <c r="P103" s="306" t="str">
        <f>IF(競技者データ入力シート!K108="","",競技者データ入力シート!K108)</f>
        <v/>
      </c>
      <c r="Q103" s="306" t="str">
        <f>IF(競技者データ入力シート!C108="", "", '大会申込一覧表(印刷して提出)'!$L$5)</f>
        <v/>
      </c>
      <c r="R103" s="306" t="str">
        <f>IF(競技者データ入力シート!L108="", "", 競技者データ入力シート!L108)</f>
        <v/>
      </c>
      <c r="S103" s="306" t="str">
        <f>IF($D103="","",data!U104)</f>
        <v/>
      </c>
      <c r="T103" s="306" t="str">
        <f>IF($D103="","",data!W104)</f>
        <v/>
      </c>
      <c r="U103" s="306"/>
      <c r="V103" s="306"/>
      <c r="W103" s="306" t="str">
        <f>IF($D103="","",data!Z104)</f>
        <v/>
      </c>
      <c r="X103" s="306" t="str">
        <f>IF($D103="","",data!AB104)</f>
        <v/>
      </c>
      <c r="Y103" s="306"/>
      <c r="Z103" s="306"/>
      <c r="AA103" s="306" t="str">
        <f>IF($D103="","",data!AE104)</f>
        <v/>
      </c>
      <c r="AB103" s="306" t="str">
        <f>IF($D103="","",data!AG104)</f>
        <v/>
      </c>
      <c r="AC103" s="306"/>
      <c r="AD103" s="306"/>
      <c r="AE103" s="306" t="str">
        <f>IF($D103="","",data!AJ104)</f>
        <v/>
      </c>
      <c r="AF103" s="306" t="str">
        <f>IF($D103="","",data!AL104)</f>
        <v/>
      </c>
      <c r="AG103" s="306"/>
      <c r="AH103" s="306"/>
      <c r="AI103" s="306" t="str">
        <f>IF($D103="","",data!AO104)</f>
        <v/>
      </c>
      <c r="AJ103" s="306" t="str">
        <f>IF($D103="","",data!AQ104)</f>
        <v/>
      </c>
      <c r="AK103" s="306"/>
      <c r="AL103" s="306"/>
      <c r="AM103" s="306" t="str">
        <f>IF(競技者データ入力シート!AK108="","",競技者データ入力シート!AK108)</f>
        <v/>
      </c>
      <c r="AN103" s="306" t="str">
        <f>IF(競技者データ入力シート!$AK108="","",(VLOOKUP(($AI103&amp;$AM103),$BO$2:$BP$9,2,FALSE)))</f>
        <v/>
      </c>
      <c r="AO103" s="306" t="str">
        <f>IF(競技者データ入力シート!$AK108="","",$B103)</f>
        <v/>
      </c>
      <c r="AP103" s="306" t="str">
        <f>IF(競技者データ入力シート!$AK108="","",$C103&amp;$AM103)</f>
        <v/>
      </c>
      <c r="AQ103" s="306"/>
      <c r="AR103" s="306" t="str">
        <f>IF(競技者データ入力シート!$AK108="","",$C103&amp;$AM103)</f>
        <v/>
      </c>
      <c r="AS103" s="306" t="str">
        <f>IF(競技者データ入力シート!$AK108="","",$C103&amp;$AM103)</f>
        <v/>
      </c>
      <c r="AT103" s="306" t="str">
        <f>IF(競技者データ入力シート!AK108="","",(COUNTIF($AN$2:AN103,AN103)))</f>
        <v/>
      </c>
      <c r="AU103" s="306" t="str">
        <f>IF(競技者データ入力シート!$AK108="","",E103)</f>
        <v/>
      </c>
      <c r="AV103" s="306" t="str">
        <f>IF(競技者データ入力シート!$AK108="","",J103)</f>
        <v/>
      </c>
      <c r="AW103" s="306" t="str">
        <f>IF(競技者データ入力シート!$AK108="","",AI103)</f>
        <v/>
      </c>
      <c r="AX103" s="306" t="str">
        <f>IF(競技者データ入力シート!$AK108="","",AJ103)</f>
        <v/>
      </c>
      <c r="AY103" s="306" t="str">
        <f>IF(競技者データ入力シート!$N108="","",競技者データ入力シート!$N108)</f>
        <v/>
      </c>
      <c r="AZ103" s="306" t="str">
        <f>IF(競技者データ入力シート!$S108="","",競技者データ入力シート!$S108)</f>
        <v/>
      </c>
      <c r="BA103" s="306" t="str">
        <f>IF(競技者データ入力シート!$X108="","",競技者データ入力シート!$X108)</f>
        <v/>
      </c>
      <c r="BB103" s="306" t="str">
        <f>IF(競技者データ入力シート!$AC108="","",競技者データ入力シート!$AC108)</f>
        <v/>
      </c>
      <c r="BC103" s="306" t="str">
        <f>IF(競技者データ入力シート!$AH108="","",競技者データ入力シート!$AH108)</f>
        <v/>
      </c>
      <c r="BD103" s="306" t="str">
        <f>IF(競技者データ入力シート!$AK108="","",競技者データ入力シート!$AK108)</f>
        <v/>
      </c>
    </row>
    <row r="104" spans="2:56">
      <c r="B104" s="306" t="str">
        <f>IF(競技者データ入力シート!C109="","",競技者データ入力シート!$S$1)</f>
        <v/>
      </c>
      <c r="C104" s="306" t="str">
        <f>IF(競技者データ入力シート!C109="","",'大会申込一覧表(印刷して提出)'!$P$6)</f>
        <v/>
      </c>
      <c r="D104" s="306" t="str">
        <f>競技者データ入力シート!A109</f>
        <v/>
      </c>
      <c r="E104" s="306">
        <v>1103</v>
      </c>
      <c r="F104" s="306" t="str">
        <f>IF(競技者データ入力シート!$C$7="","",競技者データ入力シート!$S$1)</f>
        <v/>
      </c>
      <c r="G104" s="306"/>
      <c r="H104" s="306"/>
      <c r="I104" s="306" t="str">
        <f>IF(競技者データ入力シート!$B109="","",競技者データ入力シート!$B109)</f>
        <v/>
      </c>
      <c r="J104" s="306" t="str">
        <f>IF(競技者データ入力シート!C109="","",(競技者データ入力シート!C109&amp;" "&amp;競技者データ入力シート!D109))</f>
        <v/>
      </c>
      <c r="K104" s="306" t="str">
        <f>IF(競技者データ入力シート!E109="","",(競技者データ入力シート!E109&amp;" "&amp;競技者データ入力シート!F109))</f>
        <v/>
      </c>
      <c r="L104" s="306" t="str">
        <f>IF(競技者データ入力シート!C109="","",(競技者データ入力シート!C109&amp;" "&amp;競技者データ入力シート!D109))</f>
        <v/>
      </c>
      <c r="M104" s="306" t="str">
        <f>IF(競技者データ入力シート!H109="","",競技者データ入力シート!H109)</f>
        <v/>
      </c>
      <c r="N104" s="306" t="str">
        <f>IF(競技者データ入力シート!I109="","",競技者データ入力シート!I109)</f>
        <v/>
      </c>
      <c r="O104" s="306" t="str">
        <f>IF(競技者データ入力シート!J109="","",競技者データ入力シート!J109)</f>
        <v/>
      </c>
      <c r="P104" s="306" t="str">
        <f>IF(競技者データ入力シート!K109="","",競技者データ入力シート!K109)</f>
        <v/>
      </c>
      <c r="Q104" s="306" t="str">
        <f>IF(競技者データ入力シート!C109="", "", '大会申込一覧表(印刷して提出)'!$L$5)</f>
        <v/>
      </c>
      <c r="R104" s="306" t="str">
        <f>IF(競技者データ入力シート!L109="", "", 競技者データ入力シート!L109)</f>
        <v/>
      </c>
      <c r="S104" s="306" t="str">
        <f>IF($D104="","",data!U105)</f>
        <v/>
      </c>
      <c r="T104" s="306" t="str">
        <f>IF($D104="","",data!W105)</f>
        <v/>
      </c>
      <c r="U104" s="306"/>
      <c r="V104" s="306"/>
      <c r="W104" s="306" t="str">
        <f>IF($D104="","",data!Z105)</f>
        <v/>
      </c>
      <c r="X104" s="306" t="str">
        <f>IF($D104="","",data!AB105)</f>
        <v/>
      </c>
      <c r="Y104" s="306"/>
      <c r="Z104" s="306"/>
      <c r="AA104" s="306" t="str">
        <f>IF($D104="","",data!AE105)</f>
        <v/>
      </c>
      <c r="AB104" s="306" t="str">
        <f>IF($D104="","",data!AG105)</f>
        <v/>
      </c>
      <c r="AC104" s="306"/>
      <c r="AD104" s="306"/>
      <c r="AE104" s="306" t="str">
        <f>IF($D104="","",data!AJ105)</f>
        <v/>
      </c>
      <c r="AF104" s="306" t="str">
        <f>IF($D104="","",data!AL105)</f>
        <v/>
      </c>
      <c r="AG104" s="306"/>
      <c r="AH104" s="306"/>
      <c r="AI104" s="306" t="str">
        <f>IF($D104="","",data!AO105)</f>
        <v/>
      </c>
      <c r="AJ104" s="306" t="str">
        <f>IF($D104="","",data!AQ105)</f>
        <v/>
      </c>
      <c r="AK104" s="306"/>
      <c r="AL104" s="306"/>
      <c r="AM104" s="306" t="str">
        <f>IF(競技者データ入力シート!AK109="","",競技者データ入力シート!AK109)</f>
        <v/>
      </c>
      <c r="AN104" s="306" t="str">
        <f>IF(競技者データ入力シート!$AK109="","",(VLOOKUP(($AI104&amp;$AM104),$BO$2:$BP$9,2,FALSE)))</f>
        <v/>
      </c>
      <c r="AO104" s="306" t="str">
        <f>IF(競技者データ入力シート!$AK109="","",$B104)</f>
        <v/>
      </c>
      <c r="AP104" s="306" t="str">
        <f>IF(競技者データ入力シート!$AK109="","",$C104&amp;$AM104)</f>
        <v/>
      </c>
      <c r="AQ104" s="306"/>
      <c r="AR104" s="306" t="str">
        <f>IF(競技者データ入力シート!$AK109="","",$C104&amp;$AM104)</f>
        <v/>
      </c>
      <c r="AS104" s="306" t="str">
        <f>IF(競技者データ入力シート!$AK109="","",$C104&amp;$AM104)</f>
        <v/>
      </c>
      <c r="AT104" s="306" t="str">
        <f>IF(競技者データ入力シート!AK109="","",(COUNTIF($AN$2:AN104,AN104)))</f>
        <v/>
      </c>
      <c r="AU104" s="306" t="str">
        <f>IF(競技者データ入力シート!$AK109="","",E104)</f>
        <v/>
      </c>
      <c r="AV104" s="306" t="str">
        <f>IF(競技者データ入力シート!$AK109="","",J104)</f>
        <v/>
      </c>
      <c r="AW104" s="306" t="str">
        <f>IF(競技者データ入力シート!$AK109="","",AI104)</f>
        <v/>
      </c>
      <c r="AX104" s="306" t="str">
        <f>IF(競技者データ入力シート!$AK109="","",AJ104)</f>
        <v/>
      </c>
      <c r="AY104" s="306" t="str">
        <f>IF(競技者データ入力シート!$N109="","",競技者データ入力シート!$N109)</f>
        <v/>
      </c>
      <c r="AZ104" s="306" t="str">
        <f>IF(競技者データ入力シート!$S109="","",競技者データ入力シート!$S109)</f>
        <v/>
      </c>
      <c r="BA104" s="306" t="str">
        <f>IF(競技者データ入力シート!$X109="","",競技者データ入力シート!$X109)</f>
        <v/>
      </c>
      <c r="BB104" s="306" t="str">
        <f>IF(競技者データ入力シート!$AC109="","",競技者データ入力シート!$AC109)</f>
        <v/>
      </c>
      <c r="BC104" s="306" t="str">
        <f>IF(競技者データ入力シート!$AH109="","",競技者データ入力シート!$AH109)</f>
        <v/>
      </c>
      <c r="BD104" s="306" t="str">
        <f>IF(競技者データ入力シート!$AK109="","",競技者データ入力シート!$AK109)</f>
        <v/>
      </c>
    </row>
    <row r="105" spans="2:56">
      <c r="B105" s="306" t="str">
        <f>IF(競技者データ入力シート!C110="","",競技者データ入力シート!$S$1)</f>
        <v/>
      </c>
      <c r="C105" s="306" t="str">
        <f>IF(競技者データ入力シート!C110="","",'大会申込一覧表(印刷して提出)'!$P$6)</f>
        <v/>
      </c>
      <c r="D105" s="306" t="str">
        <f>競技者データ入力シート!A110</f>
        <v/>
      </c>
      <c r="E105" s="306">
        <v>1104</v>
      </c>
      <c r="F105" s="306" t="str">
        <f>IF(競技者データ入力シート!$C$7="","",競技者データ入力シート!$S$1)</f>
        <v/>
      </c>
      <c r="G105" s="306"/>
      <c r="H105" s="306"/>
      <c r="I105" s="306" t="str">
        <f>IF(競技者データ入力シート!$B110="","",競技者データ入力シート!$B110)</f>
        <v/>
      </c>
      <c r="J105" s="306" t="str">
        <f>IF(競技者データ入力シート!C110="","",(競技者データ入力シート!C110&amp;" "&amp;競技者データ入力シート!D110))</f>
        <v/>
      </c>
      <c r="K105" s="306" t="str">
        <f>IF(競技者データ入力シート!E110="","",(競技者データ入力シート!E110&amp;" "&amp;競技者データ入力シート!F110))</f>
        <v/>
      </c>
      <c r="L105" s="306" t="str">
        <f>IF(競技者データ入力シート!C110="","",(競技者データ入力シート!C110&amp;" "&amp;競技者データ入力シート!D110))</f>
        <v/>
      </c>
      <c r="M105" s="306" t="str">
        <f>IF(競技者データ入力シート!H110="","",競技者データ入力シート!H110)</f>
        <v/>
      </c>
      <c r="N105" s="306" t="str">
        <f>IF(競技者データ入力シート!I110="","",競技者データ入力シート!I110)</f>
        <v/>
      </c>
      <c r="O105" s="306" t="str">
        <f>IF(競技者データ入力シート!J110="","",競技者データ入力シート!J110)</f>
        <v/>
      </c>
      <c r="P105" s="306" t="str">
        <f>IF(競技者データ入力シート!K110="","",競技者データ入力シート!K110)</f>
        <v/>
      </c>
      <c r="Q105" s="306" t="str">
        <f>IF(競技者データ入力シート!C110="", "", '大会申込一覧表(印刷して提出)'!$L$5)</f>
        <v/>
      </c>
      <c r="R105" s="306" t="str">
        <f>IF(競技者データ入力シート!L110="", "", 競技者データ入力シート!L110)</f>
        <v/>
      </c>
      <c r="S105" s="306" t="str">
        <f>IF($D105="","",data!U106)</f>
        <v/>
      </c>
      <c r="T105" s="306" t="str">
        <f>IF($D105="","",data!W106)</f>
        <v/>
      </c>
      <c r="U105" s="306"/>
      <c r="V105" s="306"/>
      <c r="W105" s="306" t="str">
        <f>IF($D105="","",data!Z106)</f>
        <v/>
      </c>
      <c r="X105" s="306" t="str">
        <f>IF($D105="","",data!AB106)</f>
        <v/>
      </c>
      <c r="Y105" s="306"/>
      <c r="Z105" s="306"/>
      <c r="AA105" s="306" t="str">
        <f>IF($D105="","",data!AE106)</f>
        <v/>
      </c>
      <c r="AB105" s="306" t="str">
        <f>IF($D105="","",data!AG106)</f>
        <v/>
      </c>
      <c r="AC105" s="306"/>
      <c r="AD105" s="306"/>
      <c r="AE105" s="306" t="str">
        <f>IF($D105="","",data!AJ106)</f>
        <v/>
      </c>
      <c r="AF105" s="306" t="str">
        <f>IF($D105="","",data!AL106)</f>
        <v/>
      </c>
      <c r="AG105" s="306"/>
      <c r="AH105" s="306"/>
      <c r="AI105" s="306" t="str">
        <f>IF($D105="","",data!AO106)</f>
        <v/>
      </c>
      <c r="AJ105" s="306" t="str">
        <f>IF($D105="","",data!AQ106)</f>
        <v/>
      </c>
      <c r="AK105" s="306"/>
      <c r="AL105" s="306"/>
      <c r="AM105" s="306" t="str">
        <f>IF(競技者データ入力シート!AK110="","",競技者データ入力シート!AK110)</f>
        <v/>
      </c>
      <c r="AN105" s="306" t="str">
        <f>IF(競技者データ入力シート!$AK110="","",(VLOOKUP(($AI105&amp;$AM105),$BO$2:$BP$9,2,FALSE)))</f>
        <v/>
      </c>
      <c r="AO105" s="306" t="str">
        <f>IF(競技者データ入力シート!$AK110="","",$B105)</f>
        <v/>
      </c>
      <c r="AP105" s="306" t="str">
        <f>IF(競技者データ入力シート!$AK110="","",$C105&amp;$AM105)</f>
        <v/>
      </c>
      <c r="AQ105" s="306"/>
      <c r="AR105" s="306" t="str">
        <f>IF(競技者データ入力シート!$AK110="","",$C105&amp;$AM105)</f>
        <v/>
      </c>
      <c r="AS105" s="306" t="str">
        <f>IF(競技者データ入力シート!$AK110="","",$C105&amp;$AM105)</f>
        <v/>
      </c>
      <c r="AT105" s="306" t="str">
        <f>IF(競技者データ入力シート!AK110="","",(COUNTIF($AN$2:AN105,AN105)))</f>
        <v/>
      </c>
      <c r="AU105" s="306" t="str">
        <f>IF(競技者データ入力シート!$AK110="","",E105)</f>
        <v/>
      </c>
      <c r="AV105" s="306" t="str">
        <f>IF(競技者データ入力シート!$AK110="","",J105)</f>
        <v/>
      </c>
      <c r="AW105" s="306" t="str">
        <f>IF(競技者データ入力シート!$AK110="","",AI105)</f>
        <v/>
      </c>
      <c r="AX105" s="306" t="str">
        <f>IF(競技者データ入力シート!$AK110="","",AJ105)</f>
        <v/>
      </c>
      <c r="AY105" s="306" t="str">
        <f>IF(競技者データ入力シート!$N110="","",競技者データ入力シート!$N110)</f>
        <v/>
      </c>
      <c r="AZ105" s="306" t="str">
        <f>IF(競技者データ入力シート!$S110="","",競技者データ入力シート!$S110)</f>
        <v/>
      </c>
      <c r="BA105" s="306" t="str">
        <f>IF(競技者データ入力シート!$X110="","",競技者データ入力シート!$X110)</f>
        <v/>
      </c>
      <c r="BB105" s="306" t="str">
        <f>IF(競技者データ入力シート!$AC110="","",競技者データ入力シート!$AC110)</f>
        <v/>
      </c>
      <c r="BC105" s="306" t="str">
        <f>IF(競技者データ入力シート!$AH110="","",競技者データ入力シート!$AH110)</f>
        <v/>
      </c>
      <c r="BD105" s="306" t="str">
        <f>IF(競技者データ入力シート!$AK110="","",競技者データ入力シート!$AK110)</f>
        <v/>
      </c>
    </row>
    <row r="106" spans="2:56">
      <c r="B106" s="306" t="str">
        <f>IF(競技者データ入力シート!C111="","",競技者データ入力シート!$S$1)</f>
        <v/>
      </c>
      <c r="C106" s="306" t="str">
        <f>IF(競技者データ入力シート!C111="","",'大会申込一覧表(印刷して提出)'!$P$6)</f>
        <v/>
      </c>
      <c r="D106" s="306" t="str">
        <f>競技者データ入力シート!A111</f>
        <v/>
      </c>
      <c r="E106" s="306">
        <v>1105</v>
      </c>
      <c r="F106" s="306" t="str">
        <f>IF(競技者データ入力シート!$C$7="","",競技者データ入力シート!$S$1)</f>
        <v/>
      </c>
      <c r="G106" s="306"/>
      <c r="H106" s="306"/>
      <c r="I106" s="306" t="str">
        <f>IF(競技者データ入力シート!$B111="","",競技者データ入力シート!$B111)</f>
        <v/>
      </c>
      <c r="J106" s="306" t="str">
        <f>IF(競技者データ入力シート!C111="","",(競技者データ入力シート!C111&amp;" "&amp;競技者データ入力シート!D111))</f>
        <v/>
      </c>
      <c r="K106" s="306" t="str">
        <f>IF(競技者データ入力シート!E111="","",(競技者データ入力シート!E111&amp;" "&amp;競技者データ入力シート!F111))</f>
        <v/>
      </c>
      <c r="L106" s="306" t="str">
        <f>IF(競技者データ入力シート!C111="","",(競技者データ入力シート!C111&amp;" "&amp;競技者データ入力シート!D111))</f>
        <v/>
      </c>
      <c r="M106" s="306" t="str">
        <f>IF(競技者データ入力シート!H111="","",競技者データ入力シート!H111)</f>
        <v/>
      </c>
      <c r="N106" s="306" t="str">
        <f>IF(競技者データ入力シート!I111="","",競技者データ入力シート!I111)</f>
        <v/>
      </c>
      <c r="O106" s="306" t="str">
        <f>IF(競技者データ入力シート!J111="","",競技者データ入力シート!J111)</f>
        <v/>
      </c>
      <c r="P106" s="306" t="str">
        <f>IF(競技者データ入力シート!K111="","",競技者データ入力シート!K111)</f>
        <v/>
      </c>
      <c r="Q106" s="306" t="str">
        <f>IF(競技者データ入力シート!C111="", "", '大会申込一覧表(印刷して提出)'!$L$5)</f>
        <v/>
      </c>
      <c r="R106" s="306" t="str">
        <f>IF(競技者データ入力シート!L111="", "", 競技者データ入力シート!L111)</f>
        <v/>
      </c>
      <c r="S106" s="306" t="str">
        <f>IF($D106="","",data!U107)</f>
        <v/>
      </c>
      <c r="T106" s="306" t="str">
        <f>IF($D106="","",data!W107)</f>
        <v/>
      </c>
      <c r="U106" s="306"/>
      <c r="V106" s="306"/>
      <c r="W106" s="306" t="str">
        <f>IF($D106="","",data!Z107)</f>
        <v/>
      </c>
      <c r="X106" s="306" t="str">
        <f>IF($D106="","",data!AB107)</f>
        <v/>
      </c>
      <c r="Y106" s="306"/>
      <c r="Z106" s="306"/>
      <c r="AA106" s="306" t="str">
        <f>IF($D106="","",data!AE107)</f>
        <v/>
      </c>
      <c r="AB106" s="306" t="str">
        <f>IF($D106="","",data!AG107)</f>
        <v/>
      </c>
      <c r="AC106" s="306"/>
      <c r="AD106" s="306"/>
      <c r="AE106" s="306" t="str">
        <f>IF($D106="","",data!AJ107)</f>
        <v/>
      </c>
      <c r="AF106" s="306" t="str">
        <f>IF($D106="","",data!AL107)</f>
        <v/>
      </c>
      <c r="AG106" s="306"/>
      <c r="AH106" s="306"/>
      <c r="AI106" s="306" t="str">
        <f>IF($D106="","",data!AO107)</f>
        <v/>
      </c>
      <c r="AJ106" s="306" t="str">
        <f>IF($D106="","",data!AQ107)</f>
        <v/>
      </c>
      <c r="AK106" s="306"/>
      <c r="AL106" s="306"/>
      <c r="AM106" s="306" t="str">
        <f>IF(競技者データ入力シート!AK111="","",競技者データ入力シート!AK111)</f>
        <v/>
      </c>
      <c r="AN106" s="306" t="str">
        <f>IF(競技者データ入力シート!$AK111="","",(VLOOKUP(($AI106&amp;$AM106),$BO$2:$BP$9,2,FALSE)))</f>
        <v/>
      </c>
      <c r="AO106" s="306" t="str">
        <f>IF(競技者データ入力シート!$AK111="","",$B106)</f>
        <v/>
      </c>
      <c r="AP106" s="306" t="str">
        <f>IF(競技者データ入力シート!$AK111="","",$C106&amp;$AM106)</f>
        <v/>
      </c>
      <c r="AQ106" s="306"/>
      <c r="AR106" s="306" t="str">
        <f>IF(競技者データ入力シート!$AK111="","",$C106&amp;$AM106)</f>
        <v/>
      </c>
      <c r="AS106" s="306" t="str">
        <f>IF(競技者データ入力シート!$AK111="","",$C106&amp;$AM106)</f>
        <v/>
      </c>
      <c r="AT106" s="306" t="str">
        <f>IF(競技者データ入力シート!AK111="","",(COUNTIF($AN$2:AN106,AN106)))</f>
        <v/>
      </c>
      <c r="AU106" s="306" t="str">
        <f>IF(競技者データ入力シート!$AK111="","",E106)</f>
        <v/>
      </c>
      <c r="AV106" s="306" t="str">
        <f>IF(競技者データ入力シート!$AK111="","",J106)</f>
        <v/>
      </c>
      <c r="AW106" s="306" t="str">
        <f>IF(競技者データ入力シート!$AK111="","",AI106)</f>
        <v/>
      </c>
      <c r="AX106" s="306" t="str">
        <f>IF(競技者データ入力シート!$AK111="","",AJ106)</f>
        <v/>
      </c>
      <c r="AY106" s="306" t="str">
        <f>IF(競技者データ入力シート!$N111="","",競技者データ入力シート!$N111)</f>
        <v/>
      </c>
      <c r="AZ106" s="306" t="str">
        <f>IF(競技者データ入力シート!$S111="","",競技者データ入力シート!$S111)</f>
        <v/>
      </c>
      <c r="BA106" s="306" t="str">
        <f>IF(競技者データ入力シート!$X111="","",競技者データ入力シート!$X111)</f>
        <v/>
      </c>
      <c r="BB106" s="306" t="str">
        <f>IF(競技者データ入力シート!$AC111="","",競技者データ入力シート!$AC111)</f>
        <v/>
      </c>
      <c r="BC106" s="306" t="str">
        <f>IF(競技者データ入力シート!$AH111="","",競技者データ入力シート!$AH111)</f>
        <v/>
      </c>
      <c r="BD106" s="306" t="str">
        <f>IF(競技者データ入力シート!$AK111="","",競技者データ入力シート!$AK111)</f>
        <v/>
      </c>
    </row>
    <row r="107" spans="2:56">
      <c r="B107" s="306" t="str">
        <f>IF(競技者データ入力シート!C112="","",競技者データ入力シート!$S$1)</f>
        <v/>
      </c>
      <c r="C107" s="306" t="str">
        <f>IF(競技者データ入力シート!C112="","",'大会申込一覧表(印刷して提出)'!$P$6)</f>
        <v/>
      </c>
      <c r="D107" s="306" t="str">
        <f>競技者データ入力シート!A112</f>
        <v/>
      </c>
      <c r="E107" s="306">
        <v>1106</v>
      </c>
      <c r="F107" s="306" t="str">
        <f>IF(競技者データ入力シート!$C$7="","",競技者データ入力シート!$S$1)</f>
        <v/>
      </c>
      <c r="G107" s="306"/>
      <c r="H107" s="306"/>
      <c r="I107" s="306" t="str">
        <f>IF(競技者データ入力シート!$B112="","",競技者データ入力シート!$B112)</f>
        <v/>
      </c>
      <c r="J107" s="306" t="str">
        <f>IF(競技者データ入力シート!C112="","",(競技者データ入力シート!C112&amp;" "&amp;競技者データ入力シート!D112))</f>
        <v/>
      </c>
      <c r="K107" s="306" t="str">
        <f>IF(競技者データ入力シート!E112="","",(競技者データ入力シート!E112&amp;" "&amp;競技者データ入力シート!F112))</f>
        <v/>
      </c>
      <c r="L107" s="306" t="str">
        <f>IF(競技者データ入力シート!C112="","",(競技者データ入力シート!C112&amp;" "&amp;競技者データ入力シート!D112))</f>
        <v/>
      </c>
      <c r="M107" s="306" t="str">
        <f>IF(競技者データ入力シート!H112="","",競技者データ入力シート!H112)</f>
        <v/>
      </c>
      <c r="N107" s="306" t="str">
        <f>IF(競技者データ入力シート!I112="","",競技者データ入力シート!I112)</f>
        <v/>
      </c>
      <c r="O107" s="306" t="str">
        <f>IF(競技者データ入力シート!J112="","",競技者データ入力シート!J112)</f>
        <v/>
      </c>
      <c r="P107" s="306" t="str">
        <f>IF(競技者データ入力シート!K112="","",競技者データ入力シート!K112)</f>
        <v/>
      </c>
      <c r="Q107" s="306" t="str">
        <f>IF(競技者データ入力シート!C112="", "", '大会申込一覧表(印刷して提出)'!$L$5)</f>
        <v/>
      </c>
      <c r="R107" s="306" t="str">
        <f>IF(競技者データ入力シート!L112="", "", 競技者データ入力シート!L112)</f>
        <v/>
      </c>
      <c r="S107" s="306" t="str">
        <f>IF($D107="","",data!U108)</f>
        <v/>
      </c>
      <c r="T107" s="306" t="str">
        <f>IF($D107="","",data!W108)</f>
        <v/>
      </c>
      <c r="U107" s="306"/>
      <c r="V107" s="306"/>
      <c r="W107" s="306" t="str">
        <f>IF($D107="","",data!Z108)</f>
        <v/>
      </c>
      <c r="X107" s="306" t="str">
        <f>IF($D107="","",data!AB108)</f>
        <v/>
      </c>
      <c r="Y107" s="306"/>
      <c r="Z107" s="306"/>
      <c r="AA107" s="306" t="str">
        <f>IF($D107="","",data!AE108)</f>
        <v/>
      </c>
      <c r="AB107" s="306" t="str">
        <f>IF($D107="","",data!AG108)</f>
        <v/>
      </c>
      <c r="AC107" s="306"/>
      <c r="AD107" s="306"/>
      <c r="AE107" s="306" t="str">
        <f>IF($D107="","",data!AJ108)</f>
        <v/>
      </c>
      <c r="AF107" s="306" t="str">
        <f>IF($D107="","",data!AL108)</f>
        <v/>
      </c>
      <c r="AG107" s="306"/>
      <c r="AH107" s="306"/>
      <c r="AI107" s="306" t="str">
        <f>IF($D107="","",data!AO108)</f>
        <v/>
      </c>
      <c r="AJ107" s="306" t="str">
        <f>IF($D107="","",data!AQ108)</f>
        <v/>
      </c>
      <c r="AK107" s="306"/>
      <c r="AL107" s="306"/>
      <c r="AM107" s="306" t="str">
        <f>IF(競技者データ入力シート!AK112="","",競技者データ入力シート!AK112)</f>
        <v/>
      </c>
      <c r="AN107" s="306" t="str">
        <f>IF(競技者データ入力シート!$AK112="","",(VLOOKUP(($AI107&amp;$AM107),$BO$2:$BP$9,2,FALSE)))</f>
        <v/>
      </c>
      <c r="AO107" s="306" t="str">
        <f>IF(競技者データ入力シート!$AK112="","",$B107)</f>
        <v/>
      </c>
      <c r="AP107" s="306" t="str">
        <f>IF(競技者データ入力シート!$AK112="","",$C107&amp;$AM107)</f>
        <v/>
      </c>
      <c r="AQ107" s="306"/>
      <c r="AR107" s="306" t="str">
        <f>IF(競技者データ入力シート!$AK112="","",$C107&amp;$AM107)</f>
        <v/>
      </c>
      <c r="AS107" s="306" t="str">
        <f>IF(競技者データ入力シート!$AK112="","",$C107&amp;$AM107)</f>
        <v/>
      </c>
      <c r="AT107" s="306" t="str">
        <f>IF(競技者データ入力シート!AK112="","",(COUNTIF($AN$2:AN107,AN107)))</f>
        <v/>
      </c>
      <c r="AU107" s="306" t="str">
        <f>IF(競技者データ入力シート!$AK112="","",E107)</f>
        <v/>
      </c>
      <c r="AV107" s="306" t="str">
        <f>IF(競技者データ入力シート!$AK112="","",J107)</f>
        <v/>
      </c>
      <c r="AW107" s="306" t="str">
        <f>IF(競技者データ入力シート!$AK112="","",AI107)</f>
        <v/>
      </c>
      <c r="AX107" s="306" t="str">
        <f>IF(競技者データ入力シート!$AK112="","",AJ107)</f>
        <v/>
      </c>
      <c r="AY107" s="306" t="str">
        <f>IF(競技者データ入力シート!$N112="","",競技者データ入力シート!$N112)</f>
        <v/>
      </c>
      <c r="AZ107" s="306" t="str">
        <f>IF(競技者データ入力シート!$S112="","",競技者データ入力シート!$S112)</f>
        <v/>
      </c>
      <c r="BA107" s="306" t="str">
        <f>IF(競技者データ入力シート!$X112="","",競技者データ入力シート!$X112)</f>
        <v/>
      </c>
      <c r="BB107" s="306" t="str">
        <f>IF(競技者データ入力シート!$AC112="","",競技者データ入力シート!$AC112)</f>
        <v/>
      </c>
      <c r="BC107" s="306" t="str">
        <f>IF(競技者データ入力シート!$AH112="","",競技者データ入力シート!$AH112)</f>
        <v/>
      </c>
      <c r="BD107" s="306" t="str">
        <f>IF(競技者データ入力シート!$AK112="","",競技者データ入力シート!$AK112)</f>
        <v/>
      </c>
    </row>
    <row r="108" spans="2:56">
      <c r="B108" s="306" t="str">
        <f>IF(競技者データ入力シート!C113="","",競技者データ入力シート!$S$1)</f>
        <v/>
      </c>
      <c r="C108" s="306" t="str">
        <f>IF(競技者データ入力シート!C113="","",'大会申込一覧表(印刷して提出)'!$P$6)</f>
        <v/>
      </c>
      <c r="D108" s="306" t="str">
        <f>競技者データ入力シート!A113</f>
        <v/>
      </c>
      <c r="E108" s="306">
        <v>1107</v>
      </c>
      <c r="F108" s="306" t="str">
        <f>IF(競技者データ入力シート!$C$7="","",競技者データ入力シート!$S$1)</f>
        <v/>
      </c>
      <c r="G108" s="306"/>
      <c r="H108" s="306"/>
      <c r="I108" s="306" t="str">
        <f>IF(競技者データ入力シート!$B113="","",競技者データ入力シート!$B113)</f>
        <v/>
      </c>
      <c r="J108" s="306" t="str">
        <f>IF(競技者データ入力シート!C113="","",(競技者データ入力シート!C113&amp;" "&amp;競技者データ入力シート!D113))</f>
        <v/>
      </c>
      <c r="K108" s="306" t="str">
        <f>IF(競技者データ入力シート!E113="","",(競技者データ入力シート!E113&amp;" "&amp;競技者データ入力シート!F113))</f>
        <v/>
      </c>
      <c r="L108" s="306" t="str">
        <f>IF(競技者データ入力シート!C113="","",(競技者データ入力シート!C113&amp;" "&amp;競技者データ入力シート!D113))</f>
        <v/>
      </c>
      <c r="M108" s="306" t="str">
        <f>IF(競技者データ入力シート!H113="","",競技者データ入力シート!H113)</f>
        <v/>
      </c>
      <c r="N108" s="306" t="str">
        <f>IF(競技者データ入力シート!I113="","",競技者データ入力シート!I113)</f>
        <v/>
      </c>
      <c r="O108" s="306" t="str">
        <f>IF(競技者データ入力シート!J113="","",競技者データ入力シート!J113)</f>
        <v/>
      </c>
      <c r="P108" s="306" t="str">
        <f>IF(競技者データ入力シート!K113="","",競技者データ入力シート!K113)</f>
        <v/>
      </c>
      <c r="Q108" s="306" t="str">
        <f>IF(競技者データ入力シート!C113="", "", '大会申込一覧表(印刷して提出)'!$L$5)</f>
        <v/>
      </c>
      <c r="R108" s="306" t="str">
        <f>IF(競技者データ入力シート!L113="", "", 競技者データ入力シート!L113)</f>
        <v/>
      </c>
      <c r="S108" s="306" t="str">
        <f>IF($D108="","",data!U109)</f>
        <v/>
      </c>
      <c r="T108" s="306" t="str">
        <f>IF($D108="","",data!W109)</f>
        <v/>
      </c>
      <c r="U108" s="306"/>
      <c r="V108" s="306"/>
      <c r="W108" s="306" t="str">
        <f>IF($D108="","",data!Z109)</f>
        <v/>
      </c>
      <c r="X108" s="306" t="str">
        <f>IF($D108="","",data!AB109)</f>
        <v/>
      </c>
      <c r="Y108" s="306"/>
      <c r="Z108" s="306"/>
      <c r="AA108" s="306" t="str">
        <f>IF($D108="","",data!AE109)</f>
        <v/>
      </c>
      <c r="AB108" s="306" t="str">
        <f>IF($D108="","",data!AG109)</f>
        <v/>
      </c>
      <c r="AC108" s="306"/>
      <c r="AD108" s="306"/>
      <c r="AE108" s="306" t="str">
        <f>IF($D108="","",data!AJ109)</f>
        <v/>
      </c>
      <c r="AF108" s="306" t="str">
        <f>IF($D108="","",data!AL109)</f>
        <v/>
      </c>
      <c r="AG108" s="306"/>
      <c r="AH108" s="306"/>
      <c r="AI108" s="306" t="str">
        <f>IF($D108="","",data!AO109)</f>
        <v/>
      </c>
      <c r="AJ108" s="306" t="str">
        <f>IF($D108="","",data!AQ109)</f>
        <v/>
      </c>
      <c r="AK108" s="306"/>
      <c r="AL108" s="306"/>
      <c r="AM108" s="306" t="str">
        <f>IF(競技者データ入力シート!AK113="","",競技者データ入力シート!AK113)</f>
        <v/>
      </c>
      <c r="AN108" s="306" t="str">
        <f>IF(競技者データ入力シート!$AK113="","",(VLOOKUP(($AI108&amp;$AM108),$BO$2:$BP$9,2,FALSE)))</f>
        <v/>
      </c>
      <c r="AO108" s="306" t="str">
        <f>IF(競技者データ入力シート!$AK113="","",$B108)</f>
        <v/>
      </c>
      <c r="AP108" s="306" t="str">
        <f>IF(競技者データ入力シート!$AK113="","",$C108&amp;$AM108)</f>
        <v/>
      </c>
      <c r="AQ108" s="306"/>
      <c r="AR108" s="306" t="str">
        <f>IF(競技者データ入力シート!$AK113="","",$C108&amp;$AM108)</f>
        <v/>
      </c>
      <c r="AS108" s="306" t="str">
        <f>IF(競技者データ入力シート!$AK113="","",$C108&amp;$AM108)</f>
        <v/>
      </c>
      <c r="AT108" s="306" t="str">
        <f>IF(競技者データ入力シート!AK113="","",(COUNTIF($AN$2:AN108,AN108)))</f>
        <v/>
      </c>
      <c r="AU108" s="306" t="str">
        <f>IF(競技者データ入力シート!$AK113="","",E108)</f>
        <v/>
      </c>
      <c r="AV108" s="306" t="str">
        <f>IF(競技者データ入力シート!$AK113="","",J108)</f>
        <v/>
      </c>
      <c r="AW108" s="306" t="str">
        <f>IF(競技者データ入力シート!$AK113="","",AI108)</f>
        <v/>
      </c>
      <c r="AX108" s="306" t="str">
        <f>IF(競技者データ入力シート!$AK113="","",AJ108)</f>
        <v/>
      </c>
      <c r="AY108" s="306" t="str">
        <f>IF(競技者データ入力シート!$N113="","",競技者データ入力シート!$N113)</f>
        <v/>
      </c>
      <c r="AZ108" s="306" t="str">
        <f>IF(競技者データ入力シート!$S113="","",競技者データ入力シート!$S113)</f>
        <v/>
      </c>
      <c r="BA108" s="306" t="str">
        <f>IF(競技者データ入力シート!$X113="","",競技者データ入力シート!$X113)</f>
        <v/>
      </c>
      <c r="BB108" s="306" t="str">
        <f>IF(競技者データ入力シート!$AC113="","",競技者データ入力シート!$AC113)</f>
        <v/>
      </c>
      <c r="BC108" s="306" t="str">
        <f>IF(競技者データ入力シート!$AH113="","",競技者データ入力シート!$AH113)</f>
        <v/>
      </c>
      <c r="BD108" s="306" t="str">
        <f>IF(競技者データ入力シート!$AK113="","",競技者データ入力シート!$AK113)</f>
        <v/>
      </c>
    </row>
    <row r="109" spans="2:56">
      <c r="B109" s="306" t="str">
        <f>IF(競技者データ入力シート!C114="","",競技者データ入力シート!$S$1)</f>
        <v/>
      </c>
      <c r="C109" s="306" t="str">
        <f>IF(競技者データ入力シート!C114="","",'大会申込一覧表(印刷して提出)'!$P$6)</f>
        <v/>
      </c>
      <c r="D109" s="306" t="str">
        <f>競技者データ入力シート!A114</f>
        <v/>
      </c>
      <c r="E109" s="306">
        <v>1108</v>
      </c>
      <c r="F109" s="306" t="str">
        <f>IF(競技者データ入力シート!$C$7="","",競技者データ入力シート!$S$1)</f>
        <v/>
      </c>
      <c r="G109" s="306"/>
      <c r="H109" s="306"/>
      <c r="I109" s="306" t="str">
        <f>IF(競技者データ入力シート!$B114="","",競技者データ入力シート!$B114)</f>
        <v/>
      </c>
      <c r="J109" s="306" t="str">
        <f>IF(競技者データ入力シート!C114="","",(競技者データ入力シート!C114&amp;" "&amp;競技者データ入力シート!D114))</f>
        <v/>
      </c>
      <c r="K109" s="306" t="str">
        <f>IF(競技者データ入力シート!E114="","",(競技者データ入力シート!E114&amp;" "&amp;競技者データ入力シート!F114))</f>
        <v/>
      </c>
      <c r="L109" s="306" t="str">
        <f>IF(競技者データ入力シート!C114="","",(競技者データ入力シート!C114&amp;" "&amp;競技者データ入力シート!D114))</f>
        <v/>
      </c>
      <c r="M109" s="306" t="str">
        <f>IF(競技者データ入力シート!H114="","",競技者データ入力シート!H114)</f>
        <v/>
      </c>
      <c r="N109" s="306" t="str">
        <f>IF(競技者データ入力シート!I114="","",競技者データ入力シート!I114)</f>
        <v/>
      </c>
      <c r="O109" s="306" t="str">
        <f>IF(競技者データ入力シート!J114="","",競技者データ入力シート!J114)</f>
        <v/>
      </c>
      <c r="P109" s="306" t="str">
        <f>IF(競技者データ入力シート!K114="","",競技者データ入力シート!K114)</f>
        <v/>
      </c>
      <c r="Q109" s="306" t="str">
        <f>IF(競技者データ入力シート!C114="", "", '大会申込一覧表(印刷して提出)'!$L$5)</f>
        <v/>
      </c>
      <c r="R109" s="306" t="str">
        <f>IF(競技者データ入力シート!L114="", "", 競技者データ入力シート!L114)</f>
        <v/>
      </c>
      <c r="S109" s="306" t="str">
        <f>IF($D109="","",data!U110)</f>
        <v/>
      </c>
      <c r="T109" s="306" t="str">
        <f>IF($D109="","",data!W110)</f>
        <v/>
      </c>
      <c r="U109" s="306"/>
      <c r="V109" s="306"/>
      <c r="W109" s="306" t="str">
        <f>IF($D109="","",data!Z110)</f>
        <v/>
      </c>
      <c r="X109" s="306" t="str">
        <f>IF($D109="","",data!AB110)</f>
        <v/>
      </c>
      <c r="Y109" s="306"/>
      <c r="Z109" s="306"/>
      <c r="AA109" s="306" t="str">
        <f>IF($D109="","",data!AE110)</f>
        <v/>
      </c>
      <c r="AB109" s="306" t="str">
        <f>IF($D109="","",data!AG110)</f>
        <v/>
      </c>
      <c r="AC109" s="306"/>
      <c r="AD109" s="306"/>
      <c r="AE109" s="306" t="str">
        <f>IF($D109="","",data!AJ110)</f>
        <v/>
      </c>
      <c r="AF109" s="306" t="str">
        <f>IF($D109="","",data!AL110)</f>
        <v/>
      </c>
      <c r="AG109" s="306"/>
      <c r="AH109" s="306"/>
      <c r="AI109" s="306" t="str">
        <f>IF($D109="","",data!AO110)</f>
        <v/>
      </c>
      <c r="AJ109" s="306" t="str">
        <f>IF($D109="","",data!AQ110)</f>
        <v/>
      </c>
      <c r="AK109" s="306"/>
      <c r="AL109" s="306"/>
      <c r="AM109" s="306" t="str">
        <f>IF(競技者データ入力シート!AK114="","",競技者データ入力シート!AK114)</f>
        <v/>
      </c>
      <c r="AN109" s="306" t="str">
        <f>IF(競技者データ入力シート!$AK114="","",(VLOOKUP(($AI109&amp;$AM109),$BO$2:$BP$9,2,FALSE)))</f>
        <v/>
      </c>
      <c r="AO109" s="306" t="str">
        <f>IF(競技者データ入力シート!$AK114="","",$B109)</f>
        <v/>
      </c>
      <c r="AP109" s="306" t="str">
        <f>IF(競技者データ入力シート!$AK114="","",$C109&amp;$AM109)</f>
        <v/>
      </c>
      <c r="AQ109" s="306"/>
      <c r="AR109" s="306" t="str">
        <f>IF(競技者データ入力シート!$AK114="","",$C109&amp;$AM109)</f>
        <v/>
      </c>
      <c r="AS109" s="306" t="str">
        <f>IF(競技者データ入力シート!$AK114="","",$C109&amp;$AM109)</f>
        <v/>
      </c>
      <c r="AT109" s="306" t="str">
        <f>IF(競技者データ入力シート!AK114="","",(COUNTIF($AN$2:AN109,AN109)))</f>
        <v/>
      </c>
      <c r="AU109" s="306" t="str">
        <f>IF(競技者データ入力シート!$AK114="","",E109)</f>
        <v/>
      </c>
      <c r="AV109" s="306" t="str">
        <f>IF(競技者データ入力シート!$AK114="","",J109)</f>
        <v/>
      </c>
      <c r="AW109" s="306" t="str">
        <f>IF(競技者データ入力シート!$AK114="","",AI109)</f>
        <v/>
      </c>
      <c r="AX109" s="306" t="str">
        <f>IF(競技者データ入力シート!$AK114="","",AJ109)</f>
        <v/>
      </c>
      <c r="AY109" s="306" t="str">
        <f>IF(競技者データ入力シート!$N114="","",競技者データ入力シート!$N114)</f>
        <v/>
      </c>
      <c r="AZ109" s="306" t="str">
        <f>IF(競技者データ入力シート!$S114="","",競技者データ入力シート!$S114)</f>
        <v/>
      </c>
      <c r="BA109" s="306" t="str">
        <f>IF(競技者データ入力シート!$X114="","",競技者データ入力シート!$X114)</f>
        <v/>
      </c>
      <c r="BB109" s="306" t="str">
        <f>IF(競技者データ入力シート!$AC114="","",競技者データ入力シート!$AC114)</f>
        <v/>
      </c>
      <c r="BC109" s="306" t="str">
        <f>IF(競技者データ入力シート!$AH114="","",競技者データ入力シート!$AH114)</f>
        <v/>
      </c>
      <c r="BD109" s="306" t="str">
        <f>IF(競技者データ入力シート!$AK114="","",競技者データ入力シート!$AK114)</f>
        <v/>
      </c>
    </row>
    <row r="110" spans="2:56">
      <c r="B110" s="306" t="str">
        <f>IF(競技者データ入力シート!C115="","",競技者データ入力シート!$S$1)</f>
        <v/>
      </c>
      <c r="C110" s="306" t="str">
        <f>IF(競技者データ入力シート!C115="","",'大会申込一覧表(印刷して提出)'!$P$6)</f>
        <v/>
      </c>
      <c r="D110" s="306" t="str">
        <f>競技者データ入力シート!A115</f>
        <v/>
      </c>
      <c r="E110" s="306">
        <v>1109</v>
      </c>
      <c r="F110" s="306" t="str">
        <f>IF(競技者データ入力シート!$C$7="","",競技者データ入力シート!$S$1)</f>
        <v/>
      </c>
      <c r="G110" s="306"/>
      <c r="H110" s="306"/>
      <c r="I110" s="306" t="str">
        <f>IF(競技者データ入力シート!$B115="","",競技者データ入力シート!$B115)</f>
        <v/>
      </c>
      <c r="J110" s="306" t="str">
        <f>IF(競技者データ入力シート!C115="","",(競技者データ入力シート!C115&amp;" "&amp;競技者データ入力シート!D115))</f>
        <v/>
      </c>
      <c r="K110" s="306" t="str">
        <f>IF(競技者データ入力シート!E115="","",(競技者データ入力シート!E115&amp;" "&amp;競技者データ入力シート!F115))</f>
        <v/>
      </c>
      <c r="L110" s="306" t="str">
        <f>IF(競技者データ入力シート!C115="","",(競技者データ入力シート!C115&amp;" "&amp;競技者データ入力シート!D115))</f>
        <v/>
      </c>
      <c r="M110" s="306" t="str">
        <f>IF(競技者データ入力シート!H115="","",競技者データ入力シート!H115)</f>
        <v/>
      </c>
      <c r="N110" s="306" t="str">
        <f>IF(競技者データ入力シート!I115="","",競技者データ入力シート!I115)</f>
        <v/>
      </c>
      <c r="O110" s="306" t="str">
        <f>IF(競技者データ入力シート!J115="","",競技者データ入力シート!J115)</f>
        <v/>
      </c>
      <c r="P110" s="306" t="str">
        <f>IF(競技者データ入力シート!K115="","",競技者データ入力シート!K115)</f>
        <v/>
      </c>
      <c r="Q110" s="306" t="str">
        <f>IF(競技者データ入力シート!C115="", "", '大会申込一覧表(印刷して提出)'!$L$5)</f>
        <v/>
      </c>
      <c r="R110" s="306" t="str">
        <f>IF(競技者データ入力シート!L115="", "", 競技者データ入力シート!L115)</f>
        <v/>
      </c>
      <c r="S110" s="306" t="str">
        <f>IF($D110="","",data!U111)</f>
        <v/>
      </c>
      <c r="T110" s="306" t="str">
        <f>IF($D110="","",data!W111)</f>
        <v/>
      </c>
      <c r="U110" s="306"/>
      <c r="V110" s="306"/>
      <c r="W110" s="306" t="str">
        <f>IF($D110="","",data!Z111)</f>
        <v/>
      </c>
      <c r="X110" s="306" t="str">
        <f>IF($D110="","",data!AB111)</f>
        <v/>
      </c>
      <c r="Y110" s="306"/>
      <c r="Z110" s="306"/>
      <c r="AA110" s="306" t="str">
        <f>IF($D110="","",data!AE111)</f>
        <v/>
      </c>
      <c r="AB110" s="306" t="str">
        <f>IF($D110="","",data!AG111)</f>
        <v/>
      </c>
      <c r="AC110" s="306"/>
      <c r="AD110" s="306"/>
      <c r="AE110" s="306" t="str">
        <f>IF($D110="","",data!AJ111)</f>
        <v/>
      </c>
      <c r="AF110" s="306" t="str">
        <f>IF($D110="","",data!AL111)</f>
        <v/>
      </c>
      <c r="AG110" s="306"/>
      <c r="AH110" s="306"/>
      <c r="AI110" s="306" t="str">
        <f>IF($D110="","",data!AO111)</f>
        <v/>
      </c>
      <c r="AJ110" s="306" t="str">
        <f>IF($D110="","",data!AQ111)</f>
        <v/>
      </c>
      <c r="AK110" s="306"/>
      <c r="AL110" s="306"/>
      <c r="AM110" s="306" t="str">
        <f>IF(競技者データ入力シート!AK115="","",競技者データ入力シート!AK115)</f>
        <v/>
      </c>
      <c r="AN110" s="306" t="str">
        <f>IF(競技者データ入力シート!$AK115="","",(VLOOKUP(($AI110&amp;$AM110),$BO$2:$BP$9,2,FALSE)))</f>
        <v/>
      </c>
      <c r="AO110" s="306" t="str">
        <f>IF(競技者データ入力シート!$AK115="","",$B110)</f>
        <v/>
      </c>
      <c r="AP110" s="306" t="str">
        <f>IF(競技者データ入力シート!$AK115="","",$C110&amp;$AM110)</f>
        <v/>
      </c>
      <c r="AQ110" s="306"/>
      <c r="AR110" s="306" t="str">
        <f>IF(競技者データ入力シート!$AK115="","",$C110&amp;$AM110)</f>
        <v/>
      </c>
      <c r="AS110" s="306" t="str">
        <f>IF(競技者データ入力シート!$AK115="","",$C110&amp;$AM110)</f>
        <v/>
      </c>
      <c r="AT110" s="306" t="str">
        <f>IF(競技者データ入力シート!AK115="","",(COUNTIF($AN$2:AN110,AN110)))</f>
        <v/>
      </c>
      <c r="AU110" s="306" t="str">
        <f>IF(競技者データ入力シート!$AK115="","",E110)</f>
        <v/>
      </c>
      <c r="AV110" s="306" t="str">
        <f>IF(競技者データ入力シート!$AK115="","",J110)</f>
        <v/>
      </c>
      <c r="AW110" s="306" t="str">
        <f>IF(競技者データ入力シート!$AK115="","",AI110)</f>
        <v/>
      </c>
      <c r="AX110" s="306" t="str">
        <f>IF(競技者データ入力シート!$AK115="","",AJ110)</f>
        <v/>
      </c>
      <c r="AY110" s="306" t="str">
        <f>IF(競技者データ入力シート!$N115="","",競技者データ入力シート!$N115)</f>
        <v/>
      </c>
      <c r="AZ110" s="306" t="str">
        <f>IF(競技者データ入力シート!$S115="","",競技者データ入力シート!$S115)</f>
        <v/>
      </c>
      <c r="BA110" s="306" t="str">
        <f>IF(競技者データ入力シート!$X115="","",競技者データ入力シート!$X115)</f>
        <v/>
      </c>
      <c r="BB110" s="306" t="str">
        <f>IF(競技者データ入力シート!$AC115="","",競技者データ入力シート!$AC115)</f>
        <v/>
      </c>
      <c r="BC110" s="306" t="str">
        <f>IF(競技者データ入力シート!$AH115="","",競技者データ入力シート!$AH115)</f>
        <v/>
      </c>
      <c r="BD110" s="306" t="str">
        <f>IF(競技者データ入力シート!$AK115="","",競技者データ入力シート!$AK115)</f>
        <v/>
      </c>
    </row>
    <row r="111" spans="2:56">
      <c r="B111" s="306" t="str">
        <f>IF(競技者データ入力シート!C116="","",競技者データ入力シート!$S$1)</f>
        <v/>
      </c>
      <c r="C111" s="306" t="str">
        <f>IF(競技者データ入力シート!C116="","",'大会申込一覧表(印刷して提出)'!$P$6)</f>
        <v/>
      </c>
      <c r="D111" s="306" t="str">
        <f>競技者データ入力シート!A116</f>
        <v/>
      </c>
      <c r="E111" s="306">
        <v>1110</v>
      </c>
      <c r="F111" s="306" t="str">
        <f>IF(競技者データ入力シート!$C$7="","",競技者データ入力シート!$S$1)</f>
        <v/>
      </c>
      <c r="G111" s="306"/>
      <c r="H111" s="306"/>
      <c r="I111" s="306" t="str">
        <f>IF(競技者データ入力シート!$B116="","",競技者データ入力シート!$B116)</f>
        <v/>
      </c>
      <c r="J111" s="306" t="str">
        <f>IF(競技者データ入力シート!C116="","",(競技者データ入力シート!C116&amp;" "&amp;競技者データ入力シート!D116))</f>
        <v/>
      </c>
      <c r="K111" s="306" t="str">
        <f>IF(競技者データ入力シート!E116="","",(競技者データ入力シート!E116&amp;" "&amp;競技者データ入力シート!F116))</f>
        <v/>
      </c>
      <c r="L111" s="306" t="str">
        <f>IF(競技者データ入力シート!C116="","",(競技者データ入力シート!C116&amp;" "&amp;競技者データ入力シート!D116))</f>
        <v/>
      </c>
      <c r="M111" s="306" t="str">
        <f>IF(競技者データ入力シート!H116="","",競技者データ入力シート!H116)</f>
        <v/>
      </c>
      <c r="N111" s="306" t="str">
        <f>IF(競技者データ入力シート!I116="","",競技者データ入力シート!I116)</f>
        <v/>
      </c>
      <c r="O111" s="306" t="str">
        <f>IF(競技者データ入力シート!J116="","",競技者データ入力シート!J116)</f>
        <v/>
      </c>
      <c r="P111" s="306" t="str">
        <f>IF(競技者データ入力シート!K116="","",競技者データ入力シート!K116)</f>
        <v/>
      </c>
      <c r="Q111" s="306" t="str">
        <f>IF(競技者データ入力シート!C116="", "", '大会申込一覧表(印刷して提出)'!$L$5)</f>
        <v/>
      </c>
      <c r="R111" s="306" t="str">
        <f>IF(競技者データ入力シート!L116="", "", 競技者データ入力シート!L116)</f>
        <v/>
      </c>
      <c r="S111" s="306" t="str">
        <f>IF($D111="","",data!U112)</f>
        <v/>
      </c>
      <c r="T111" s="306" t="str">
        <f>IF($D111="","",data!W112)</f>
        <v/>
      </c>
      <c r="U111" s="306"/>
      <c r="V111" s="306"/>
      <c r="W111" s="306" t="str">
        <f>IF($D111="","",data!Z112)</f>
        <v/>
      </c>
      <c r="X111" s="306" t="str">
        <f>IF($D111="","",data!AB112)</f>
        <v/>
      </c>
      <c r="Y111" s="306"/>
      <c r="Z111" s="306"/>
      <c r="AA111" s="306" t="str">
        <f>IF($D111="","",data!AE112)</f>
        <v/>
      </c>
      <c r="AB111" s="306" t="str">
        <f>IF($D111="","",data!AG112)</f>
        <v/>
      </c>
      <c r="AC111" s="306"/>
      <c r="AD111" s="306"/>
      <c r="AE111" s="306" t="str">
        <f>IF($D111="","",data!AJ112)</f>
        <v/>
      </c>
      <c r="AF111" s="306" t="str">
        <f>IF($D111="","",data!AL112)</f>
        <v/>
      </c>
      <c r="AG111" s="306"/>
      <c r="AH111" s="306"/>
      <c r="AI111" s="306" t="str">
        <f>IF($D111="","",data!AO112)</f>
        <v/>
      </c>
      <c r="AJ111" s="306" t="str">
        <f>IF($D111="","",data!AQ112)</f>
        <v/>
      </c>
      <c r="AK111" s="306"/>
      <c r="AL111" s="306"/>
      <c r="AM111" s="306" t="str">
        <f>IF(競技者データ入力シート!AK116="","",競技者データ入力シート!AK116)</f>
        <v/>
      </c>
      <c r="AN111" s="306" t="str">
        <f>IF(競技者データ入力シート!$AK116="","",(VLOOKUP(($AI111&amp;$AM111),$BO$2:$BP$9,2,FALSE)))</f>
        <v/>
      </c>
      <c r="AO111" s="306" t="str">
        <f>IF(競技者データ入力シート!$AK116="","",$B111)</f>
        <v/>
      </c>
      <c r="AP111" s="306" t="str">
        <f>IF(競技者データ入力シート!$AK116="","",$C111&amp;$AM111)</f>
        <v/>
      </c>
      <c r="AQ111" s="306"/>
      <c r="AR111" s="306" t="str">
        <f>IF(競技者データ入力シート!$AK116="","",$C111&amp;$AM111)</f>
        <v/>
      </c>
      <c r="AS111" s="306" t="str">
        <f>IF(競技者データ入力シート!$AK116="","",$C111&amp;$AM111)</f>
        <v/>
      </c>
      <c r="AT111" s="306" t="str">
        <f>IF(競技者データ入力シート!AK116="","",(COUNTIF($AN$2:AN111,AN111)))</f>
        <v/>
      </c>
      <c r="AU111" s="306" t="str">
        <f>IF(競技者データ入力シート!$AK116="","",E111)</f>
        <v/>
      </c>
      <c r="AV111" s="306" t="str">
        <f>IF(競技者データ入力シート!$AK116="","",J111)</f>
        <v/>
      </c>
      <c r="AW111" s="306" t="str">
        <f>IF(競技者データ入力シート!$AK116="","",AI111)</f>
        <v/>
      </c>
      <c r="AX111" s="306" t="str">
        <f>IF(競技者データ入力シート!$AK116="","",AJ111)</f>
        <v/>
      </c>
      <c r="AY111" s="306" t="str">
        <f>IF(競技者データ入力シート!$N116="","",競技者データ入力シート!$N116)</f>
        <v/>
      </c>
      <c r="AZ111" s="306" t="str">
        <f>IF(競技者データ入力シート!$S116="","",競技者データ入力シート!$S116)</f>
        <v/>
      </c>
      <c r="BA111" s="306" t="str">
        <f>IF(競技者データ入力シート!$X116="","",競技者データ入力シート!$X116)</f>
        <v/>
      </c>
      <c r="BB111" s="306" t="str">
        <f>IF(競技者データ入力シート!$AC116="","",競技者データ入力シート!$AC116)</f>
        <v/>
      </c>
      <c r="BC111" s="306" t="str">
        <f>IF(競技者データ入力シート!$AH116="","",競技者データ入力シート!$AH116)</f>
        <v/>
      </c>
      <c r="BD111" s="306" t="str">
        <f>IF(競技者データ入力シート!$AK116="","",競技者データ入力シート!$AK116)</f>
        <v/>
      </c>
    </row>
    <row r="112" spans="2:56">
      <c r="B112" s="306" t="str">
        <f>IF(競技者データ入力シート!C117="","",競技者データ入力シート!$S$1)</f>
        <v/>
      </c>
      <c r="C112" s="306" t="str">
        <f>IF(競技者データ入力シート!C117="","",'大会申込一覧表(印刷して提出)'!$P$6)</f>
        <v/>
      </c>
      <c r="D112" s="306" t="str">
        <f>競技者データ入力シート!A117</f>
        <v/>
      </c>
      <c r="E112" s="306">
        <v>1111</v>
      </c>
      <c r="F112" s="306" t="str">
        <f>IF(競技者データ入力シート!$C$7="","",競技者データ入力シート!$S$1)</f>
        <v/>
      </c>
      <c r="G112" s="306"/>
      <c r="H112" s="306"/>
      <c r="I112" s="306" t="str">
        <f>IF(競技者データ入力シート!$B117="","",競技者データ入力シート!$B117)</f>
        <v/>
      </c>
      <c r="J112" s="306" t="str">
        <f>IF(競技者データ入力シート!C117="","",(競技者データ入力シート!C117&amp;" "&amp;競技者データ入力シート!D117))</f>
        <v/>
      </c>
      <c r="K112" s="306" t="str">
        <f>IF(競技者データ入力シート!E117="","",(競技者データ入力シート!E117&amp;" "&amp;競技者データ入力シート!F117))</f>
        <v/>
      </c>
      <c r="L112" s="306" t="str">
        <f>IF(競技者データ入力シート!C117="","",(競技者データ入力シート!C117&amp;" "&amp;競技者データ入力シート!D117))</f>
        <v/>
      </c>
      <c r="M112" s="306" t="str">
        <f>IF(競技者データ入力シート!H117="","",競技者データ入力シート!H117)</f>
        <v/>
      </c>
      <c r="N112" s="306" t="str">
        <f>IF(競技者データ入力シート!I117="","",競技者データ入力シート!I117)</f>
        <v/>
      </c>
      <c r="O112" s="306" t="str">
        <f>IF(競技者データ入力シート!J117="","",競技者データ入力シート!J117)</f>
        <v/>
      </c>
      <c r="P112" s="306" t="str">
        <f>IF(競技者データ入力シート!K117="","",競技者データ入力シート!K117)</f>
        <v/>
      </c>
      <c r="Q112" s="306" t="str">
        <f>IF(競技者データ入力シート!C117="", "", '大会申込一覧表(印刷して提出)'!$L$5)</f>
        <v/>
      </c>
      <c r="R112" s="306" t="str">
        <f>IF(競技者データ入力シート!L117="", "", 競技者データ入力シート!L117)</f>
        <v/>
      </c>
      <c r="S112" s="306" t="str">
        <f>IF($D112="","",data!U113)</f>
        <v/>
      </c>
      <c r="T112" s="306" t="str">
        <f>IF($D112="","",data!W113)</f>
        <v/>
      </c>
      <c r="U112" s="306"/>
      <c r="V112" s="306"/>
      <c r="W112" s="306" t="str">
        <f>IF($D112="","",data!Z113)</f>
        <v/>
      </c>
      <c r="X112" s="306" t="str">
        <f>IF($D112="","",data!AB113)</f>
        <v/>
      </c>
      <c r="Y112" s="306"/>
      <c r="Z112" s="306"/>
      <c r="AA112" s="306" t="str">
        <f>IF($D112="","",data!AE113)</f>
        <v/>
      </c>
      <c r="AB112" s="306" t="str">
        <f>IF($D112="","",data!AG113)</f>
        <v/>
      </c>
      <c r="AC112" s="306"/>
      <c r="AD112" s="306"/>
      <c r="AE112" s="306" t="str">
        <f>IF($D112="","",data!AJ113)</f>
        <v/>
      </c>
      <c r="AF112" s="306" t="str">
        <f>IF($D112="","",data!AL113)</f>
        <v/>
      </c>
      <c r="AG112" s="306"/>
      <c r="AH112" s="306"/>
      <c r="AI112" s="306" t="str">
        <f>IF($D112="","",data!AO113)</f>
        <v/>
      </c>
      <c r="AJ112" s="306" t="str">
        <f>IF($D112="","",data!AQ113)</f>
        <v/>
      </c>
      <c r="AK112" s="306"/>
      <c r="AL112" s="306"/>
      <c r="AM112" s="306" t="str">
        <f>IF(競技者データ入力シート!AK117="","",競技者データ入力シート!AK117)</f>
        <v/>
      </c>
      <c r="AN112" s="306" t="str">
        <f>IF(競技者データ入力シート!$AK117="","",(VLOOKUP(($AI112&amp;$AM112),$BO$2:$BP$9,2,FALSE)))</f>
        <v/>
      </c>
      <c r="AO112" s="306" t="str">
        <f>IF(競技者データ入力シート!$AK117="","",$B112)</f>
        <v/>
      </c>
      <c r="AP112" s="306" t="str">
        <f>IF(競技者データ入力シート!$AK117="","",$C112&amp;$AM112)</f>
        <v/>
      </c>
      <c r="AQ112" s="306"/>
      <c r="AR112" s="306" t="str">
        <f>IF(競技者データ入力シート!$AK117="","",$C112&amp;$AM112)</f>
        <v/>
      </c>
      <c r="AS112" s="306" t="str">
        <f>IF(競技者データ入力シート!$AK117="","",$C112&amp;$AM112)</f>
        <v/>
      </c>
      <c r="AT112" s="306" t="str">
        <f>IF(競技者データ入力シート!AK117="","",(COUNTIF($AN$2:AN112,AN112)))</f>
        <v/>
      </c>
      <c r="AU112" s="306" t="str">
        <f>IF(競技者データ入力シート!$AK117="","",E112)</f>
        <v/>
      </c>
      <c r="AV112" s="306" t="str">
        <f>IF(競技者データ入力シート!$AK117="","",J112)</f>
        <v/>
      </c>
      <c r="AW112" s="306" t="str">
        <f>IF(競技者データ入力シート!$AK117="","",AI112)</f>
        <v/>
      </c>
      <c r="AX112" s="306" t="str">
        <f>IF(競技者データ入力シート!$AK117="","",AJ112)</f>
        <v/>
      </c>
      <c r="AY112" s="306" t="str">
        <f>IF(競技者データ入力シート!$N117="","",競技者データ入力シート!$N117)</f>
        <v/>
      </c>
      <c r="AZ112" s="306" t="str">
        <f>IF(競技者データ入力シート!$S117="","",競技者データ入力シート!$S117)</f>
        <v/>
      </c>
      <c r="BA112" s="306" t="str">
        <f>IF(競技者データ入力シート!$X117="","",競技者データ入力シート!$X117)</f>
        <v/>
      </c>
      <c r="BB112" s="306" t="str">
        <f>IF(競技者データ入力シート!$AC117="","",競技者データ入力シート!$AC117)</f>
        <v/>
      </c>
      <c r="BC112" s="306" t="str">
        <f>IF(競技者データ入力シート!$AH117="","",競技者データ入力シート!$AH117)</f>
        <v/>
      </c>
      <c r="BD112" s="306" t="str">
        <f>IF(競技者データ入力シート!$AK117="","",競技者データ入力シート!$AK117)</f>
        <v/>
      </c>
    </row>
    <row r="113" spans="2:56">
      <c r="B113" s="306" t="str">
        <f>IF(競技者データ入力シート!C118="","",競技者データ入力シート!$S$1)</f>
        <v/>
      </c>
      <c r="C113" s="306" t="str">
        <f>IF(競技者データ入力シート!C118="","",'大会申込一覧表(印刷して提出)'!$P$6)</f>
        <v/>
      </c>
      <c r="D113" s="306" t="str">
        <f>競技者データ入力シート!A118</f>
        <v/>
      </c>
      <c r="E113" s="306">
        <v>1112</v>
      </c>
      <c r="F113" s="306" t="str">
        <f>IF(競技者データ入力シート!$C$7="","",競技者データ入力シート!$S$1)</f>
        <v/>
      </c>
      <c r="G113" s="306"/>
      <c r="H113" s="306"/>
      <c r="I113" s="306" t="str">
        <f>IF(競技者データ入力シート!$B118="","",競技者データ入力シート!$B118)</f>
        <v/>
      </c>
      <c r="J113" s="306" t="str">
        <f>IF(競技者データ入力シート!C118="","",(競技者データ入力シート!C118&amp;" "&amp;競技者データ入力シート!D118))</f>
        <v/>
      </c>
      <c r="K113" s="306" t="str">
        <f>IF(競技者データ入力シート!E118="","",(競技者データ入力シート!E118&amp;" "&amp;競技者データ入力シート!F118))</f>
        <v/>
      </c>
      <c r="L113" s="306" t="str">
        <f>IF(競技者データ入力シート!C118="","",(競技者データ入力シート!C118&amp;" "&amp;競技者データ入力シート!D118))</f>
        <v/>
      </c>
      <c r="M113" s="306" t="str">
        <f>IF(競技者データ入力シート!H118="","",競技者データ入力シート!H118)</f>
        <v/>
      </c>
      <c r="N113" s="306" t="str">
        <f>IF(競技者データ入力シート!I118="","",競技者データ入力シート!I118)</f>
        <v/>
      </c>
      <c r="O113" s="306" t="str">
        <f>IF(競技者データ入力シート!J118="","",競技者データ入力シート!J118)</f>
        <v/>
      </c>
      <c r="P113" s="306" t="str">
        <f>IF(競技者データ入力シート!K118="","",競技者データ入力シート!K118)</f>
        <v/>
      </c>
      <c r="Q113" s="306" t="str">
        <f>IF(競技者データ入力シート!C118="", "", '大会申込一覧表(印刷して提出)'!$L$5)</f>
        <v/>
      </c>
      <c r="R113" s="306" t="str">
        <f>IF(競技者データ入力シート!L118="", "", 競技者データ入力シート!L118)</f>
        <v/>
      </c>
      <c r="S113" s="306" t="str">
        <f>IF($D113="","",data!U114)</f>
        <v/>
      </c>
      <c r="T113" s="306" t="str">
        <f>IF($D113="","",data!W114)</f>
        <v/>
      </c>
      <c r="U113" s="306"/>
      <c r="V113" s="306"/>
      <c r="W113" s="306" t="str">
        <f>IF($D113="","",data!Z114)</f>
        <v/>
      </c>
      <c r="X113" s="306" t="str">
        <f>IF($D113="","",data!AB114)</f>
        <v/>
      </c>
      <c r="Y113" s="306"/>
      <c r="Z113" s="306"/>
      <c r="AA113" s="306" t="str">
        <f>IF($D113="","",data!AE114)</f>
        <v/>
      </c>
      <c r="AB113" s="306" t="str">
        <f>IF($D113="","",data!AG114)</f>
        <v/>
      </c>
      <c r="AC113" s="306"/>
      <c r="AD113" s="306"/>
      <c r="AE113" s="306" t="str">
        <f>IF($D113="","",data!AJ114)</f>
        <v/>
      </c>
      <c r="AF113" s="306" t="str">
        <f>IF($D113="","",data!AL114)</f>
        <v/>
      </c>
      <c r="AG113" s="306"/>
      <c r="AH113" s="306"/>
      <c r="AI113" s="306" t="str">
        <f>IF($D113="","",data!AO114)</f>
        <v/>
      </c>
      <c r="AJ113" s="306" t="str">
        <f>IF($D113="","",data!AQ114)</f>
        <v/>
      </c>
      <c r="AK113" s="306"/>
      <c r="AL113" s="306"/>
      <c r="AM113" s="306" t="str">
        <f>IF(競技者データ入力シート!AK118="","",競技者データ入力シート!AK118)</f>
        <v/>
      </c>
      <c r="AN113" s="306" t="str">
        <f>IF(競技者データ入力シート!$AK118="","",(VLOOKUP(($AI113&amp;$AM113),$BO$2:$BP$9,2,FALSE)))</f>
        <v/>
      </c>
      <c r="AO113" s="306" t="str">
        <f>IF(競技者データ入力シート!$AK118="","",$B113)</f>
        <v/>
      </c>
      <c r="AP113" s="306" t="str">
        <f>IF(競技者データ入力シート!$AK118="","",$C113&amp;$AM113)</f>
        <v/>
      </c>
      <c r="AQ113" s="306"/>
      <c r="AR113" s="306" t="str">
        <f>IF(競技者データ入力シート!$AK118="","",$C113&amp;$AM113)</f>
        <v/>
      </c>
      <c r="AS113" s="306" t="str">
        <f>IF(競技者データ入力シート!$AK118="","",$C113&amp;$AM113)</f>
        <v/>
      </c>
      <c r="AT113" s="306" t="str">
        <f>IF(競技者データ入力シート!AK118="","",(COUNTIF($AN$2:AN113,AN113)))</f>
        <v/>
      </c>
      <c r="AU113" s="306" t="str">
        <f>IF(競技者データ入力シート!$AK118="","",E113)</f>
        <v/>
      </c>
      <c r="AV113" s="306" t="str">
        <f>IF(競技者データ入力シート!$AK118="","",J113)</f>
        <v/>
      </c>
      <c r="AW113" s="306" t="str">
        <f>IF(競技者データ入力シート!$AK118="","",AI113)</f>
        <v/>
      </c>
      <c r="AX113" s="306" t="str">
        <f>IF(競技者データ入力シート!$AK118="","",AJ113)</f>
        <v/>
      </c>
      <c r="AY113" s="306" t="str">
        <f>IF(競技者データ入力シート!$N118="","",競技者データ入力シート!$N118)</f>
        <v/>
      </c>
      <c r="AZ113" s="306" t="str">
        <f>IF(競技者データ入力シート!$S118="","",競技者データ入力シート!$S118)</f>
        <v/>
      </c>
      <c r="BA113" s="306" t="str">
        <f>IF(競技者データ入力シート!$X118="","",競技者データ入力シート!$X118)</f>
        <v/>
      </c>
      <c r="BB113" s="306" t="str">
        <f>IF(競技者データ入力シート!$AC118="","",競技者データ入力シート!$AC118)</f>
        <v/>
      </c>
      <c r="BC113" s="306" t="str">
        <f>IF(競技者データ入力シート!$AH118="","",競技者データ入力シート!$AH118)</f>
        <v/>
      </c>
      <c r="BD113" s="306" t="str">
        <f>IF(競技者データ入力シート!$AK118="","",競技者データ入力シート!$AK118)</f>
        <v/>
      </c>
    </row>
    <row r="114" spans="2:56">
      <c r="B114" s="306" t="str">
        <f>IF(競技者データ入力シート!C119="","",競技者データ入力シート!$S$1)</f>
        <v/>
      </c>
      <c r="C114" s="306" t="str">
        <f>IF(競技者データ入力シート!C119="","",'大会申込一覧表(印刷して提出)'!$P$6)</f>
        <v/>
      </c>
      <c r="D114" s="306" t="str">
        <f>競技者データ入力シート!A119</f>
        <v/>
      </c>
      <c r="E114" s="306">
        <v>1113</v>
      </c>
      <c r="F114" s="306" t="str">
        <f>IF(競技者データ入力シート!$C$7="","",競技者データ入力シート!$S$1)</f>
        <v/>
      </c>
      <c r="G114" s="306"/>
      <c r="H114" s="306"/>
      <c r="I114" s="306" t="str">
        <f>IF(競技者データ入力シート!$B119="","",競技者データ入力シート!$B119)</f>
        <v/>
      </c>
      <c r="J114" s="306" t="str">
        <f>IF(競技者データ入力シート!C119="","",(競技者データ入力シート!C119&amp;" "&amp;競技者データ入力シート!D119))</f>
        <v/>
      </c>
      <c r="K114" s="306" t="str">
        <f>IF(競技者データ入力シート!E119="","",(競技者データ入力シート!E119&amp;" "&amp;競技者データ入力シート!F119))</f>
        <v/>
      </c>
      <c r="L114" s="306" t="str">
        <f>IF(競技者データ入力シート!C119="","",(競技者データ入力シート!C119&amp;" "&amp;競技者データ入力シート!D119))</f>
        <v/>
      </c>
      <c r="M114" s="306" t="str">
        <f>IF(競技者データ入力シート!H119="","",競技者データ入力シート!H119)</f>
        <v/>
      </c>
      <c r="N114" s="306" t="str">
        <f>IF(競技者データ入力シート!I119="","",競技者データ入力シート!I119)</f>
        <v/>
      </c>
      <c r="O114" s="306" t="str">
        <f>IF(競技者データ入力シート!J119="","",競技者データ入力シート!J119)</f>
        <v/>
      </c>
      <c r="P114" s="306" t="str">
        <f>IF(競技者データ入力シート!K119="","",競技者データ入力シート!K119)</f>
        <v/>
      </c>
      <c r="Q114" s="306" t="str">
        <f>IF(競技者データ入力シート!C119="", "", '大会申込一覧表(印刷して提出)'!$L$5)</f>
        <v/>
      </c>
      <c r="R114" s="306" t="str">
        <f>IF(競技者データ入力シート!L119="", "", 競技者データ入力シート!L119)</f>
        <v/>
      </c>
      <c r="S114" s="306" t="str">
        <f>IF($D114="","",data!U115)</f>
        <v/>
      </c>
      <c r="T114" s="306" t="str">
        <f>IF($D114="","",data!W115)</f>
        <v/>
      </c>
      <c r="U114" s="306"/>
      <c r="V114" s="306"/>
      <c r="W114" s="306" t="str">
        <f>IF($D114="","",data!Z115)</f>
        <v/>
      </c>
      <c r="X114" s="306" t="str">
        <f>IF($D114="","",data!AB115)</f>
        <v/>
      </c>
      <c r="Y114" s="306"/>
      <c r="Z114" s="306"/>
      <c r="AA114" s="306" t="str">
        <f>IF($D114="","",data!AE115)</f>
        <v/>
      </c>
      <c r="AB114" s="306" t="str">
        <f>IF($D114="","",data!AG115)</f>
        <v/>
      </c>
      <c r="AC114" s="306"/>
      <c r="AD114" s="306"/>
      <c r="AE114" s="306" t="str">
        <f>IF($D114="","",data!AJ115)</f>
        <v/>
      </c>
      <c r="AF114" s="306" t="str">
        <f>IF($D114="","",data!AL115)</f>
        <v/>
      </c>
      <c r="AG114" s="306"/>
      <c r="AH114" s="306"/>
      <c r="AI114" s="306" t="str">
        <f>IF($D114="","",data!AO115)</f>
        <v/>
      </c>
      <c r="AJ114" s="306" t="str">
        <f>IF($D114="","",data!AQ115)</f>
        <v/>
      </c>
      <c r="AK114" s="306"/>
      <c r="AL114" s="306"/>
      <c r="AM114" s="306" t="str">
        <f>IF(競技者データ入力シート!AK119="","",競技者データ入力シート!AK119)</f>
        <v/>
      </c>
      <c r="AN114" s="306" t="str">
        <f>IF(競技者データ入力シート!$AK119="","",(VLOOKUP(($AI114&amp;$AM114),$BO$2:$BP$9,2,FALSE)))</f>
        <v/>
      </c>
      <c r="AO114" s="306" t="str">
        <f>IF(競技者データ入力シート!$AK119="","",$B114)</f>
        <v/>
      </c>
      <c r="AP114" s="306" t="str">
        <f>IF(競技者データ入力シート!$AK119="","",$C114&amp;$AM114)</f>
        <v/>
      </c>
      <c r="AQ114" s="306"/>
      <c r="AR114" s="306" t="str">
        <f>IF(競技者データ入力シート!$AK119="","",$C114&amp;$AM114)</f>
        <v/>
      </c>
      <c r="AS114" s="306" t="str">
        <f>IF(競技者データ入力シート!$AK119="","",$C114&amp;$AM114)</f>
        <v/>
      </c>
      <c r="AT114" s="306" t="str">
        <f>IF(競技者データ入力シート!AK119="","",(COUNTIF($AN$2:AN114,AN114)))</f>
        <v/>
      </c>
      <c r="AU114" s="306" t="str">
        <f>IF(競技者データ入力シート!$AK119="","",E114)</f>
        <v/>
      </c>
      <c r="AV114" s="306" t="str">
        <f>IF(競技者データ入力シート!$AK119="","",J114)</f>
        <v/>
      </c>
      <c r="AW114" s="306" t="str">
        <f>IF(競技者データ入力シート!$AK119="","",AI114)</f>
        <v/>
      </c>
      <c r="AX114" s="306" t="str">
        <f>IF(競技者データ入力シート!$AK119="","",AJ114)</f>
        <v/>
      </c>
      <c r="AY114" s="306" t="str">
        <f>IF(競技者データ入力シート!$N119="","",競技者データ入力シート!$N119)</f>
        <v/>
      </c>
      <c r="AZ114" s="306" t="str">
        <f>IF(競技者データ入力シート!$S119="","",競技者データ入力シート!$S119)</f>
        <v/>
      </c>
      <c r="BA114" s="306" t="str">
        <f>IF(競技者データ入力シート!$X119="","",競技者データ入力シート!$X119)</f>
        <v/>
      </c>
      <c r="BB114" s="306" t="str">
        <f>IF(競技者データ入力シート!$AC119="","",競技者データ入力シート!$AC119)</f>
        <v/>
      </c>
      <c r="BC114" s="306" t="str">
        <f>IF(競技者データ入力シート!$AH119="","",競技者データ入力シート!$AH119)</f>
        <v/>
      </c>
      <c r="BD114" s="306" t="str">
        <f>IF(競技者データ入力シート!$AK119="","",競技者データ入力シート!$AK119)</f>
        <v/>
      </c>
    </row>
    <row r="115" spans="2:56">
      <c r="B115" s="306" t="str">
        <f>IF(競技者データ入力シート!C120="","",競技者データ入力シート!$S$1)</f>
        <v/>
      </c>
      <c r="C115" s="306" t="str">
        <f>IF(競技者データ入力シート!C120="","",'大会申込一覧表(印刷して提出)'!$P$6)</f>
        <v/>
      </c>
      <c r="D115" s="306" t="str">
        <f>競技者データ入力シート!A120</f>
        <v/>
      </c>
      <c r="E115" s="306">
        <v>1114</v>
      </c>
      <c r="F115" s="306" t="str">
        <f>IF(競技者データ入力シート!$C$7="","",競技者データ入力シート!$S$1)</f>
        <v/>
      </c>
      <c r="G115" s="306"/>
      <c r="H115" s="306"/>
      <c r="I115" s="306" t="str">
        <f>IF(競技者データ入力シート!$B120="","",競技者データ入力シート!$B120)</f>
        <v/>
      </c>
      <c r="J115" s="306" t="str">
        <f>IF(競技者データ入力シート!C120="","",(競技者データ入力シート!C120&amp;" "&amp;競技者データ入力シート!D120))</f>
        <v/>
      </c>
      <c r="K115" s="306" t="str">
        <f>IF(競技者データ入力シート!E120="","",(競技者データ入力シート!E120&amp;" "&amp;競技者データ入力シート!F120))</f>
        <v/>
      </c>
      <c r="L115" s="306" t="str">
        <f>IF(競技者データ入力シート!C120="","",(競技者データ入力シート!C120&amp;" "&amp;競技者データ入力シート!D120))</f>
        <v/>
      </c>
      <c r="M115" s="306" t="str">
        <f>IF(競技者データ入力シート!H120="","",競技者データ入力シート!H120)</f>
        <v/>
      </c>
      <c r="N115" s="306" t="str">
        <f>IF(競技者データ入力シート!I120="","",競技者データ入力シート!I120)</f>
        <v/>
      </c>
      <c r="O115" s="306" t="str">
        <f>IF(競技者データ入力シート!J120="","",競技者データ入力シート!J120)</f>
        <v/>
      </c>
      <c r="P115" s="306" t="str">
        <f>IF(競技者データ入力シート!K120="","",競技者データ入力シート!K120)</f>
        <v/>
      </c>
      <c r="Q115" s="306" t="str">
        <f>IF(競技者データ入力シート!C120="", "", '大会申込一覧表(印刷して提出)'!$L$5)</f>
        <v/>
      </c>
      <c r="R115" s="306" t="str">
        <f>IF(競技者データ入力シート!L120="", "", 競技者データ入力シート!L120)</f>
        <v/>
      </c>
      <c r="S115" s="306" t="str">
        <f>IF($D115="","",data!U116)</f>
        <v/>
      </c>
      <c r="T115" s="306" t="str">
        <f>IF($D115="","",data!W116)</f>
        <v/>
      </c>
      <c r="U115" s="306"/>
      <c r="V115" s="306"/>
      <c r="W115" s="306" t="str">
        <f>IF($D115="","",data!Z116)</f>
        <v/>
      </c>
      <c r="X115" s="306" t="str">
        <f>IF($D115="","",data!AB116)</f>
        <v/>
      </c>
      <c r="Y115" s="306"/>
      <c r="Z115" s="306"/>
      <c r="AA115" s="306" t="str">
        <f>IF($D115="","",data!AE116)</f>
        <v/>
      </c>
      <c r="AB115" s="306" t="str">
        <f>IF($D115="","",data!AG116)</f>
        <v/>
      </c>
      <c r="AC115" s="306"/>
      <c r="AD115" s="306"/>
      <c r="AE115" s="306" t="str">
        <f>IF($D115="","",data!AJ116)</f>
        <v/>
      </c>
      <c r="AF115" s="306" t="str">
        <f>IF($D115="","",data!AL116)</f>
        <v/>
      </c>
      <c r="AG115" s="306"/>
      <c r="AH115" s="306"/>
      <c r="AI115" s="306" t="str">
        <f>IF($D115="","",data!AO116)</f>
        <v/>
      </c>
      <c r="AJ115" s="306" t="str">
        <f>IF($D115="","",data!AQ116)</f>
        <v/>
      </c>
      <c r="AK115" s="306"/>
      <c r="AL115" s="306"/>
      <c r="AM115" s="306" t="str">
        <f>IF(競技者データ入力シート!AK120="","",競技者データ入力シート!AK120)</f>
        <v/>
      </c>
      <c r="AN115" s="306" t="str">
        <f>IF(競技者データ入力シート!$AK120="","",(VLOOKUP(($AI115&amp;$AM115),$BO$2:$BP$9,2,FALSE)))</f>
        <v/>
      </c>
      <c r="AO115" s="306" t="str">
        <f>IF(競技者データ入力シート!$AK120="","",$B115)</f>
        <v/>
      </c>
      <c r="AP115" s="306" t="str">
        <f>IF(競技者データ入力シート!$AK120="","",$C115&amp;$AM115)</f>
        <v/>
      </c>
      <c r="AQ115" s="306"/>
      <c r="AR115" s="306" t="str">
        <f>IF(競技者データ入力シート!$AK120="","",$C115&amp;$AM115)</f>
        <v/>
      </c>
      <c r="AS115" s="306" t="str">
        <f>IF(競技者データ入力シート!$AK120="","",$C115&amp;$AM115)</f>
        <v/>
      </c>
      <c r="AT115" s="306" t="str">
        <f>IF(競技者データ入力シート!AK120="","",(COUNTIF($AN$2:AN115,AN115)))</f>
        <v/>
      </c>
      <c r="AU115" s="306" t="str">
        <f>IF(競技者データ入力シート!$AK120="","",E115)</f>
        <v/>
      </c>
      <c r="AV115" s="306" t="str">
        <f>IF(競技者データ入力シート!$AK120="","",J115)</f>
        <v/>
      </c>
      <c r="AW115" s="306" t="str">
        <f>IF(競技者データ入力シート!$AK120="","",AI115)</f>
        <v/>
      </c>
      <c r="AX115" s="306" t="str">
        <f>IF(競技者データ入力シート!$AK120="","",AJ115)</f>
        <v/>
      </c>
      <c r="AY115" s="306" t="str">
        <f>IF(競技者データ入力シート!$N120="","",競技者データ入力シート!$N120)</f>
        <v/>
      </c>
      <c r="AZ115" s="306" t="str">
        <f>IF(競技者データ入力シート!$S120="","",競技者データ入力シート!$S120)</f>
        <v/>
      </c>
      <c r="BA115" s="306" t="str">
        <f>IF(競技者データ入力シート!$X120="","",競技者データ入力シート!$X120)</f>
        <v/>
      </c>
      <c r="BB115" s="306" t="str">
        <f>IF(競技者データ入力シート!$AC120="","",競技者データ入力シート!$AC120)</f>
        <v/>
      </c>
      <c r="BC115" s="306" t="str">
        <f>IF(競技者データ入力シート!$AH120="","",競技者データ入力シート!$AH120)</f>
        <v/>
      </c>
      <c r="BD115" s="306" t="str">
        <f>IF(競技者データ入力シート!$AK120="","",競技者データ入力シート!$AK120)</f>
        <v/>
      </c>
    </row>
    <row r="116" spans="2:56">
      <c r="B116" s="306" t="str">
        <f>IF(競技者データ入力シート!C121="","",競技者データ入力シート!$S$1)</f>
        <v/>
      </c>
      <c r="C116" s="306" t="str">
        <f>IF(競技者データ入力シート!C121="","",'大会申込一覧表(印刷して提出)'!$P$6)</f>
        <v/>
      </c>
      <c r="D116" s="306" t="str">
        <f>競技者データ入力シート!A121</f>
        <v/>
      </c>
      <c r="E116" s="306">
        <v>1115</v>
      </c>
      <c r="F116" s="306" t="str">
        <f>IF(競技者データ入力シート!$C$7="","",競技者データ入力シート!$S$1)</f>
        <v/>
      </c>
      <c r="G116" s="306"/>
      <c r="H116" s="306"/>
      <c r="I116" s="306" t="str">
        <f>IF(競技者データ入力シート!$B121="","",競技者データ入力シート!$B121)</f>
        <v/>
      </c>
      <c r="J116" s="306" t="str">
        <f>IF(競技者データ入力シート!C121="","",(競技者データ入力シート!C121&amp;" "&amp;競技者データ入力シート!D121))</f>
        <v/>
      </c>
      <c r="K116" s="306" t="str">
        <f>IF(競技者データ入力シート!E121="","",(競技者データ入力シート!E121&amp;" "&amp;競技者データ入力シート!F121))</f>
        <v/>
      </c>
      <c r="L116" s="306" t="str">
        <f>IF(競技者データ入力シート!C121="","",(競技者データ入力シート!C121&amp;" "&amp;競技者データ入力シート!D121))</f>
        <v/>
      </c>
      <c r="M116" s="306" t="str">
        <f>IF(競技者データ入力シート!H121="","",競技者データ入力シート!H121)</f>
        <v/>
      </c>
      <c r="N116" s="306" t="str">
        <f>IF(競技者データ入力シート!I121="","",競技者データ入力シート!I121)</f>
        <v/>
      </c>
      <c r="O116" s="306" t="str">
        <f>IF(競技者データ入力シート!J121="","",競技者データ入力シート!J121)</f>
        <v/>
      </c>
      <c r="P116" s="306" t="str">
        <f>IF(競技者データ入力シート!K121="","",競技者データ入力シート!K121)</f>
        <v/>
      </c>
      <c r="Q116" s="306" t="str">
        <f>IF(競技者データ入力シート!C121="", "", '大会申込一覧表(印刷して提出)'!$L$5)</f>
        <v/>
      </c>
      <c r="R116" s="306" t="str">
        <f>IF(競技者データ入力シート!L121="", "", 競技者データ入力シート!L121)</f>
        <v/>
      </c>
      <c r="S116" s="306" t="str">
        <f>IF($D116="","",data!U117)</f>
        <v/>
      </c>
      <c r="T116" s="306" t="str">
        <f>IF($D116="","",data!W117)</f>
        <v/>
      </c>
      <c r="U116" s="306"/>
      <c r="V116" s="306"/>
      <c r="W116" s="306" t="str">
        <f>IF($D116="","",data!Z117)</f>
        <v/>
      </c>
      <c r="X116" s="306" t="str">
        <f>IF($D116="","",data!AB117)</f>
        <v/>
      </c>
      <c r="Y116" s="306"/>
      <c r="Z116" s="306"/>
      <c r="AA116" s="306" t="str">
        <f>IF($D116="","",data!AE117)</f>
        <v/>
      </c>
      <c r="AB116" s="306" t="str">
        <f>IF($D116="","",data!AG117)</f>
        <v/>
      </c>
      <c r="AC116" s="306"/>
      <c r="AD116" s="306"/>
      <c r="AE116" s="306" t="str">
        <f>IF($D116="","",data!AJ117)</f>
        <v/>
      </c>
      <c r="AF116" s="306" t="str">
        <f>IF($D116="","",data!AL117)</f>
        <v/>
      </c>
      <c r="AG116" s="306"/>
      <c r="AH116" s="306"/>
      <c r="AI116" s="306" t="str">
        <f>IF($D116="","",data!AO117)</f>
        <v/>
      </c>
      <c r="AJ116" s="306" t="str">
        <f>IF($D116="","",data!AQ117)</f>
        <v/>
      </c>
      <c r="AK116" s="306"/>
      <c r="AL116" s="306"/>
      <c r="AM116" s="306" t="str">
        <f>IF(競技者データ入力シート!AK121="","",競技者データ入力シート!AK121)</f>
        <v/>
      </c>
      <c r="AN116" s="306" t="str">
        <f>IF(競技者データ入力シート!$AK121="","",(VLOOKUP(($AI116&amp;$AM116),$BO$2:$BP$9,2,FALSE)))</f>
        <v/>
      </c>
      <c r="AO116" s="306" t="str">
        <f>IF(競技者データ入力シート!$AK121="","",$B116)</f>
        <v/>
      </c>
      <c r="AP116" s="306" t="str">
        <f>IF(競技者データ入力シート!$AK121="","",$C116&amp;$AM116)</f>
        <v/>
      </c>
      <c r="AQ116" s="306"/>
      <c r="AR116" s="306" t="str">
        <f>IF(競技者データ入力シート!$AK121="","",$C116&amp;$AM116)</f>
        <v/>
      </c>
      <c r="AS116" s="306" t="str">
        <f>IF(競技者データ入力シート!$AK121="","",$C116&amp;$AM116)</f>
        <v/>
      </c>
      <c r="AT116" s="306" t="str">
        <f>IF(競技者データ入力シート!AK121="","",(COUNTIF($AN$2:AN116,AN116)))</f>
        <v/>
      </c>
      <c r="AU116" s="306" t="str">
        <f>IF(競技者データ入力シート!$AK121="","",E116)</f>
        <v/>
      </c>
      <c r="AV116" s="306" t="str">
        <f>IF(競技者データ入力シート!$AK121="","",J116)</f>
        <v/>
      </c>
      <c r="AW116" s="306" t="str">
        <f>IF(競技者データ入力シート!$AK121="","",AI116)</f>
        <v/>
      </c>
      <c r="AX116" s="306" t="str">
        <f>IF(競技者データ入力シート!$AK121="","",AJ116)</f>
        <v/>
      </c>
      <c r="AY116" s="306" t="str">
        <f>IF(競技者データ入力シート!$N121="","",競技者データ入力シート!$N121)</f>
        <v/>
      </c>
      <c r="AZ116" s="306" t="str">
        <f>IF(競技者データ入力シート!$S121="","",競技者データ入力シート!$S121)</f>
        <v/>
      </c>
      <c r="BA116" s="306" t="str">
        <f>IF(競技者データ入力シート!$X121="","",競技者データ入力シート!$X121)</f>
        <v/>
      </c>
      <c r="BB116" s="306" t="str">
        <f>IF(競技者データ入力シート!$AC121="","",競技者データ入力シート!$AC121)</f>
        <v/>
      </c>
      <c r="BC116" s="306" t="str">
        <f>IF(競技者データ入力シート!$AH121="","",競技者データ入力シート!$AH121)</f>
        <v/>
      </c>
      <c r="BD116" s="306" t="str">
        <f>IF(競技者データ入力シート!$AK121="","",競技者データ入力シート!$AK121)</f>
        <v/>
      </c>
    </row>
    <row r="117" spans="2:56">
      <c r="B117" s="306" t="str">
        <f>IF(競技者データ入力シート!C122="","",競技者データ入力シート!$S$1)</f>
        <v/>
      </c>
      <c r="C117" s="306" t="str">
        <f>IF(競技者データ入力シート!C122="","",'大会申込一覧表(印刷して提出)'!$P$6)</f>
        <v/>
      </c>
      <c r="D117" s="306" t="str">
        <f>競技者データ入力シート!A122</f>
        <v/>
      </c>
      <c r="E117" s="306">
        <v>1116</v>
      </c>
      <c r="F117" s="306" t="str">
        <f>IF(競技者データ入力シート!$C$7="","",競技者データ入力シート!$S$1)</f>
        <v/>
      </c>
      <c r="G117" s="306"/>
      <c r="H117" s="306"/>
      <c r="I117" s="306" t="str">
        <f>IF(競技者データ入力シート!$B122="","",競技者データ入力シート!$B122)</f>
        <v/>
      </c>
      <c r="J117" s="306" t="str">
        <f>IF(競技者データ入力シート!C122="","",(競技者データ入力シート!C122&amp;" "&amp;競技者データ入力シート!D122))</f>
        <v/>
      </c>
      <c r="K117" s="306" t="str">
        <f>IF(競技者データ入力シート!E122="","",(競技者データ入力シート!E122&amp;" "&amp;競技者データ入力シート!F122))</f>
        <v/>
      </c>
      <c r="L117" s="306" t="str">
        <f>IF(競技者データ入力シート!C122="","",(競技者データ入力シート!C122&amp;" "&amp;競技者データ入力シート!D122))</f>
        <v/>
      </c>
      <c r="M117" s="306" t="str">
        <f>IF(競技者データ入力シート!H122="","",競技者データ入力シート!H122)</f>
        <v/>
      </c>
      <c r="N117" s="306" t="str">
        <f>IF(競技者データ入力シート!I122="","",競技者データ入力シート!I122)</f>
        <v/>
      </c>
      <c r="O117" s="306" t="str">
        <f>IF(競技者データ入力シート!J122="","",競技者データ入力シート!J122)</f>
        <v/>
      </c>
      <c r="P117" s="306" t="str">
        <f>IF(競技者データ入力シート!K122="","",競技者データ入力シート!K122)</f>
        <v/>
      </c>
      <c r="Q117" s="306" t="str">
        <f>IF(競技者データ入力シート!C122="", "", '大会申込一覧表(印刷して提出)'!$L$5)</f>
        <v/>
      </c>
      <c r="R117" s="306" t="str">
        <f>IF(競技者データ入力シート!L122="", "", 競技者データ入力シート!L122)</f>
        <v/>
      </c>
      <c r="S117" s="306" t="str">
        <f>IF($D117="","",data!U118)</f>
        <v/>
      </c>
      <c r="T117" s="306" t="str">
        <f>IF($D117="","",data!W118)</f>
        <v/>
      </c>
      <c r="U117" s="306"/>
      <c r="V117" s="306"/>
      <c r="W117" s="306" t="str">
        <f>IF($D117="","",data!Z118)</f>
        <v/>
      </c>
      <c r="X117" s="306" t="str">
        <f>IF($D117="","",data!AB118)</f>
        <v/>
      </c>
      <c r="Y117" s="306"/>
      <c r="Z117" s="306"/>
      <c r="AA117" s="306" t="str">
        <f>IF($D117="","",data!AE118)</f>
        <v/>
      </c>
      <c r="AB117" s="306" t="str">
        <f>IF($D117="","",data!AG118)</f>
        <v/>
      </c>
      <c r="AC117" s="306"/>
      <c r="AD117" s="306"/>
      <c r="AE117" s="306" t="str">
        <f>IF($D117="","",data!AJ118)</f>
        <v/>
      </c>
      <c r="AF117" s="306" t="str">
        <f>IF($D117="","",data!AL118)</f>
        <v/>
      </c>
      <c r="AG117" s="306"/>
      <c r="AH117" s="306"/>
      <c r="AI117" s="306" t="str">
        <f>IF($D117="","",data!AO118)</f>
        <v/>
      </c>
      <c r="AJ117" s="306" t="str">
        <f>IF($D117="","",data!AQ118)</f>
        <v/>
      </c>
      <c r="AK117" s="306"/>
      <c r="AL117" s="306"/>
      <c r="AM117" s="306" t="str">
        <f>IF(競技者データ入力シート!AK122="","",競技者データ入力シート!AK122)</f>
        <v/>
      </c>
      <c r="AN117" s="306" t="str">
        <f>IF(競技者データ入力シート!$AK122="","",(VLOOKUP(($AI117&amp;$AM117),$BO$2:$BP$9,2,FALSE)))</f>
        <v/>
      </c>
      <c r="AO117" s="306" t="str">
        <f>IF(競技者データ入力シート!$AK122="","",$B117)</f>
        <v/>
      </c>
      <c r="AP117" s="306" t="str">
        <f>IF(競技者データ入力シート!$AK122="","",$C117&amp;$AM117)</f>
        <v/>
      </c>
      <c r="AQ117" s="306"/>
      <c r="AR117" s="306" t="str">
        <f>IF(競技者データ入力シート!$AK122="","",$C117&amp;$AM117)</f>
        <v/>
      </c>
      <c r="AS117" s="306" t="str">
        <f>IF(競技者データ入力シート!$AK122="","",$C117&amp;$AM117)</f>
        <v/>
      </c>
      <c r="AT117" s="306" t="str">
        <f>IF(競技者データ入力シート!AK122="","",(COUNTIF($AN$2:AN117,AN117)))</f>
        <v/>
      </c>
      <c r="AU117" s="306" t="str">
        <f>IF(競技者データ入力シート!$AK122="","",E117)</f>
        <v/>
      </c>
      <c r="AV117" s="306" t="str">
        <f>IF(競技者データ入力シート!$AK122="","",J117)</f>
        <v/>
      </c>
      <c r="AW117" s="306" t="str">
        <f>IF(競技者データ入力シート!$AK122="","",AI117)</f>
        <v/>
      </c>
      <c r="AX117" s="306" t="str">
        <f>IF(競技者データ入力シート!$AK122="","",AJ117)</f>
        <v/>
      </c>
      <c r="AY117" s="306" t="str">
        <f>IF(競技者データ入力シート!$N122="","",競技者データ入力シート!$N122)</f>
        <v/>
      </c>
      <c r="AZ117" s="306" t="str">
        <f>IF(競技者データ入力シート!$S122="","",競技者データ入力シート!$S122)</f>
        <v/>
      </c>
      <c r="BA117" s="306" t="str">
        <f>IF(競技者データ入力シート!$X122="","",競技者データ入力シート!$X122)</f>
        <v/>
      </c>
      <c r="BB117" s="306" t="str">
        <f>IF(競技者データ入力シート!$AC122="","",競技者データ入力シート!$AC122)</f>
        <v/>
      </c>
      <c r="BC117" s="306" t="str">
        <f>IF(競技者データ入力シート!$AH122="","",競技者データ入力シート!$AH122)</f>
        <v/>
      </c>
      <c r="BD117" s="306" t="str">
        <f>IF(競技者データ入力シート!$AK122="","",競技者データ入力シート!$AK122)</f>
        <v/>
      </c>
    </row>
    <row r="118" spans="2:56">
      <c r="B118" s="306" t="str">
        <f>IF(競技者データ入力シート!C123="","",競技者データ入力シート!$S$1)</f>
        <v/>
      </c>
      <c r="C118" s="306" t="str">
        <f>IF(競技者データ入力シート!C123="","",'大会申込一覧表(印刷して提出)'!$P$6)</f>
        <v/>
      </c>
      <c r="D118" s="306" t="str">
        <f>競技者データ入力シート!A123</f>
        <v/>
      </c>
      <c r="E118" s="306">
        <v>1117</v>
      </c>
      <c r="F118" s="306" t="str">
        <f>IF(競技者データ入力シート!$C$7="","",競技者データ入力シート!$S$1)</f>
        <v/>
      </c>
      <c r="G118" s="306"/>
      <c r="H118" s="306"/>
      <c r="I118" s="306" t="str">
        <f>IF(競技者データ入力シート!$B123="","",競技者データ入力シート!$B123)</f>
        <v/>
      </c>
      <c r="J118" s="306" t="str">
        <f>IF(競技者データ入力シート!C123="","",(競技者データ入力シート!C123&amp;" "&amp;競技者データ入力シート!D123))</f>
        <v/>
      </c>
      <c r="K118" s="306" t="str">
        <f>IF(競技者データ入力シート!E123="","",(競技者データ入力シート!E123&amp;" "&amp;競技者データ入力シート!F123))</f>
        <v/>
      </c>
      <c r="L118" s="306" t="str">
        <f>IF(競技者データ入力シート!C123="","",(競技者データ入力シート!C123&amp;" "&amp;競技者データ入力シート!D123))</f>
        <v/>
      </c>
      <c r="M118" s="306" t="str">
        <f>IF(競技者データ入力シート!H123="","",競技者データ入力シート!H123)</f>
        <v/>
      </c>
      <c r="N118" s="306" t="str">
        <f>IF(競技者データ入力シート!I123="","",競技者データ入力シート!I123)</f>
        <v/>
      </c>
      <c r="O118" s="306" t="str">
        <f>IF(競技者データ入力シート!J123="","",競技者データ入力シート!J123)</f>
        <v/>
      </c>
      <c r="P118" s="306" t="str">
        <f>IF(競技者データ入力シート!K123="","",競技者データ入力シート!K123)</f>
        <v/>
      </c>
      <c r="Q118" s="306" t="str">
        <f>IF(競技者データ入力シート!C123="", "", '大会申込一覧表(印刷して提出)'!$L$5)</f>
        <v/>
      </c>
      <c r="R118" s="306" t="str">
        <f>IF(競技者データ入力シート!L123="", "", 競技者データ入力シート!L123)</f>
        <v/>
      </c>
      <c r="S118" s="306" t="str">
        <f>IF($D118="","",data!U119)</f>
        <v/>
      </c>
      <c r="T118" s="306" t="str">
        <f>IF($D118="","",data!W119)</f>
        <v/>
      </c>
      <c r="U118" s="306"/>
      <c r="V118" s="306"/>
      <c r="W118" s="306" t="str">
        <f>IF($D118="","",data!Z119)</f>
        <v/>
      </c>
      <c r="X118" s="306" t="str">
        <f>IF($D118="","",data!AB119)</f>
        <v/>
      </c>
      <c r="Y118" s="306"/>
      <c r="Z118" s="306"/>
      <c r="AA118" s="306" t="str">
        <f>IF($D118="","",data!AE119)</f>
        <v/>
      </c>
      <c r="AB118" s="306" t="str">
        <f>IF($D118="","",data!AG119)</f>
        <v/>
      </c>
      <c r="AC118" s="306"/>
      <c r="AD118" s="306"/>
      <c r="AE118" s="306" t="str">
        <f>IF($D118="","",data!AJ119)</f>
        <v/>
      </c>
      <c r="AF118" s="306" t="str">
        <f>IF($D118="","",data!AL119)</f>
        <v/>
      </c>
      <c r="AG118" s="306"/>
      <c r="AH118" s="306"/>
      <c r="AI118" s="306" t="str">
        <f>IF($D118="","",data!AO119)</f>
        <v/>
      </c>
      <c r="AJ118" s="306" t="str">
        <f>IF($D118="","",data!AQ119)</f>
        <v/>
      </c>
      <c r="AK118" s="306"/>
      <c r="AL118" s="306"/>
      <c r="AM118" s="306" t="str">
        <f>IF(競技者データ入力シート!AK123="","",競技者データ入力シート!AK123)</f>
        <v/>
      </c>
      <c r="AN118" s="306" t="str">
        <f>IF(競技者データ入力シート!$AK123="","",(VLOOKUP(($AI118&amp;$AM118),$BO$2:$BP$9,2,FALSE)))</f>
        <v/>
      </c>
      <c r="AO118" s="306" t="str">
        <f>IF(競技者データ入力シート!$AK123="","",$B118)</f>
        <v/>
      </c>
      <c r="AP118" s="306" t="str">
        <f>IF(競技者データ入力シート!$AK123="","",$C118&amp;$AM118)</f>
        <v/>
      </c>
      <c r="AQ118" s="306"/>
      <c r="AR118" s="306" t="str">
        <f>IF(競技者データ入力シート!$AK123="","",$C118&amp;$AM118)</f>
        <v/>
      </c>
      <c r="AS118" s="306" t="str">
        <f>IF(競技者データ入力シート!$AK123="","",$C118&amp;$AM118)</f>
        <v/>
      </c>
      <c r="AT118" s="306" t="str">
        <f>IF(競技者データ入力シート!AK123="","",(COUNTIF($AN$2:AN118,AN118)))</f>
        <v/>
      </c>
      <c r="AU118" s="306" t="str">
        <f>IF(競技者データ入力シート!$AK123="","",E118)</f>
        <v/>
      </c>
      <c r="AV118" s="306" t="str">
        <f>IF(競技者データ入力シート!$AK123="","",J118)</f>
        <v/>
      </c>
      <c r="AW118" s="306" t="str">
        <f>IF(競技者データ入力シート!$AK123="","",AI118)</f>
        <v/>
      </c>
      <c r="AX118" s="306" t="str">
        <f>IF(競技者データ入力シート!$AK123="","",AJ118)</f>
        <v/>
      </c>
      <c r="AY118" s="306" t="str">
        <f>IF(競技者データ入力シート!$N123="","",競技者データ入力シート!$N123)</f>
        <v/>
      </c>
      <c r="AZ118" s="306" t="str">
        <f>IF(競技者データ入力シート!$S123="","",競技者データ入力シート!$S123)</f>
        <v/>
      </c>
      <c r="BA118" s="306" t="str">
        <f>IF(競技者データ入力シート!$X123="","",競技者データ入力シート!$X123)</f>
        <v/>
      </c>
      <c r="BB118" s="306" t="str">
        <f>IF(競技者データ入力シート!$AC123="","",競技者データ入力シート!$AC123)</f>
        <v/>
      </c>
      <c r="BC118" s="306" t="str">
        <f>IF(競技者データ入力シート!$AH123="","",競技者データ入力シート!$AH123)</f>
        <v/>
      </c>
      <c r="BD118" s="306" t="str">
        <f>IF(競技者データ入力シート!$AK123="","",競技者データ入力シート!$AK123)</f>
        <v/>
      </c>
    </row>
    <row r="119" spans="2:56">
      <c r="B119" s="306" t="str">
        <f>IF(競技者データ入力シート!C124="","",競技者データ入力シート!$S$1)</f>
        <v/>
      </c>
      <c r="C119" s="306" t="str">
        <f>IF(競技者データ入力シート!C124="","",'大会申込一覧表(印刷して提出)'!$P$6)</f>
        <v/>
      </c>
      <c r="D119" s="306" t="str">
        <f>競技者データ入力シート!A124</f>
        <v/>
      </c>
      <c r="E119" s="306">
        <v>1118</v>
      </c>
      <c r="F119" s="306" t="str">
        <f>IF(競技者データ入力シート!$C$7="","",競技者データ入力シート!$S$1)</f>
        <v/>
      </c>
      <c r="G119" s="306"/>
      <c r="H119" s="306"/>
      <c r="I119" s="306" t="str">
        <f>IF(競技者データ入力シート!$B124="","",競技者データ入力シート!$B124)</f>
        <v/>
      </c>
      <c r="J119" s="306" t="str">
        <f>IF(競技者データ入力シート!C124="","",(競技者データ入力シート!C124&amp;" "&amp;競技者データ入力シート!D124))</f>
        <v/>
      </c>
      <c r="K119" s="306" t="str">
        <f>IF(競技者データ入力シート!E124="","",(競技者データ入力シート!E124&amp;" "&amp;競技者データ入力シート!F124))</f>
        <v/>
      </c>
      <c r="L119" s="306" t="str">
        <f>IF(競技者データ入力シート!C124="","",(競技者データ入力シート!C124&amp;" "&amp;競技者データ入力シート!D124))</f>
        <v/>
      </c>
      <c r="M119" s="306" t="str">
        <f>IF(競技者データ入力シート!H124="","",競技者データ入力シート!H124)</f>
        <v/>
      </c>
      <c r="N119" s="306" t="str">
        <f>IF(競技者データ入力シート!I124="","",競技者データ入力シート!I124)</f>
        <v/>
      </c>
      <c r="O119" s="306" t="str">
        <f>IF(競技者データ入力シート!J124="","",競技者データ入力シート!J124)</f>
        <v/>
      </c>
      <c r="P119" s="306" t="str">
        <f>IF(競技者データ入力シート!K124="","",競技者データ入力シート!K124)</f>
        <v/>
      </c>
      <c r="Q119" s="306" t="str">
        <f>IF(競技者データ入力シート!C124="", "", '大会申込一覧表(印刷して提出)'!$L$5)</f>
        <v/>
      </c>
      <c r="R119" s="306" t="str">
        <f>IF(競技者データ入力シート!L124="", "", 競技者データ入力シート!L124)</f>
        <v/>
      </c>
      <c r="S119" s="306" t="str">
        <f>IF($D119="","",data!U120)</f>
        <v/>
      </c>
      <c r="T119" s="306" t="str">
        <f>IF($D119="","",data!W120)</f>
        <v/>
      </c>
      <c r="U119" s="306"/>
      <c r="V119" s="306"/>
      <c r="W119" s="306" t="str">
        <f>IF($D119="","",data!Z120)</f>
        <v/>
      </c>
      <c r="X119" s="306" t="str">
        <f>IF($D119="","",data!AB120)</f>
        <v/>
      </c>
      <c r="Y119" s="306"/>
      <c r="Z119" s="306"/>
      <c r="AA119" s="306" t="str">
        <f>IF($D119="","",data!AE120)</f>
        <v/>
      </c>
      <c r="AB119" s="306" t="str">
        <f>IF($D119="","",data!AG120)</f>
        <v/>
      </c>
      <c r="AC119" s="306"/>
      <c r="AD119" s="306"/>
      <c r="AE119" s="306" t="str">
        <f>IF($D119="","",data!AJ120)</f>
        <v/>
      </c>
      <c r="AF119" s="306" t="str">
        <f>IF($D119="","",data!AL120)</f>
        <v/>
      </c>
      <c r="AG119" s="306"/>
      <c r="AH119" s="306"/>
      <c r="AI119" s="306" t="str">
        <f>IF($D119="","",data!AO120)</f>
        <v/>
      </c>
      <c r="AJ119" s="306" t="str">
        <f>IF($D119="","",data!AQ120)</f>
        <v/>
      </c>
      <c r="AK119" s="306"/>
      <c r="AL119" s="306"/>
      <c r="AM119" s="306" t="str">
        <f>IF(競技者データ入力シート!AK124="","",競技者データ入力シート!AK124)</f>
        <v/>
      </c>
      <c r="AN119" s="306" t="str">
        <f>IF(競技者データ入力シート!$AK124="","",(VLOOKUP(($AI119&amp;$AM119),$BO$2:$BP$9,2,FALSE)))</f>
        <v/>
      </c>
      <c r="AO119" s="306" t="str">
        <f>IF(競技者データ入力シート!$AK124="","",$B119)</f>
        <v/>
      </c>
      <c r="AP119" s="306" t="str">
        <f>IF(競技者データ入力シート!$AK124="","",$C119&amp;$AM119)</f>
        <v/>
      </c>
      <c r="AQ119" s="306"/>
      <c r="AR119" s="306" t="str">
        <f>IF(競技者データ入力シート!$AK124="","",$C119&amp;$AM119)</f>
        <v/>
      </c>
      <c r="AS119" s="306" t="str">
        <f>IF(競技者データ入力シート!$AK124="","",$C119&amp;$AM119)</f>
        <v/>
      </c>
      <c r="AT119" s="306" t="str">
        <f>IF(競技者データ入力シート!AK124="","",(COUNTIF($AN$2:AN119,AN119)))</f>
        <v/>
      </c>
      <c r="AU119" s="306" t="str">
        <f>IF(競技者データ入力シート!$AK124="","",E119)</f>
        <v/>
      </c>
      <c r="AV119" s="306" t="str">
        <f>IF(競技者データ入力シート!$AK124="","",J119)</f>
        <v/>
      </c>
      <c r="AW119" s="306" t="str">
        <f>IF(競技者データ入力シート!$AK124="","",AI119)</f>
        <v/>
      </c>
      <c r="AX119" s="306" t="str">
        <f>IF(競技者データ入力シート!$AK124="","",AJ119)</f>
        <v/>
      </c>
      <c r="AY119" s="306" t="str">
        <f>IF(競技者データ入力シート!$N124="","",競技者データ入力シート!$N124)</f>
        <v/>
      </c>
      <c r="AZ119" s="306" t="str">
        <f>IF(競技者データ入力シート!$S124="","",競技者データ入力シート!$S124)</f>
        <v/>
      </c>
      <c r="BA119" s="306" t="str">
        <f>IF(競技者データ入力シート!$X124="","",競技者データ入力シート!$X124)</f>
        <v/>
      </c>
      <c r="BB119" s="306" t="str">
        <f>IF(競技者データ入力シート!$AC124="","",競技者データ入力シート!$AC124)</f>
        <v/>
      </c>
      <c r="BC119" s="306" t="str">
        <f>IF(競技者データ入力シート!$AH124="","",競技者データ入力シート!$AH124)</f>
        <v/>
      </c>
      <c r="BD119" s="306" t="str">
        <f>IF(競技者データ入力シート!$AK124="","",競技者データ入力シート!$AK124)</f>
        <v/>
      </c>
    </row>
    <row r="120" spans="2:56">
      <c r="B120" s="306" t="str">
        <f>IF(競技者データ入力シート!C125="","",競技者データ入力シート!$S$1)</f>
        <v/>
      </c>
      <c r="C120" s="306" t="str">
        <f>IF(競技者データ入力シート!C125="","",'大会申込一覧表(印刷して提出)'!$P$6)</f>
        <v/>
      </c>
      <c r="D120" s="306" t="str">
        <f>競技者データ入力シート!A125</f>
        <v/>
      </c>
      <c r="E120" s="306">
        <v>1119</v>
      </c>
      <c r="F120" s="306" t="str">
        <f>IF(競技者データ入力シート!$C$7="","",競技者データ入力シート!$S$1)</f>
        <v/>
      </c>
      <c r="G120" s="306"/>
      <c r="H120" s="306"/>
      <c r="I120" s="306" t="str">
        <f>IF(競技者データ入力シート!$B125="","",競技者データ入力シート!$B125)</f>
        <v/>
      </c>
      <c r="J120" s="306" t="str">
        <f>IF(競技者データ入力シート!C125="","",(競技者データ入力シート!C125&amp;" "&amp;競技者データ入力シート!D125))</f>
        <v/>
      </c>
      <c r="K120" s="306" t="str">
        <f>IF(競技者データ入力シート!E125="","",(競技者データ入力シート!E125&amp;" "&amp;競技者データ入力シート!F125))</f>
        <v/>
      </c>
      <c r="L120" s="306" t="str">
        <f>IF(競技者データ入力シート!C125="","",(競技者データ入力シート!C125&amp;" "&amp;競技者データ入力シート!D125))</f>
        <v/>
      </c>
      <c r="M120" s="306" t="str">
        <f>IF(競技者データ入力シート!H125="","",競技者データ入力シート!H125)</f>
        <v/>
      </c>
      <c r="N120" s="306" t="str">
        <f>IF(競技者データ入力シート!I125="","",競技者データ入力シート!I125)</f>
        <v/>
      </c>
      <c r="O120" s="306" t="str">
        <f>IF(競技者データ入力シート!J125="","",競技者データ入力シート!J125)</f>
        <v/>
      </c>
      <c r="P120" s="306" t="str">
        <f>IF(競技者データ入力シート!K125="","",競技者データ入力シート!K125)</f>
        <v/>
      </c>
      <c r="Q120" s="306" t="str">
        <f>IF(競技者データ入力シート!C125="", "", '大会申込一覧表(印刷して提出)'!$L$5)</f>
        <v/>
      </c>
      <c r="R120" s="306" t="str">
        <f>IF(競技者データ入力シート!L125="", "", 競技者データ入力シート!L125)</f>
        <v/>
      </c>
      <c r="S120" s="306" t="str">
        <f>IF($D120="","",data!U121)</f>
        <v/>
      </c>
      <c r="T120" s="306" t="str">
        <f>IF($D120="","",data!W121)</f>
        <v/>
      </c>
      <c r="U120" s="306"/>
      <c r="V120" s="306"/>
      <c r="W120" s="306" t="str">
        <f>IF($D120="","",data!Z121)</f>
        <v/>
      </c>
      <c r="X120" s="306" t="str">
        <f>IF($D120="","",data!AB121)</f>
        <v/>
      </c>
      <c r="Y120" s="306"/>
      <c r="Z120" s="306"/>
      <c r="AA120" s="306" t="str">
        <f>IF($D120="","",data!AE121)</f>
        <v/>
      </c>
      <c r="AB120" s="306" t="str">
        <f>IF($D120="","",data!AG121)</f>
        <v/>
      </c>
      <c r="AC120" s="306"/>
      <c r="AD120" s="306"/>
      <c r="AE120" s="306" t="str">
        <f>IF($D120="","",data!AJ121)</f>
        <v/>
      </c>
      <c r="AF120" s="306" t="str">
        <f>IF($D120="","",data!AL121)</f>
        <v/>
      </c>
      <c r="AG120" s="306"/>
      <c r="AH120" s="306"/>
      <c r="AI120" s="306" t="str">
        <f>IF($D120="","",data!AO121)</f>
        <v/>
      </c>
      <c r="AJ120" s="306" t="str">
        <f>IF($D120="","",data!AQ121)</f>
        <v/>
      </c>
      <c r="AK120" s="306"/>
      <c r="AL120" s="306"/>
      <c r="AM120" s="306" t="str">
        <f>IF(競技者データ入力シート!AK125="","",競技者データ入力シート!AK125)</f>
        <v/>
      </c>
      <c r="AN120" s="306" t="str">
        <f>IF(競技者データ入力シート!$AK125="","",(VLOOKUP(($AI120&amp;$AM120),$BO$2:$BP$9,2,FALSE)))</f>
        <v/>
      </c>
      <c r="AO120" s="306" t="str">
        <f>IF(競技者データ入力シート!$AK125="","",$B120)</f>
        <v/>
      </c>
      <c r="AP120" s="306" t="str">
        <f>IF(競技者データ入力シート!$AK125="","",$C120&amp;$AM120)</f>
        <v/>
      </c>
      <c r="AQ120" s="306"/>
      <c r="AR120" s="306" t="str">
        <f>IF(競技者データ入力シート!$AK125="","",$C120&amp;$AM120)</f>
        <v/>
      </c>
      <c r="AS120" s="306" t="str">
        <f>IF(競技者データ入力シート!$AK125="","",$C120&amp;$AM120)</f>
        <v/>
      </c>
      <c r="AT120" s="306" t="str">
        <f>IF(競技者データ入力シート!AK125="","",(COUNTIF($AN$2:AN120,AN120)))</f>
        <v/>
      </c>
      <c r="AU120" s="306" t="str">
        <f>IF(競技者データ入力シート!$AK125="","",E120)</f>
        <v/>
      </c>
      <c r="AV120" s="306" t="str">
        <f>IF(競技者データ入力シート!$AK125="","",J120)</f>
        <v/>
      </c>
      <c r="AW120" s="306" t="str">
        <f>IF(競技者データ入力シート!$AK125="","",AI120)</f>
        <v/>
      </c>
      <c r="AX120" s="306" t="str">
        <f>IF(競技者データ入力シート!$AK125="","",AJ120)</f>
        <v/>
      </c>
      <c r="AY120" s="306" t="str">
        <f>IF(競技者データ入力シート!$N125="","",競技者データ入力シート!$N125)</f>
        <v/>
      </c>
      <c r="AZ120" s="306" t="str">
        <f>IF(競技者データ入力シート!$S125="","",競技者データ入力シート!$S125)</f>
        <v/>
      </c>
      <c r="BA120" s="306" t="str">
        <f>IF(競技者データ入力シート!$X125="","",競技者データ入力シート!$X125)</f>
        <v/>
      </c>
      <c r="BB120" s="306" t="str">
        <f>IF(競技者データ入力シート!$AC125="","",競技者データ入力シート!$AC125)</f>
        <v/>
      </c>
      <c r="BC120" s="306" t="str">
        <f>IF(競技者データ入力シート!$AH125="","",競技者データ入力シート!$AH125)</f>
        <v/>
      </c>
      <c r="BD120" s="306" t="str">
        <f>IF(競技者データ入力シート!$AK125="","",競技者データ入力シート!$AK125)</f>
        <v/>
      </c>
    </row>
    <row r="121" spans="2:56">
      <c r="B121" s="306" t="str">
        <f>IF(競技者データ入力シート!C126="","",競技者データ入力シート!$S$1)</f>
        <v/>
      </c>
      <c r="C121" s="306" t="str">
        <f>IF(競技者データ入力シート!C126="","",'大会申込一覧表(印刷して提出)'!$P$6)</f>
        <v/>
      </c>
      <c r="D121" s="306" t="str">
        <f>競技者データ入力シート!A126</f>
        <v/>
      </c>
      <c r="E121" s="306">
        <v>1120</v>
      </c>
      <c r="F121" s="306" t="str">
        <f>IF(競技者データ入力シート!$C$7="","",競技者データ入力シート!$S$1)</f>
        <v/>
      </c>
      <c r="G121" s="306"/>
      <c r="H121" s="306"/>
      <c r="I121" s="306" t="str">
        <f>IF(競技者データ入力シート!$B126="","",競技者データ入力シート!$B126)</f>
        <v/>
      </c>
      <c r="J121" s="306" t="str">
        <f>IF(競技者データ入力シート!C126="","",(競技者データ入力シート!C126&amp;" "&amp;競技者データ入力シート!D126))</f>
        <v/>
      </c>
      <c r="K121" s="306" t="str">
        <f>IF(競技者データ入力シート!E126="","",(競技者データ入力シート!E126&amp;" "&amp;競技者データ入力シート!F126))</f>
        <v/>
      </c>
      <c r="L121" s="306" t="str">
        <f>IF(競技者データ入力シート!C126="","",(競技者データ入力シート!C126&amp;" "&amp;競技者データ入力シート!D126))</f>
        <v/>
      </c>
      <c r="M121" s="306" t="str">
        <f>IF(競技者データ入力シート!H126="","",競技者データ入力シート!H126)</f>
        <v/>
      </c>
      <c r="N121" s="306" t="str">
        <f>IF(競技者データ入力シート!I126="","",競技者データ入力シート!I126)</f>
        <v/>
      </c>
      <c r="O121" s="306" t="str">
        <f>IF(競技者データ入力シート!J126="","",競技者データ入力シート!J126)</f>
        <v/>
      </c>
      <c r="P121" s="306" t="str">
        <f>IF(競技者データ入力シート!K126="","",競技者データ入力シート!K126)</f>
        <v/>
      </c>
      <c r="Q121" s="306" t="str">
        <f>IF(競技者データ入力シート!C126="", "", '大会申込一覧表(印刷して提出)'!$L$5)</f>
        <v/>
      </c>
      <c r="R121" s="306" t="str">
        <f>IF(競技者データ入力シート!L126="", "", 競技者データ入力シート!L126)</f>
        <v/>
      </c>
      <c r="S121" s="306" t="str">
        <f>IF($D121="","",data!U122)</f>
        <v/>
      </c>
      <c r="T121" s="306" t="str">
        <f>IF($D121="","",data!W122)</f>
        <v/>
      </c>
      <c r="U121" s="306"/>
      <c r="V121" s="306"/>
      <c r="W121" s="306" t="str">
        <f>IF($D121="","",data!Z122)</f>
        <v/>
      </c>
      <c r="X121" s="306" t="str">
        <f>IF($D121="","",data!AB122)</f>
        <v/>
      </c>
      <c r="Y121" s="306"/>
      <c r="Z121" s="306"/>
      <c r="AA121" s="306" t="str">
        <f>IF($D121="","",data!AE122)</f>
        <v/>
      </c>
      <c r="AB121" s="306" t="str">
        <f>IF($D121="","",data!AG122)</f>
        <v/>
      </c>
      <c r="AC121" s="306"/>
      <c r="AD121" s="306"/>
      <c r="AE121" s="306" t="str">
        <f>IF($D121="","",data!AJ122)</f>
        <v/>
      </c>
      <c r="AF121" s="306" t="str">
        <f>IF($D121="","",data!AL122)</f>
        <v/>
      </c>
      <c r="AG121" s="306"/>
      <c r="AH121" s="306"/>
      <c r="AI121" s="306" t="str">
        <f>IF($D121="","",data!AO122)</f>
        <v/>
      </c>
      <c r="AJ121" s="306" t="str">
        <f>IF($D121="","",data!AQ122)</f>
        <v/>
      </c>
      <c r="AK121" s="306"/>
      <c r="AL121" s="306"/>
      <c r="AM121" s="306" t="str">
        <f>IF(競技者データ入力シート!AK126="","",競技者データ入力シート!AK126)</f>
        <v/>
      </c>
      <c r="AN121" s="306" t="str">
        <f>IF(競技者データ入力シート!$AK126="","",(VLOOKUP(($AI121&amp;$AM121),$BO$2:$BP$9,2,FALSE)))</f>
        <v/>
      </c>
      <c r="AO121" s="306" t="str">
        <f>IF(競技者データ入力シート!$AK126="","",$B121)</f>
        <v/>
      </c>
      <c r="AP121" s="306" t="str">
        <f>IF(競技者データ入力シート!$AK126="","",$C121&amp;$AM121)</f>
        <v/>
      </c>
      <c r="AQ121" s="306"/>
      <c r="AR121" s="306" t="str">
        <f>IF(競技者データ入力シート!$AK126="","",$C121&amp;$AM121)</f>
        <v/>
      </c>
      <c r="AS121" s="306" t="str">
        <f>IF(競技者データ入力シート!$AK126="","",$C121&amp;$AM121)</f>
        <v/>
      </c>
      <c r="AT121" s="306" t="str">
        <f>IF(競技者データ入力シート!AK126="","",(COUNTIF($AN$2:AN121,AN121)))</f>
        <v/>
      </c>
      <c r="AU121" s="306" t="str">
        <f>IF(競技者データ入力シート!$AK126="","",E121)</f>
        <v/>
      </c>
      <c r="AV121" s="306" t="str">
        <f>IF(競技者データ入力シート!$AK126="","",J121)</f>
        <v/>
      </c>
      <c r="AW121" s="306" t="str">
        <f>IF(競技者データ入力シート!$AK126="","",AI121)</f>
        <v/>
      </c>
      <c r="AX121" s="306" t="str">
        <f>IF(競技者データ入力シート!$AK126="","",AJ121)</f>
        <v/>
      </c>
      <c r="AY121" s="306" t="str">
        <f>IF(競技者データ入力シート!$N126="","",競技者データ入力シート!$N126)</f>
        <v/>
      </c>
      <c r="AZ121" s="306" t="str">
        <f>IF(競技者データ入力シート!$S126="","",競技者データ入力シート!$S126)</f>
        <v/>
      </c>
      <c r="BA121" s="306" t="str">
        <f>IF(競技者データ入力シート!$X126="","",競技者データ入力シート!$X126)</f>
        <v/>
      </c>
      <c r="BB121" s="306" t="str">
        <f>IF(競技者データ入力シート!$AC126="","",競技者データ入力シート!$AC126)</f>
        <v/>
      </c>
      <c r="BC121" s="306" t="str">
        <f>IF(競技者データ入力シート!$AH126="","",競技者データ入力シート!$AH126)</f>
        <v/>
      </c>
      <c r="BD121" s="306" t="str">
        <f>IF(競技者データ入力シート!$AK126="","",競技者データ入力シート!$AK126)</f>
        <v/>
      </c>
    </row>
    <row r="122" spans="2:56">
      <c r="B122" s="306" t="str">
        <f>IF(競技者データ入力シート!C127="","",競技者データ入力シート!$S$1)</f>
        <v/>
      </c>
      <c r="C122" s="306" t="str">
        <f>IF(競技者データ入力シート!C127="","",'大会申込一覧表(印刷して提出)'!$P$6)</f>
        <v/>
      </c>
      <c r="D122" s="306" t="str">
        <f>競技者データ入力シート!A127</f>
        <v/>
      </c>
      <c r="E122" s="306">
        <v>1121</v>
      </c>
      <c r="F122" s="306" t="str">
        <f>IF(競技者データ入力シート!$C$7="","",競技者データ入力シート!$S$1)</f>
        <v/>
      </c>
      <c r="G122" s="306"/>
      <c r="H122" s="306"/>
      <c r="I122" s="306" t="str">
        <f>IF(競技者データ入力シート!$B127="","",競技者データ入力シート!$B127)</f>
        <v/>
      </c>
      <c r="J122" s="306" t="str">
        <f>IF(競技者データ入力シート!C127="","",(競技者データ入力シート!C127&amp;" "&amp;競技者データ入力シート!D127))</f>
        <v/>
      </c>
      <c r="K122" s="306" t="str">
        <f>IF(競技者データ入力シート!E127="","",(競技者データ入力シート!E127&amp;" "&amp;競技者データ入力シート!F127))</f>
        <v/>
      </c>
      <c r="L122" s="306" t="str">
        <f>IF(競技者データ入力シート!C127="","",(競技者データ入力シート!C127&amp;" "&amp;競技者データ入力シート!D127))</f>
        <v/>
      </c>
      <c r="M122" s="306" t="str">
        <f>IF(競技者データ入力シート!H127="","",競技者データ入力シート!H127)</f>
        <v/>
      </c>
      <c r="N122" s="306" t="str">
        <f>IF(競技者データ入力シート!I127="","",競技者データ入力シート!I127)</f>
        <v/>
      </c>
      <c r="O122" s="306" t="str">
        <f>IF(競技者データ入力シート!J127="","",競技者データ入力シート!J127)</f>
        <v/>
      </c>
      <c r="P122" s="306" t="str">
        <f>IF(競技者データ入力シート!K127="","",競技者データ入力シート!K127)</f>
        <v/>
      </c>
      <c r="Q122" s="306" t="str">
        <f>IF(競技者データ入力シート!C127="", "", '大会申込一覧表(印刷して提出)'!$L$5)</f>
        <v/>
      </c>
      <c r="R122" s="306" t="str">
        <f>IF(競技者データ入力シート!L127="", "", 競技者データ入力シート!L127)</f>
        <v/>
      </c>
      <c r="S122" s="306" t="str">
        <f>IF($D122="","",data!U123)</f>
        <v/>
      </c>
      <c r="T122" s="306" t="str">
        <f>IF($D122="","",data!W123)</f>
        <v/>
      </c>
      <c r="U122" s="306"/>
      <c r="V122" s="306"/>
      <c r="W122" s="306" t="str">
        <f>IF($D122="","",data!Z123)</f>
        <v/>
      </c>
      <c r="X122" s="306" t="str">
        <f>IF($D122="","",data!AB123)</f>
        <v/>
      </c>
      <c r="Y122" s="306"/>
      <c r="Z122" s="306"/>
      <c r="AA122" s="306" t="str">
        <f>IF($D122="","",data!AE123)</f>
        <v/>
      </c>
      <c r="AB122" s="306" t="str">
        <f>IF($D122="","",data!AG123)</f>
        <v/>
      </c>
      <c r="AC122" s="306"/>
      <c r="AD122" s="306"/>
      <c r="AE122" s="306" t="str">
        <f>IF($D122="","",data!AJ123)</f>
        <v/>
      </c>
      <c r="AF122" s="306" t="str">
        <f>IF($D122="","",data!AL123)</f>
        <v/>
      </c>
      <c r="AG122" s="306"/>
      <c r="AH122" s="306"/>
      <c r="AI122" s="306" t="str">
        <f>IF($D122="","",data!AO123)</f>
        <v/>
      </c>
      <c r="AJ122" s="306" t="str">
        <f>IF($D122="","",data!AQ123)</f>
        <v/>
      </c>
      <c r="AK122" s="306"/>
      <c r="AL122" s="306"/>
      <c r="AM122" s="306" t="str">
        <f>IF(競技者データ入力シート!AK127="","",競技者データ入力シート!AK127)</f>
        <v/>
      </c>
      <c r="AN122" s="306" t="str">
        <f>IF(競技者データ入力シート!$AK127="","",(VLOOKUP(($AI122&amp;$AM122),$BO$2:$BP$9,2,FALSE)))</f>
        <v/>
      </c>
      <c r="AO122" s="306" t="str">
        <f>IF(競技者データ入力シート!$AK127="","",$B122)</f>
        <v/>
      </c>
      <c r="AP122" s="306" t="str">
        <f>IF(競技者データ入力シート!$AK127="","",$C122&amp;$AM122)</f>
        <v/>
      </c>
      <c r="AQ122" s="306"/>
      <c r="AR122" s="306" t="str">
        <f>IF(競技者データ入力シート!$AK127="","",$C122&amp;$AM122)</f>
        <v/>
      </c>
      <c r="AS122" s="306" t="str">
        <f>IF(競技者データ入力シート!$AK127="","",$C122&amp;$AM122)</f>
        <v/>
      </c>
      <c r="AT122" s="306" t="str">
        <f>IF(競技者データ入力シート!AK127="","",(COUNTIF($AN$2:AN122,AN122)))</f>
        <v/>
      </c>
      <c r="AU122" s="306" t="str">
        <f>IF(競技者データ入力シート!$AK127="","",E122)</f>
        <v/>
      </c>
      <c r="AV122" s="306" t="str">
        <f>IF(競技者データ入力シート!$AK127="","",J122)</f>
        <v/>
      </c>
      <c r="AW122" s="306" t="str">
        <f>IF(競技者データ入力シート!$AK127="","",AI122)</f>
        <v/>
      </c>
      <c r="AX122" s="306" t="str">
        <f>IF(競技者データ入力シート!$AK127="","",AJ122)</f>
        <v/>
      </c>
      <c r="AY122" s="306" t="str">
        <f>IF(競技者データ入力シート!$N127="","",競技者データ入力シート!$N127)</f>
        <v/>
      </c>
      <c r="AZ122" s="306" t="str">
        <f>IF(競技者データ入力シート!$S127="","",競技者データ入力シート!$S127)</f>
        <v/>
      </c>
      <c r="BA122" s="306" t="str">
        <f>IF(競技者データ入力シート!$X127="","",競技者データ入力シート!$X127)</f>
        <v/>
      </c>
      <c r="BB122" s="306" t="str">
        <f>IF(競技者データ入力シート!$AC127="","",競技者データ入力シート!$AC127)</f>
        <v/>
      </c>
      <c r="BC122" s="306" t="str">
        <f>IF(競技者データ入力シート!$AH127="","",競技者データ入力シート!$AH127)</f>
        <v/>
      </c>
      <c r="BD122" s="306" t="str">
        <f>IF(競技者データ入力シート!$AK127="","",競技者データ入力シート!$AK127)</f>
        <v/>
      </c>
    </row>
    <row r="123" spans="2:56">
      <c r="B123" s="306" t="str">
        <f>IF(競技者データ入力シート!C128="","",競技者データ入力シート!$S$1)</f>
        <v/>
      </c>
      <c r="C123" s="306" t="str">
        <f>IF(競技者データ入力シート!C128="","",'大会申込一覧表(印刷して提出)'!$P$6)</f>
        <v/>
      </c>
      <c r="D123" s="306" t="str">
        <f>競技者データ入力シート!A128</f>
        <v/>
      </c>
      <c r="E123" s="306">
        <v>1122</v>
      </c>
      <c r="F123" s="306" t="str">
        <f>IF(競技者データ入力シート!$C$7="","",競技者データ入力シート!$S$1)</f>
        <v/>
      </c>
      <c r="G123" s="306"/>
      <c r="H123" s="306"/>
      <c r="I123" s="306" t="str">
        <f>IF(競技者データ入力シート!$B128="","",競技者データ入力シート!$B128)</f>
        <v/>
      </c>
      <c r="J123" s="306" t="str">
        <f>IF(競技者データ入力シート!C128="","",(競技者データ入力シート!C128&amp;" "&amp;競技者データ入力シート!D128))</f>
        <v/>
      </c>
      <c r="K123" s="306" t="str">
        <f>IF(競技者データ入力シート!E128="","",(競技者データ入力シート!E128&amp;" "&amp;競技者データ入力シート!F128))</f>
        <v/>
      </c>
      <c r="L123" s="306" t="str">
        <f>IF(競技者データ入力シート!C128="","",(競技者データ入力シート!C128&amp;" "&amp;競技者データ入力シート!D128))</f>
        <v/>
      </c>
      <c r="M123" s="306" t="str">
        <f>IF(競技者データ入力シート!H128="","",競技者データ入力シート!H128)</f>
        <v/>
      </c>
      <c r="N123" s="306" t="str">
        <f>IF(競技者データ入力シート!I128="","",競技者データ入力シート!I128)</f>
        <v/>
      </c>
      <c r="O123" s="306" t="str">
        <f>IF(競技者データ入力シート!J128="","",競技者データ入力シート!J128)</f>
        <v/>
      </c>
      <c r="P123" s="306" t="str">
        <f>IF(競技者データ入力シート!K128="","",競技者データ入力シート!K128)</f>
        <v/>
      </c>
      <c r="Q123" s="306" t="str">
        <f>IF(競技者データ入力シート!C128="", "", '大会申込一覧表(印刷して提出)'!$L$5)</f>
        <v/>
      </c>
      <c r="R123" s="306" t="str">
        <f>IF(競技者データ入力シート!L128="", "", 競技者データ入力シート!L128)</f>
        <v/>
      </c>
      <c r="S123" s="306" t="str">
        <f>IF($D123="","",data!U124)</f>
        <v/>
      </c>
      <c r="T123" s="306" t="str">
        <f>IF($D123="","",data!W124)</f>
        <v/>
      </c>
      <c r="U123" s="306"/>
      <c r="V123" s="306"/>
      <c r="W123" s="306" t="str">
        <f>IF($D123="","",data!Z124)</f>
        <v/>
      </c>
      <c r="X123" s="306" t="str">
        <f>IF($D123="","",data!AB124)</f>
        <v/>
      </c>
      <c r="Y123" s="306"/>
      <c r="Z123" s="306"/>
      <c r="AA123" s="306" t="str">
        <f>IF($D123="","",data!AE124)</f>
        <v/>
      </c>
      <c r="AB123" s="306" t="str">
        <f>IF($D123="","",data!AG124)</f>
        <v/>
      </c>
      <c r="AC123" s="306"/>
      <c r="AD123" s="306"/>
      <c r="AE123" s="306" t="str">
        <f>IF($D123="","",data!AJ124)</f>
        <v/>
      </c>
      <c r="AF123" s="306" t="str">
        <f>IF($D123="","",data!AL124)</f>
        <v/>
      </c>
      <c r="AG123" s="306"/>
      <c r="AH123" s="306"/>
      <c r="AI123" s="306" t="str">
        <f>IF($D123="","",data!AO124)</f>
        <v/>
      </c>
      <c r="AJ123" s="306" t="str">
        <f>IF($D123="","",data!AQ124)</f>
        <v/>
      </c>
      <c r="AK123" s="306"/>
      <c r="AL123" s="306"/>
      <c r="AM123" s="306" t="str">
        <f>IF(競技者データ入力シート!AK128="","",競技者データ入力シート!AK128)</f>
        <v/>
      </c>
      <c r="AN123" s="306" t="str">
        <f>IF(競技者データ入力シート!$AK128="","",(VLOOKUP(($AI123&amp;$AM123),$BO$2:$BP$9,2,FALSE)))</f>
        <v/>
      </c>
      <c r="AO123" s="306" t="str">
        <f>IF(競技者データ入力シート!$AK128="","",$B123)</f>
        <v/>
      </c>
      <c r="AP123" s="306" t="str">
        <f>IF(競技者データ入力シート!$AK128="","",$C123&amp;$AM123)</f>
        <v/>
      </c>
      <c r="AQ123" s="306"/>
      <c r="AR123" s="306" t="str">
        <f>IF(競技者データ入力シート!$AK128="","",$C123&amp;$AM123)</f>
        <v/>
      </c>
      <c r="AS123" s="306" t="str">
        <f>IF(競技者データ入力シート!$AK128="","",$C123&amp;$AM123)</f>
        <v/>
      </c>
      <c r="AT123" s="306" t="str">
        <f>IF(競技者データ入力シート!AK128="","",(COUNTIF($AN$2:AN123,AN123)))</f>
        <v/>
      </c>
      <c r="AU123" s="306" t="str">
        <f>IF(競技者データ入力シート!$AK128="","",E123)</f>
        <v/>
      </c>
      <c r="AV123" s="306" t="str">
        <f>IF(競技者データ入力シート!$AK128="","",J123)</f>
        <v/>
      </c>
      <c r="AW123" s="306" t="str">
        <f>IF(競技者データ入力シート!$AK128="","",AI123)</f>
        <v/>
      </c>
      <c r="AX123" s="306" t="str">
        <f>IF(競技者データ入力シート!$AK128="","",AJ123)</f>
        <v/>
      </c>
      <c r="AY123" s="306" t="str">
        <f>IF(競技者データ入力シート!$N128="","",競技者データ入力シート!$N128)</f>
        <v/>
      </c>
      <c r="AZ123" s="306" t="str">
        <f>IF(競技者データ入力シート!$S128="","",競技者データ入力シート!$S128)</f>
        <v/>
      </c>
      <c r="BA123" s="306" t="str">
        <f>IF(競技者データ入力シート!$X128="","",競技者データ入力シート!$X128)</f>
        <v/>
      </c>
      <c r="BB123" s="306" t="str">
        <f>IF(競技者データ入力シート!$AC128="","",競技者データ入力シート!$AC128)</f>
        <v/>
      </c>
      <c r="BC123" s="306" t="str">
        <f>IF(競技者データ入力シート!$AH128="","",競技者データ入力シート!$AH128)</f>
        <v/>
      </c>
      <c r="BD123" s="306" t="str">
        <f>IF(競技者データ入力シート!$AK128="","",競技者データ入力シート!$AK128)</f>
        <v/>
      </c>
    </row>
    <row r="124" spans="2:56">
      <c r="B124" s="306" t="str">
        <f>IF(競技者データ入力シート!C129="","",競技者データ入力シート!$S$1)</f>
        <v/>
      </c>
      <c r="C124" s="306" t="str">
        <f>IF(競技者データ入力シート!C129="","",'大会申込一覧表(印刷して提出)'!$P$6)</f>
        <v/>
      </c>
      <c r="D124" s="306" t="str">
        <f>競技者データ入力シート!A129</f>
        <v/>
      </c>
      <c r="E124" s="306">
        <v>1123</v>
      </c>
      <c r="F124" s="306" t="str">
        <f>IF(競技者データ入力シート!$C$7="","",競技者データ入力シート!$S$1)</f>
        <v/>
      </c>
      <c r="G124" s="306"/>
      <c r="H124" s="306"/>
      <c r="I124" s="306" t="str">
        <f>IF(競技者データ入力シート!$B129="","",競技者データ入力シート!$B129)</f>
        <v/>
      </c>
      <c r="J124" s="306" t="str">
        <f>IF(競技者データ入力シート!C129="","",(競技者データ入力シート!C129&amp;" "&amp;競技者データ入力シート!D129))</f>
        <v/>
      </c>
      <c r="K124" s="306" t="str">
        <f>IF(競技者データ入力シート!E129="","",(競技者データ入力シート!E129&amp;" "&amp;競技者データ入力シート!F129))</f>
        <v/>
      </c>
      <c r="L124" s="306" t="str">
        <f>IF(競技者データ入力シート!C129="","",(競技者データ入力シート!C129&amp;" "&amp;競技者データ入力シート!D129))</f>
        <v/>
      </c>
      <c r="M124" s="306" t="str">
        <f>IF(競技者データ入力シート!H129="","",競技者データ入力シート!H129)</f>
        <v/>
      </c>
      <c r="N124" s="306" t="str">
        <f>IF(競技者データ入力シート!I129="","",競技者データ入力シート!I129)</f>
        <v/>
      </c>
      <c r="O124" s="306" t="str">
        <f>IF(競技者データ入力シート!J129="","",競技者データ入力シート!J129)</f>
        <v/>
      </c>
      <c r="P124" s="306" t="str">
        <f>IF(競技者データ入力シート!K129="","",競技者データ入力シート!K129)</f>
        <v/>
      </c>
      <c r="Q124" s="306" t="str">
        <f>IF(競技者データ入力シート!C129="", "", '大会申込一覧表(印刷して提出)'!$L$5)</f>
        <v/>
      </c>
      <c r="R124" s="306" t="str">
        <f>IF(競技者データ入力シート!L129="", "", 競技者データ入力シート!L129)</f>
        <v/>
      </c>
      <c r="S124" s="306" t="str">
        <f>IF($D124="","",data!U125)</f>
        <v/>
      </c>
      <c r="T124" s="306" t="str">
        <f>IF($D124="","",data!W125)</f>
        <v/>
      </c>
      <c r="U124" s="306"/>
      <c r="V124" s="306"/>
      <c r="W124" s="306" t="str">
        <f>IF($D124="","",data!Z125)</f>
        <v/>
      </c>
      <c r="X124" s="306" t="str">
        <f>IF($D124="","",data!AB125)</f>
        <v/>
      </c>
      <c r="Y124" s="306"/>
      <c r="Z124" s="306"/>
      <c r="AA124" s="306" t="str">
        <f>IF($D124="","",data!AE125)</f>
        <v/>
      </c>
      <c r="AB124" s="306" t="str">
        <f>IF($D124="","",data!AG125)</f>
        <v/>
      </c>
      <c r="AC124" s="306"/>
      <c r="AD124" s="306"/>
      <c r="AE124" s="306" t="str">
        <f>IF($D124="","",data!AJ125)</f>
        <v/>
      </c>
      <c r="AF124" s="306" t="str">
        <f>IF($D124="","",data!AL125)</f>
        <v/>
      </c>
      <c r="AG124" s="306"/>
      <c r="AH124" s="306"/>
      <c r="AI124" s="306" t="str">
        <f>IF($D124="","",data!AO125)</f>
        <v/>
      </c>
      <c r="AJ124" s="306" t="str">
        <f>IF($D124="","",data!AQ125)</f>
        <v/>
      </c>
      <c r="AK124" s="306"/>
      <c r="AL124" s="306"/>
      <c r="AM124" s="306" t="str">
        <f>IF(競技者データ入力シート!AK129="","",競技者データ入力シート!AK129)</f>
        <v/>
      </c>
      <c r="AN124" s="306" t="str">
        <f>IF(競技者データ入力シート!$AK129="","",(VLOOKUP(($AI124&amp;$AM124),$BO$2:$BP$9,2,FALSE)))</f>
        <v/>
      </c>
      <c r="AO124" s="306" t="str">
        <f>IF(競技者データ入力シート!$AK129="","",$B124)</f>
        <v/>
      </c>
      <c r="AP124" s="306" t="str">
        <f>IF(競技者データ入力シート!$AK129="","",$C124&amp;$AM124)</f>
        <v/>
      </c>
      <c r="AQ124" s="306"/>
      <c r="AR124" s="306" t="str">
        <f>IF(競技者データ入力シート!$AK129="","",$C124&amp;$AM124)</f>
        <v/>
      </c>
      <c r="AS124" s="306" t="str">
        <f>IF(競技者データ入力シート!$AK129="","",$C124&amp;$AM124)</f>
        <v/>
      </c>
      <c r="AT124" s="306" t="str">
        <f>IF(競技者データ入力シート!AK129="","",(COUNTIF($AN$2:AN124,AN124)))</f>
        <v/>
      </c>
      <c r="AU124" s="306" t="str">
        <f>IF(競技者データ入力シート!$AK129="","",E124)</f>
        <v/>
      </c>
      <c r="AV124" s="306" t="str">
        <f>IF(競技者データ入力シート!$AK129="","",J124)</f>
        <v/>
      </c>
      <c r="AW124" s="306" t="str">
        <f>IF(競技者データ入力シート!$AK129="","",AI124)</f>
        <v/>
      </c>
      <c r="AX124" s="306" t="str">
        <f>IF(競技者データ入力シート!$AK129="","",AJ124)</f>
        <v/>
      </c>
      <c r="AY124" s="306" t="str">
        <f>IF(競技者データ入力シート!$N129="","",競技者データ入力シート!$N129)</f>
        <v/>
      </c>
      <c r="AZ124" s="306" t="str">
        <f>IF(競技者データ入力シート!$S129="","",競技者データ入力シート!$S129)</f>
        <v/>
      </c>
      <c r="BA124" s="306" t="str">
        <f>IF(競技者データ入力シート!$X129="","",競技者データ入力シート!$X129)</f>
        <v/>
      </c>
      <c r="BB124" s="306" t="str">
        <f>IF(競技者データ入力シート!$AC129="","",競技者データ入力シート!$AC129)</f>
        <v/>
      </c>
      <c r="BC124" s="306" t="str">
        <f>IF(競技者データ入力シート!$AH129="","",競技者データ入力シート!$AH129)</f>
        <v/>
      </c>
      <c r="BD124" s="306" t="str">
        <f>IF(競技者データ入力シート!$AK129="","",競技者データ入力シート!$AK129)</f>
        <v/>
      </c>
    </row>
    <row r="125" spans="2:56">
      <c r="B125" s="306" t="str">
        <f>IF(競技者データ入力シート!C130="","",競技者データ入力シート!$S$1)</f>
        <v/>
      </c>
      <c r="C125" s="306" t="str">
        <f>IF(競技者データ入力シート!C130="","",'大会申込一覧表(印刷して提出)'!$P$6)</f>
        <v/>
      </c>
      <c r="D125" s="306" t="str">
        <f>競技者データ入力シート!A130</f>
        <v/>
      </c>
      <c r="E125" s="306">
        <v>1124</v>
      </c>
      <c r="F125" s="306" t="str">
        <f>IF(競技者データ入力シート!$C$7="","",競技者データ入力シート!$S$1)</f>
        <v/>
      </c>
      <c r="G125" s="306"/>
      <c r="H125" s="306"/>
      <c r="I125" s="306" t="str">
        <f>IF(競技者データ入力シート!$B130="","",競技者データ入力シート!$B130)</f>
        <v/>
      </c>
      <c r="J125" s="306" t="str">
        <f>IF(競技者データ入力シート!C130="","",(競技者データ入力シート!C130&amp;" "&amp;競技者データ入力シート!D130))</f>
        <v/>
      </c>
      <c r="K125" s="306" t="str">
        <f>IF(競技者データ入力シート!E130="","",(競技者データ入力シート!E130&amp;" "&amp;競技者データ入力シート!F130))</f>
        <v/>
      </c>
      <c r="L125" s="306" t="str">
        <f>IF(競技者データ入力シート!C130="","",(競技者データ入力シート!C130&amp;" "&amp;競技者データ入力シート!D130))</f>
        <v/>
      </c>
      <c r="M125" s="306" t="str">
        <f>IF(競技者データ入力シート!H130="","",競技者データ入力シート!H130)</f>
        <v/>
      </c>
      <c r="N125" s="306" t="str">
        <f>IF(競技者データ入力シート!I130="","",競技者データ入力シート!I130)</f>
        <v/>
      </c>
      <c r="O125" s="306" t="str">
        <f>IF(競技者データ入力シート!J130="","",競技者データ入力シート!J130)</f>
        <v/>
      </c>
      <c r="P125" s="306" t="str">
        <f>IF(競技者データ入力シート!K130="","",競技者データ入力シート!K130)</f>
        <v/>
      </c>
      <c r="Q125" s="306" t="str">
        <f>IF(競技者データ入力シート!C130="", "", '大会申込一覧表(印刷して提出)'!$L$5)</f>
        <v/>
      </c>
      <c r="R125" s="306" t="str">
        <f>IF(競技者データ入力シート!L130="", "", 競技者データ入力シート!L130)</f>
        <v/>
      </c>
      <c r="S125" s="306" t="str">
        <f>IF($D125="","",data!U126)</f>
        <v/>
      </c>
      <c r="T125" s="306" t="str">
        <f>IF($D125="","",data!W126)</f>
        <v/>
      </c>
      <c r="U125" s="306"/>
      <c r="V125" s="306"/>
      <c r="W125" s="306" t="str">
        <f>IF($D125="","",data!Z126)</f>
        <v/>
      </c>
      <c r="X125" s="306" t="str">
        <f>IF($D125="","",data!AB126)</f>
        <v/>
      </c>
      <c r="Y125" s="306"/>
      <c r="Z125" s="306"/>
      <c r="AA125" s="306" t="str">
        <f>IF($D125="","",data!AE126)</f>
        <v/>
      </c>
      <c r="AB125" s="306" t="str">
        <f>IF($D125="","",data!AG126)</f>
        <v/>
      </c>
      <c r="AC125" s="306"/>
      <c r="AD125" s="306"/>
      <c r="AE125" s="306" t="str">
        <f>IF($D125="","",data!AJ126)</f>
        <v/>
      </c>
      <c r="AF125" s="306" t="str">
        <f>IF($D125="","",data!AL126)</f>
        <v/>
      </c>
      <c r="AG125" s="306"/>
      <c r="AH125" s="306"/>
      <c r="AI125" s="306" t="str">
        <f>IF($D125="","",data!AO126)</f>
        <v/>
      </c>
      <c r="AJ125" s="306" t="str">
        <f>IF($D125="","",data!AQ126)</f>
        <v/>
      </c>
      <c r="AK125" s="306"/>
      <c r="AL125" s="306"/>
      <c r="AM125" s="306" t="str">
        <f>IF(競技者データ入力シート!AK130="","",競技者データ入力シート!AK130)</f>
        <v/>
      </c>
      <c r="AN125" s="306" t="str">
        <f>IF(競技者データ入力シート!$AK130="","",(VLOOKUP(($AI125&amp;$AM125),$BO$2:$BP$9,2,FALSE)))</f>
        <v/>
      </c>
      <c r="AO125" s="306" t="str">
        <f>IF(競技者データ入力シート!$AK130="","",$B125)</f>
        <v/>
      </c>
      <c r="AP125" s="306" t="str">
        <f>IF(競技者データ入力シート!$AK130="","",$C125&amp;$AM125)</f>
        <v/>
      </c>
      <c r="AQ125" s="306"/>
      <c r="AR125" s="306" t="str">
        <f>IF(競技者データ入力シート!$AK130="","",$C125&amp;$AM125)</f>
        <v/>
      </c>
      <c r="AS125" s="306" t="str">
        <f>IF(競技者データ入力シート!$AK130="","",$C125&amp;$AM125)</f>
        <v/>
      </c>
      <c r="AT125" s="306" t="str">
        <f>IF(競技者データ入力シート!AK130="","",(COUNTIF($AN$2:AN125,AN125)))</f>
        <v/>
      </c>
      <c r="AU125" s="306" t="str">
        <f>IF(競技者データ入力シート!$AK130="","",E125)</f>
        <v/>
      </c>
      <c r="AV125" s="306" t="str">
        <f>IF(競技者データ入力シート!$AK130="","",J125)</f>
        <v/>
      </c>
      <c r="AW125" s="306" t="str">
        <f>IF(競技者データ入力シート!$AK130="","",AI125)</f>
        <v/>
      </c>
      <c r="AX125" s="306" t="str">
        <f>IF(競技者データ入力シート!$AK130="","",AJ125)</f>
        <v/>
      </c>
      <c r="AY125" s="306" t="str">
        <f>IF(競技者データ入力シート!$N130="","",競技者データ入力シート!$N130)</f>
        <v/>
      </c>
      <c r="AZ125" s="306" t="str">
        <f>IF(競技者データ入力シート!$S130="","",競技者データ入力シート!$S130)</f>
        <v/>
      </c>
      <c r="BA125" s="306" t="str">
        <f>IF(競技者データ入力シート!$X130="","",競技者データ入力シート!$X130)</f>
        <v/>
      </c>
      <c r="BB125" s="306" t="str">
        <f>IF(競技者データ入力シート!$AC130="","",競技者データ入力シート!$AC130)</f>
        <v/>
      </c>
      <c r="BC125" s="306" t="str">
        <f>IF(競技者データ入力シート!$AH130="","",競技者データ入力シート!$AH130)</f>
        <v/>
      </c>
      <c r="BD125" s="306" t="str">
        <f>IF(競技者データ入力シート!$AK130="","",競技者データ入力シート!$AK130)</f>
        <v/>
      </c>
    </row>
    <row r="126" spans="2:56">
      <c r="B126" s="306" t="str">
        <f>IF(競技者データ入力シート!C131="","",競技者データ入力シート!$S$1)</f>
        <v/>
      </c>
      <c r="C126" s="306" t="str">
        <f>IF(競技者データ入力シート!C131="","",'大会申込一覧表(印刷して提出)'!$P$6)</f>
        <v/>
      </c>
      <c r="D126" s="306" t="str">
        <f>競技者データ入力シート!A131</f>
        <v/>
      </c>
      <c r="E126" s="306">
        <v>1125</v>
      </c>
      <c r="F126" s="306" t="str">
        <f>IF(競技者データ入力シート!$C$7="","",競技者データ入力シート!$S$1)</f>
        <v/>
      </c>
      <c r="G126" s="306"/>
      <c r="H126" s="306"/>
      <c r="I126" s="306" t="str">
        <f>IF(競技者データ入力シート!$B131="","",競技者データ入力シート!$B131)</f>
        <v/>
      </c>
      <c r="J126" s="306" t="str">
        <f>IF(競技者データ入力シート!C131="","",(競技者データ入力シート!C131&amp;" "&amp;競技者データ入力シート!D131))</f>
        <v/>
      </c>
      <c r="K126" s="306" t="str">
        <f>IF(競技者データ入力シート!E131="","",(競技者データ入力シート!E131&amp;" "&amp;競技者データ入力シート!F131))</f>
        <v/>
      </c>
      <c r="L126" s="306" t="str">
        <f>IF(競技者データ入力シート!C131="","",(競技者データ入力シート!C131&amp;" "&amp;競技者データ入力シート!D131))</f>
        <v/>
      </c>
      <c r="M126" s="306" t="str">
        <f>IF(競技者データ入力シート!H131="","",競技者データ入力シート!H131)</f>
        <v/>
      </c>
      <c r="N126" s="306" t="str">
        <f>IF(競技者データ入力シート!I131="","",競技者データ入力シート!I131)</f>
        <v/>
      </c>
      <c r="O126" s="306" t="str">
        <f>IF(競技者データ入力シート!J131="","",競技者データ入力シート!J131)</f>
        <v/>
      </c>
      <c r="P126" s="306" t="str">
        <f>IF(競技者データ入力シート!K131="","",競技者データ入力シート!K131)</f>
        <v/>
      </c>
      <c r="Q126" s="306" t="str">
        <f>IF(競技者データ入力シート!C131="", "", '大会申込一覧表(印刷して提出)'!$L$5)</f>
        <v/>
      </c>
      <c r="R126" s="306" t="str">
        <f>IF(競技者データ入力シート!L131="", "", 競技者データ入力シート!L131)</f>
        <v/>
      </c>
      <c r="S126" s="306" t="str">
        <f>IF($D126="","",data!U127)</f>
        <v/>
      </c>
      <c r="T126" s="306" t="str">
        <f>IF($D126="","",data!W127)</f>
        <v/>
      </c>
      <c r="U126" s="306"/>
      <c r="V126" s="306"/>
      <c r="W126" s="306" t="str">
        <f>IF($D126="","",data!Z127)</f>
        <v/>
      </c>
      <c r="X126" s="306" t="str">
        <f>IF($D126="","",data!AB127)</f>
        <v/>
      </c>
      <c r="Y126" s="306"/>
      <c r="Z126" s="306"/>
      <c r="AA126" s="306" t="str">
        <f>IF($D126="","",data!AE127)</f>
        <v/>
      </c>
      <c r="AB126" s="306" t="str">
        <f>IF($D126="","",data!AG127)</f>
        <v/>
      </c>
      <c r="AC126" s="306"/>
      <c r="AD126" s="306"/>
      <c r="AE126" s="306" t="str">
        <f>IF($D126="","",data!AJ127)</f>
        <v/>
      </c>
      <c r="AF126" s="306" t="str">
        <f>IF($D126="","",data!AL127)</f>
        <v/>
      </c>
      <c r="AG126" s="306"/>
      <c r="AH126" s="306"/>
      <c r="AI126" s="306" t="str">
        <f>IF($D126="","",data!AO127)</f>
        <v/>
      </c>
      <c r="AJ126" s="306" t="str">
        <f>IF($D126="","",data!AQ127)</f>
        <v/>
      </c>
      <c r="AK126" s="306"/>
      <c r="AL126" s="306"/>
      <c r="AM126" s="306" t="str">
        <f>IF(競技者データ入力シート!AK131="","",競技者データ入力シート!AK131)</f>
        <v/>
      </c>
      <c r="AN126" s="306" t="str">
        <f>IF(競技者データ入力シート!$AK131="","",(VLOOKUP(($AI126&amp;$AM126),$BO$2:$BP$9,2,FALSE)))</f>
        <v/>
      </c>
      <c r="AO126" s="306" t="str">
        <f>IF(競技者データ入力シート!$AK131="","",$B126)</f>
        <v/>
      </c>
      <c r="AP126" s="306" t="str">
        <f>IF(競技者データ入力シート!$AK131="","",$C126&amp;$AM126)</f>
        <v/>
      </c>
      <c r="AQ126" s="306"/>
      <c r="AR126" s="306" t="str">
        <f>IF(競技者データ入力シート!$AK131="","",$C126&amp;$AM126)</f>
        <v/>
      </c>
      <c r="AS126" s="306" t="str">
        <f>IF(競技者データ入力シート!$AK131="","",$C126&amp;$AM126)</f>
        <v/>
      </c>
      <c r="AT126" s="306" t="str">
        <f>IF(競技者データ入力シート!AK131="","",(COUNTIF($AN$2:AN126,AN126)))</f>
        <v/>
      </c>
      <c r="AU126" s="306" t="str">
        <f>IF(競技者データ入力シート!$AK131="","",E126)</f>
        <v/>
      </c>
      <c r="AV126" s="306" t="str">
        <f>IF(競技者データ入力シート!$AK131="","",J126)</f>
        <v/>
      </c>
      <c r="AW126" s="306" t="str">
        <f>IF(競技者データ入力シート!$AK131="","",AI126)</f>
        <v/>
      </c>
      <c r="AX126" s="306" t="str">
        <f>IF(競技者データ入力シート!$AK131="","",AJ126)</f>
        <v/>
      </c>
      <c r="AY126" s="306" t="str">
        <f>IF(競技者データ入力シート!$N131="","",競技者データ入力シート!$N131)</f>
        <v/>
      </c>
      <c r="AZ126" s="306" t="str">
        <f>IF(競技者データ入力シート!$S131="","",競技者データ入力シート!$S131)</f>
        <v/>
      </c>
      <c r="BA126" s="306" t="str">
        <f>IF(競技者データ入力シート!$X131="","",競技者データ入力シート!$X131)</f>
        <v/>
      </c>
      <c r="BB126" s="306" t="str">
        <f>IF(競技者データ入力シート!$AC131="","",競技者データ入力シート!$AC131)</f>
        <v/>
      </c>
      <c r="BC126" s="306" t="str">
        <f>IF(競技者データ入力シート!$AH131="","",競技者データ入力シート!$AH131)</f>
        <v/>
      </c>
      <c r="BD126" s="306" t="str">
        <f>IF(競技者データ入力シート!$AK131="","",競技者データ入力シート!$AK131)</f>
        <v/>
      </c>
    </row>
    <row r="127" spans="2:56">
      <c r="B127" s="306" t="str">
        <f>IF(競技者データ入力シート!C132="","",競技者データ入力シート!$S$1)</f>
        <v/>
      </c>
      <c r="C127" s="306" t="str">
        <f>IF(競技者データ入力シート!C132="","",'大会申込一覧表(印刷して提出)'!$P$6)</f>
        <v/>
      </c>
      <c r="D127" s="306" t="str">
        <f>競技者データ入力シート!A132</f>
        <v/>
      </c>
      <c r="E127" s="306">
        <v>1126</v>
      </c>
      <c r="F127" s="306" t="str">
        <f>IF(競技者データ入力シート!$C$7="","",競技者データ入力シート!$S$1)</f>
        <v/>
      </c>
      <c r="G127" s="306"/>
      <c r="H127" s="306"/>
      <c r="I127" s="306" t="str">
        <f>IF(競技者データ入力シート!$B132="","",競技者データ入力シート!$B132)</f>
        <v/>
      </c>
      <c r="J127" s="306" t="str">
        <f>IF(競技者データ入力シート!C132="","",(競技者データ入力シート!C132&amp;" "&amp;競技者データ入力シート!D132))</f>
        <v/>
      </c>
      <c r="K127" s="306" t="str">
        <f>IF(競技者データ入力シート!E132="","",(競技者データ入力シート!E132&amp;" "&amp;競技者データ入力シート!F132))</f>
        <v/>
      </c>
      <c r="L127" s="306" t="str">
        <f>IF(競技者データ入力シート!C132="","",(競技者データ入力シート!C132&amp;" "&amp;競技者データ入力シート!D132))</f>
        <v/>
      </c>
      <c r="M127" s="306" t="str">
        <f>IF(競技者データ入力シート!H132="","",競技者データ入力シート!H132)</f>
        <v/>
      </c>
      <c r="N127" s="306" t="str">
        <f>IF(競技者データ入力シート!I132="","",競技者データ入力シート!I132)</f>
        <v/>
      </c>
      <c r="O127" s="306" t="str">
        <f>IF(競技者データ入力シート!J132="","",競技者データ入力シート!J132)</f>
        <v/>
      </c>
      <c r="P127" s="306" t="str">
        <f>IF(競技者データ入力シート!K132="","",競技者データ入力シート!K132)</f>
        <v/>
      </c>
      <c r="Q127" s="306" t="str">
        <f>IF(競技者データ入力シート!C132="", "", '大会申込一覧表(印刷して提出)'!$L$5)</f>
        <v/>
      </c>
      <c r="R127" s="306" t="str">
        <f>IF(競技者データ入力シート!L132="", "", 競技者データ入力シート!L132)</f>
        <v/>
      </c>
      <c r="S127" s="306" t="str">
        <f>IF($D127="","",data!U128)</f>
        <v/>
      </c>
      <c r="T127" s="306" t="str">
        <f>IF($D127="","",data!W128)</f>
        <v/>
      </c>
      <c r="U127" s="306"/>
      <c r="V127" s="306"/>
      <c r="W127" s="306" t="str">
        <f>IF($D127="","",data!Z128)</f>
        <v/>
      </c>
      <c r="X127" s="306" t="str">
        <f>IF($D127="","",data!AB128)</f>
        <v/>
      </c>
      <c r="Y127" s="306"/>
      <c r="Z127" s="306"/>
      <c r="AA127" s="306" t="str">
        <f>IF($D127="","",data!AE128)</f>
        <v/>
      </c>
      <c r="AB127" s="306" t="str">
        <f>IF($D127="","",data!AG128)</f>
        <v/>
      </c>
      <c r="AC127" s="306"/>
      <c r="AD127" s="306"/>
      <c r="AE127" s="306" t="str">
        <f>IF($D127="","",data!AJ128)</f>
        <v/>
      </c>
      <c r="AF127" s="306" t="str">
        <f>IF($D127="","",data!AL128)</f>
        <v/>
      </c>
      <c r="AG127" s="306"/>
      <c r="AH127" s="306"/>
      <c r="AI127" s="306" t="str">
        <f>IF($D127="","",data!AO128)</f>
        <v/>
      </c>
      <c r="AJ127" s="306" t="str">
        <f>IF($D127="","",data!AQ128)</f>
        <v/>
      </c>
      <c r="AK127" s="306"/>
      <c r="AL127" s="306"/>
      <c r="AM127" s="306" t="str">
        <f>IF(競技者データ入力シート!AK132="","",競技者データ入力シート!AK132)</f>
        <v/>
      </c>
      <c r="AN127" s="306" t="str">
        <f>IF(競技者データ入力シート!$AK132="","",(VLOOKUP(($AI127&amp;$AM127),$BO$2:$BP$9,2,FALSE)))</f>
        <v/>
      </c>
      <c r="AO127" s="306" t="str">
        <f>IF(競技者データ入力シート!$AK132="","",$B127)</f>
        <v/>
      </c>
      <c r="AP127" s="306" t="str">
        <f>IF(競技者データ入力シート!$AK132="","",$C127&amp;$AM127)</f>
        <v/>
      </c>
      <c r="AQ127" s="306"/>
      <c r="AR127" s="306" t="str">
        <f>IF(競技者データ入力シート!$AK132="","",$C127&amp;$AM127)</f>
        <v/>
      </c>
      <c r="AS127" s="306" t="str">
        <f>IF(競技者データ入力シート!$AK132="","",$C127&amp;$AM127)</f>
        <v/>
      </c>
      <c r="AT127" s="306" t="str">
        <f>IF(競技者データ入力シート!AK132="","",(COUNTIF($AN$2:AN127,AN127)))</f>
        <v/>
      </c>
      <c r="AU127" s="306" t="str">
        <f>IF(競技者データ入力シート!$AK132="","",E127)</f>
        <v/>
      </c>
      <c r="AV127" s="306" t="str">
        <f>IF(競技者データ入力シート!$AK132="","",J127)</f>
        <v/>
      </c>
      <c r="AW127" s="306" t="str">
        <f>IF(競技者データ入力シート!$AK132="","",AI127)</f>
        <v/>
      </c>
      <c r="AX127" s="306" t="str">
        <f>IF(競技者データ入力シート!$AK132="","",AJ127)</f>
        <v/>
      </c>
      <c r="AY127" s="306" t="str">
        <f>IF(競技者データ入力シート!$N132="","",競技者データ入力シート!$N132)</f>
        <v/>
      </c>
      <c r="AZ127" s="306" t="str">
        <f>IF(競技者データ入力シート!$S132="","",競技者データ入力シート!$S132)</f>
        <v/>
      </c>
      <c r="BA127" s="306" t="str">
        <f>IF(競技者データ入力シート!$X132="","",競技者データ入力シート!$X132)</f>
        <v/>
      </c>
      <c r="BB127" s="306" t="str">
        <f>IF(競技者データ入力シート!$AC132="","",競技者データ入力シート!$AC132)</f>
        <v/>
      </c>
      <c r="BC127" s="306" t="str">
        <f>IF(競技者データ入力シート!$AH132="","",競技者データ入力シート!$AH132)</f>
        <v/>
      </c>
      <c r="BD127" s="306" t="str">
        <f>IF(競技者データ入力シート!$AK132="","",競技者データ入力シート!$AK132)</f>
        <v/>
      </c>
    </row>
    <row r="128" spans="2:56">
      <c r="B128" s="306" t="str">
        <f>IF(競技者データ入力シート!C133="","",競技者データ入力シート!$S$1)</f>
        <v/>
      </c>
      <c r="C128" s="306" t="str">
        <f>IF(競技者データ入力シート!C133="","",'大会申込一覧表(印刷して提出)'!$P$6)</f>
        <v/>
      </c>
      <c r="D128" s="306" t="str">
        <f>競技者データ入力シート!A133</f>
        <v/>
      </c>
      <c r="E128" s="306">
        <v>1127</v>
      </c>
      <c r="F128" s="306" t="str">
        <f>IF(競技者データ入力シート!$C$7="","",競技者データ入力シート!$S$1)</f>
        <v/>
      </c>
      <c r="G128" s="306"/>
      <c r="H128" s="306"/>
      <c r="I128" s="306" t="str">
        <f>IF(競技者データ入力シート!$B133="","",競技者データ入力シート!$B133)</f>
        <v/>
      </c>
      <c r="J128" s="306" t="str">
        <f>IF(競技者データ入力シート!C133="","",(競技者データ入力シート!C133&amp;" "&amp;競技者データ入力シート!D133))</f>
        <v/>
      </c>
      <c r="K128" s="306" t="str">
        <f>IF(競技者データ入力シート!E133="","",(競技者データ入力シート!E133&amp;" "&amp;競技者データ入力シート!F133))</f>
        <v/>
      </c>
      <c r="L128" s="306" t="str">
        <f>IF(競技者データ入力シート!C133="","",(競技者データ入力シート!C133&amp;" "&amp;競技者データ入力シート!D133))</f>
        <v/>
      </c>
      <c r="M128" s="306" t="str">
        <f>IF(競技者データ入力シート!H133="","",競技者データ入力シート!H133)</f>
        <v/>
      </c>
      <c r="N128" s="306" t="str">
        <f>IF(競技者データ入力シート!I133="","",競技者データ入力シート!I133)</f>
        <v/>
      </c>
      <c r="O128" s="306" t="str">
        <f>IF(競技者データ入力シート!J133="","",競技者データ入力シート!J133)</f>
        <v/>
      </c>
      <c r="P128" s="306" t="str">
        <f>IF(競技者データ入力シート!K133="","",競技者データ入力シート!K133)</f>
        <v/>
      </c>
      <c r="Q128" s="306" t="str">
        <f>IF(競技者データ入力シート!C133="", "", '大会申込一覧表(印刷して提出)'!$L$5)</f>
        <v/>
      </c>
      <c r="R128" s="306" t="str">
        <f>IF(競技者データ入力シート!L133="", "", 競技者データ入力シート!L133)</f>
        <v/>
      </c>
      <c r="S128" s="306" t="str">
        <f>IF($D128="","",data!U129)</f>
        <v/>
      </c>
      <c r="T128" s="306" t="str">
        <f>IF($D128="","",data!W129)</f>
        <v/>
      </c>
      <c r="U128" s="306"/>
      <c r="V128" s="306"/>
      <c r="W128" s="306" t="str">
        <f>IF($D128="","",data!Z129)</f>
        <v/>
      </c>
      <c r="X128" s="306" t="str">
        <f>IF($D128="","",data!AB129)</f>
        <v/>
      </c>
      <c r="Y128" s="306"/>
      <c r="Z128" s="306"/>
      <c r="AA128" s="306" t="str">
        <f>IF($D128="","",data!AE129)</f>
        <v/>
      </c>
      <c r="AB128" s="306" t="str">
        <f>IF($D128="","",data!AG129)</f>
        <v/>
      </c>
      <c r="AC128" s="306"/>
      <c r="AD128" s="306"/>
      <c r="AE128" s="306" t="str">
        <f>IF($D128="","",data!AJ129)</f>
        <v/>
      </c>
      <c r="AF128" s="306" t="str">
        <f>IF($D128="","",data!AL129)</f>
        <v/>
      </c>
      <c r="AG128" s="306"/>
      <c r="AH128" s="306"/>
      <c r="AI128" s="306" t="str">
        <f>IF($D128="","",data!AO129)</f>
        <v/>
      </c>
      <c r="AJ128" s="306" t="str">
        <f>IF($D128="","",data!AQ129)</f>
        <v/>
      </c>
      <c r="AK128" s="306"/>
      <c r="AL128" s="306"/>
      <c r="AM128" s="306" t="str">
        <f>IF(競技者データ入力シート!AK133="","",競技者データ入力シート!AK133)</f>
        <v/>
      </c>
      <c r="AN128" s="306" t="str">
        <f>IF(競技者データ入力シート!$AK133="","",(VLOOKUP(($AI128&amp;$AM128),$BO$2:$BP$9,2,FALSE)))</f>
        <v/>
      </c>
      <c r="AO128" s="306" t="str">
        <f>IF(競技者データ入力シート!$AK133="","",$B128)</f>
        <v/>
      </c>
      <c r="AP128" s="306" t="str">
        <f>IF(競技者データ入力シート!$AK133="","",$C128&amp;$AM128)</f>
        <v/>
      </c>
      <c r="AQ128" s="306"/>
      <c r="AR128" s="306" t="str">
        <f>IF(競技者データ入力シート!$AK133="","",$C128&amp;$AM128)</f>
        <v/>
      </c>
      <c r="AS128" s="306" t="str">
        <f>IF(競技者データ入力シート!$AK133="","",$C128&amp;$AM128)</f>
        <v/>
      </c>
      <c r="AT128" s="306" t="str">
        <f>IF(競技者データ入力シート!AK133="","",(COUNTIF($AN$2:AN128,AN128)))</f>
        <v/>
      </c>
      <c r="AU128" s="306" t="str">
        <f>IF(競技者データ入力シート!$AK133="","",E128)</f>
        <v/>
      </c>
      <c r="AV128" s="306" t="str">
        <f>IF(競技者データ入力シート!$AK133="","",J128)</f>
        <v/>
      </c>
      <c r="AW128" s="306" t="str">
        <f>IF(競技者データ入力シート!$AK133="","",AI128)</f>
        <v/>
      </c>
      <c r="AX128" s="306" t="str">
        <f>IF(競技者データ入力シート!$AK133="","",AJ128)</f>
        <v/>
      </c>
      <c r="AY128" s="306" t="str">
        <f>IF(競技者データ入力シート!$N133="","",競技者データ入力シート!$N133)</f>
        <v/>
      </c>
      <c r="AZ128" s="306" t="str">
        <f>IF(競技者データ入力シート!$S133="","",競技者データ入力シート!$S133)</f>
        <v/>
      </c>
      <c r="BA128" s="306" t="str">
        <f>IF(競技者データ入力シート!$X133="","",競技者データ入力シート!$X133)</f>
        <v/>
      </c>
      <c r="BB128" s="306" t="str">
        <f>IF(競技者データ入力シート!$AC133="","",競技者データ入力シート!$AC133)</f>
        <v/>
      </c>
      <c r="BC128" s="306" t="str">
        <f>IF(競技者データ入力シート!$AH133="","",競技者データ入力シート!$AH133)</f>
        <v/>
      </c>
      <c r="BD128" s="306" t="str">
        <f>IF(競技者データ入力シート!$AK133="","",競技者データ入力シート!$AK133)</f>
        <v/>
      </c>
    </row>
    <row r="129" spans="2:56">
      <c r="B129" s="306" t="str">
        <f>IF(競技者データ入力シート!C134="","",競技者データ入力シート!$S$1)</f>
        <v/>
      </c>
      <c r="C129" s="306" t="str">
        <f>IF(競技者データ入力シート!C134="","",'大会申込一覧表(印刷して提出)'!$P$6)</f>
        <v/>
      </c>
      <c r="D129" s="306" t="str">
        <f>競技者データ入力シート!A134</f>
        <v/>
      </c>
      <c r="E129" s="306">
        <v>1128</v>
      </c>
      <c r="F129" s="306" t="str">
        <f>IF(競技者データ入力シート!$C$7="","",競技者データ入力シート!$S$1)</f>
        <v/>
      </c>
      <c r="G129" s="306"/>
      <c r="H129" s="306"/>
      <c r="I129" s="306" t="str">
        <f>IF(競技者データ入力シート!$B134="","",競技者データ入力シート!$B134)</f>
        <v/>
      </c>
      <c r="J129" s="306" t="str">
        <f>IF(競技者データ入力シート!C134="","",(競技者データ入力シート!C134&amp;" "&amp;競技者データ入力シート!D134))</f>
        <v/>
      </c>
      <c r="K129" s="306" t="str">
        <f>IF(競技者データ入力シート!E134="","",(競技者データ入力シート!E134&amp;" "&amp;競技者データ入力シート!F134))</f>
        <v/>
      </c>
      <c r="L129" s="306" t="str">
        <f>IF(競技者データ入力シート!C134="","",(競技者データ入力シート!C134&amp;" "&amp;競技者データ入力シート!D134))</f>
        <v/>
      </c>
      <c r="M129" s="306" t="str">
        <f>IF(競技者データ入力シート!H134="","",競技者データ入力シート!H134)</f>
        <v/>
      </c>
      <c r="N129" s="306" t="str">
        <f>IF(競技者データ入力シート!I134="","",競技者データ入力シート!I134)</f>
        <v/>
      </c>
      <c r="O129" s="306" t="str">
        <f>IF(競技者データ入力シート!J134="","",競技者データ入力シート!J134)</f>
        <v/>
      </c>
      <c r="P129" s="306" t="str">
        <f>IF(競技者データ入力シート!K134="","",競技者データ入力シート!K134)</f>
        <v/>
      </c>
      <c r="Q129" s="306" t="str">
        <f>IF(競技者データ入力シート!C134="", "", '大会申込一覧表(印刷して提出)'!$L$5)</f>
        <v/>
      </c>
      <c r="R129" s="306" t="str">
        <f>IF(競技者データ入力シート!L134="", "", 競技者データ入力シート!L134)</f>
        <v/>
      </c>
      <c r="S129" s="306" t="str">
        <f>IF($D129="","",data!U130)</f>
        <v/>
      </c>
      <c r="T129" s="306" t="str">
        <f>IF($D129="","",data!W130)</f>
        <v/>
      </c>
      <c r="U129" s="306"/>
      <c r="V129" s="306"/>
      <c r="W129" s="306" t="str">
        <f>IF($D129="","",data!Z130)</f>
        <v/>
      </c>
      <c r="X129" s="306" t="str">
        <f>IF($D129="","",data!AB130)</f>
        <v/>
      </c>
      <c r="Y129" s="306"/>
      <c r="Z129" s="306"/>
      <c r="AA129" s="306" t="str">
        <f>IF($D129="","",data!AE130)</f>
        <v/>
      </c>
      <c r="AB129" s="306" t="str">
        <f>IF($D129="","",data!AG130)</f>
        <v/>
      </c>
      <c r="AC129" s="306"/>
      <c r="AD129" s="306"/>
      <c r="AE129" s="306" t="str">
        <f>IF($D129="","",data!AJ130)</f>
        <v/>
      </c>
      <c r="AF129" s="306" t="str">
        <f>IF($D129="","",data!AL130)</f>
        <v/>
      </c>
      <c r="AG129" s="306"/>
      <c r="AH129" s="306"/>
      <c r="AI129" s="306" t="str">
        <f>IF($D129="","",data!AO130)</f>
        <v/>
      </c>
      <c r="AJ129" s="306" t="str">
        <f>IF($D129="","",data!AQ130)</f>
        <v/>
      </c>
      <c r="AK129" s="306"/>
      <c r="AL129" s="306"/>
      <c r="AM129" s="306" t="str">
        <f>IF(競技者データ入力シート!AK134="","",競技者データ入力シート!AK134)</f>
        <v/>
      </c>
      <c r="AN129" s="306" t="str">
        <f>IF(競技者データ入力シート!$AK134="","",(VLOOKUP(($AI129&amp;$AM129),$BO$2:$BP$9,2,FALSE)))</f>
        <v/>
      </c>
      <c r="AO129" s="306" t="str">
        <f>IF(競技者データ入力シート!$AK134="","",$B129)</f>
        <v/>
      </c>
      <c r="AP129" s="306" t="str">
        <f>IF(競技者データ入力シート!$AK134="","",$C129&amp;$AM129)</f>
        <v/>
      </c>
      <c r="AQ129" s="306"/>
      <c r="AR129" s="306" t="str">
        <f>IF(競技者データ入力シート!$AK134="","",$C129&amp;$AM129)</f>
        <v/>
      </c>
      <c r="AS129" s="306" t="str">
        <f>IF(競技者データ入力シート!$AK134="","",$C129&amp;$AM129)</f>
        <v/>
      </c>
      <c r="AT129" s="306" t="str">
        <f>IF(競技者データ入力シート!AK134="","",(COUNTIF($AN$2:AN129,AN129)))</f>
        <v/>
      </c>
      <c r="AU129" s="306" t="str">
        <f>IF(競技者データ入力シート!$AK134="","",E129)</f>
        <v/>
      </c>
      <c r="AV129" s="306" t="str">
        <f>IF(競技者データ入力シート!$AK134="","",J129)</f>
        <v/>
      </c>
      <c r="AW129" s="306" t="str">
        <f>IF(競技者データ入力シート!$AK134="","",AI129)</f>
        <v/>
      </c>
      <c r="AX129" s="306" t="str">
        <f>IF(競技者データ入力シート!$AK134="","",AJ129)</f>
        <v/>
      </c>
      <c r="AY129" s="306" t="str">
        <f>IF(競技者データ入力シート!$N134="","",競技者データ入力シート!$N134)</f>
        <v/>
      </c>
      <c r="AZ129" s="306" t="str">
        <f>IF(競技者データ入力シート!$S134="","",競技者データ入力シート!$S134)</f>
        <v/>
      </c>
      <c r="BA129" s="306" t="str">
        <f>IF(競技者データ入力シート!$X134="","",競技者データ入力シート!$X134)</f>
        <v/>
      </c>
      <c r="BB129" s="306" t="str">
        <f>IF(競技者データ入力シート!$AC134="","",競技者データ入力シート!$AC134)</f>
        <v/>
      </c>
      <c r="BC129" s="306" t="str">
        <f>IF(競技者データ入力シート!$AH134="","",競技者データ入力シート!$AH134)</f>
        <v/>
      </c>
      <c r="BD129" s="306" t="str">
        <f>IF(競技者データ入力シート!$AK134="","",競技者データ入力シート!$AK134)</f>
        <v/>
      </c>
    </row>
    <row r="130" spans="2:56">
      <c r="B130" s="306" t="str">
        <f>IF(競技者データ入力シート!C135="","",競技者データ入力シート!$S$1)</f>
        <v/>
      </c>
      <c r="C130" s="306" t="str">
        <f>IF(競技者データ入力シート!C135="","",'大会申込一覧表(印刷して提出)'!$P$6)</f>
        <v/>
      </c>
      <c r="D130" s="306" t="str">
        <f>競技者データ入力シート!A135</f>
        <v/>
      </c>
      <c r="E130" s="306">
        <v>1129</v>
      </c>
      <c r="F130" s="306" t="str">
        <f>IF(競技者データ入力シート!$C$7="","",競技者データ入力シート!$S$1)</f>
        <v/>
      </c>
      <c r="G130" s="306"/>
      <c r="H130" s="306"/>
      <c r="I130" s="306" t="str">
        <f>IF(競技者データ入力シート!$B135="","",競技者データ入力シート!$B135)</f>
        <v/>
      </c>
      <c r="J130" s="306" t="str">
        <f>IF(競技者データ入力シート!C135="","",(競技者データ入力シート!C135&amp;" "&amp;競技者データ入力シート!D135))</f>
        <v/>
      </c>
      <c r="K130" s="306" t="str">
        <f>IF(競技者データ入力シート!E135="","",(競技者データ入力シート!E135&amp;" "&amp;競技者データ入力シート!F135))</f>
        <v/>
      </c>
      <c r="L130" s="306" t="str">
        <f>IF(競技者データ入力シート!C135="","",(競技者データ入力シート!C135&amp;" "&amp;競技者データ入力シート!D135))</f>
        <v/>
      </c>
      <c r="M130" s="306" t="str">
        <f>IF(競技者データ入力シート!H135="","",競技者データ入力シート!H135)</f>
        <v/>
      </c>
      <c r="N130" s="306" t="str">
        <f>IF(競技者データ入力シート!I135="","",競技者データ入力シート!I135)</f>
        <v/>
      </c>
      <c r="O130" s="306" t="str">
        <f>IF(競技者データ入力シート!J135="","",競技者データ入力シート!J135)</f>
        <v/>
      </c>
      <c r="P130" s="306" t="str">
        <f>IF(競技者データ入力シート!K135="","",競技者データ入力シート!K135)</f>
        <v/>
      </c>
      <c r="Q130" s="306" t="str">
        <f>IF(競技者データ入力シート!C135="", "", '大会申込一覧表(印刷して提出)'!$L$5)</f>
        <v/>
      </c>
      <c r="R130" s="306" t="str">
        <f>IF(競技者データ入力シート!L135="", "", 競技者データ入力シート!L135)</f>
        <v/>
      </c>
      <c r="S130" s="306" t="str">
        <f>IF($D130="","",data!U131)</f>
        <v/>
      </c>
      <c r="T130" s="306" t="str">
        <f>IF($D130="","",data!W131)</f>
        <v/>
      </c>
      <c r="U130" s="306"/>
      <c r="V130" s="306"/>
      <c r="W130" s="306" t="str">
        <f>IF($D130="","",data!Z131)</f>
        <v/>
      </c>
      <c r="X130" s="306" t="str">
        <f>IF($D130="","",data!AB131)</f>
        <v/>
      </c>
      <c r="Y130" s="306"/>
      <c r="Z130" s="306"/>
      <c r="AA130" s="306" t="str">
        <f>IF($D130="","",data!AE131)</f>
        <v/>
      </c>
      <c r="AB130" s="306" t="str">
        <f>IF($D130="","",data!AG131)</f>
        <v/>
      </c>
      <c r="AC130" s="306"/>
      <c r="AD130" s="306"/>
      <c r="AE130" s="306" t="str">
        <f>IF($D130="","",data!AJ131)</f>
        <v/>
      </c>
      <c r="AF130" s="306" t="str">
        <f>IF($D130="","",data!AL131)</f>
        <v/>
      </c>
      <c r="AG130" s="306"/>
      <c r="AH130" s="306"/>
      <c r="AI130" s="306" t="str">
        <f>IF($D130="","",data!AO131)</f>
        <v/>
      </c>
      <c r="AJ130" s="306" t="str">
        <f>IF($D130="","",data!AQ131)</f>
        <v/>
      </c>
      <c r="AK130" s="306"/>
      <c r="AL130" s="306"/>
      <c r="AM130" s="306" t="str">
        <f>IF(競技者データ入力シート!AK135="","",競技者データ入力シート!AK135)</f>
        <v/>
      </c>
      <c r="AN130" s="306" t="str">
        <f>IF(競技者データ入力シート!$AK135="","",(VLOOKUP(($AI130&amp;$AM130),$BO$2:$BP$9,2,FALSE)))</f>
        <v/>
      </c>
      <c r="AO130" s="306" t="str">
        <f>IF(競技者データ入力シート!$AK135="","",$B130)</f>
        <v/>
      </c>
      <c r="AP130" s="306" t="str">
        <f>IF(競技者データ入力シート!$AK135="","",$C130&amp;$AM130)</f>
        <v/>
      </c>
      <c r="AQ130" s="306"/>
      <c r="AR130" s="306" t="str">
        <f>IF(競技者データ入力シート!$AK135="","",$C130&amp;$AM130)</f>
        <v/>
      </c>
      <c r="AS130" s="306" t="str">
        <f>IF(競技者データ入力シート!$AK135="","",$C130&amp;$AM130)</f>
        <v/>
      </c>
      <c r="AT130" s="306" t="str">
        <f>IF(競技者データ入力シート!AK135="","",(COUNTIF($AN$2:AN130,AN130)))</f>
        <v/>
      </c>
      <c r="AU130" s="306" t="str">
        <f>IF(競技者データ入力シート!$AK135="","",E130)</f>
        <v/>
      </c>
      <c r="AV130" s="306" t="str">
        <f>IF(競技者データ入力シート!$AK135="","",J130)</f>
        <v/>
      </c>
      <c r="AW130" s="306" t="str">
        <f>IF(競技者データ入力シート!$AK135="","",AI130)</f>
        <v/>
      </c>
      <c r="AX130" s="306" t="str">
        <f>IF(競技者データ入力シート!$AK135="","",AJ130)</f>
        <v/>
      </c>
      <c r="AY130" s="306" t="str">
        <f>IF(競技者データ入力シート!$N135="","",競技者データ入力シート!$N135)</f>
        <v/>
      </c>
      <c r="AZ130" s="306" t="str">
        <f>IF(競技者データ入力シート!$S135="","",競技者データ入力シート!$S135)</f>
        <v/>
      </c>
      <c r="BA130" s="306" t="str">
        <f>IF(競技者データ入力シート!$X135="","",競技者データ入力シート!$X135)</f>
        <v/>
      </c>
      <c r="BB130" s="306" t="str">
        <f>IF(競技者データ入力シート!$AC135="","",競技者データ入力シート!$AC135)</f>
        <v/>
      </c>
      <c r="BC130" s="306" t="str">
        <f>IF(競技者データ入力シート!$AH135="","",競技者データ入力シート!$AH135)</f>
        <v/>
      </c>
      <c r="BD130" s="306" t="str">
        <f>IF(競技者データ入力シート!$AK135="","",競技者データ入力シート!$AK135)</f>
        <v/>
      </c>
    </row>
    <row r="131" spans="2:56">
      <c r="B131" s="306" t="str">
        <f>IF(競技者データ入力シート!C136="","",競技者データ入力シート!$S$1)</f>
        <v/>
      </c>
      <c r="C131" s="306" t="str">
        <f>IF(競技者データ入力シート!C136="","",'大会申込一覧表(印刷して提出)'!$P$6)</f>
        <v/>
      </c>
      <c r="D131" s="306" t="str">
        <f>競技者データ入力シート!A136</f>
        <v/>
      </c>
      <c r="E131" s="306">
        <v>1130</v>
      </c>
      <c r="F131" s="306" t="str">
        <f>IF(競技者データ入力シート!$C$7="","",競技者データ入力シート!$S$1)</f>
        <v/>
      </c>
      <c r="G131" s="306"/>
      <c r="H131" s="306"/>
      <c r="I131" s="306" t="str">
        <f>IF(競技者データ入力シート!$B136="","",競技者データ入力シート!$B136)</f>
        <v/>
      </c>
      <c r="J131" s="306" t="str">
        <f>IF(競技者データ入力シート!C136="","",(競技者データ入力シート!C136&amp;" "&amp;競技者データ入力シート!D136))</f>
        <v/>
      </c>
      <c r="K131" s="306" t="str">
        <f>IF(競技者データ入力シート!E136="","",(競技者データ入力シート!E136&amp;" "&amp;競技者データ入力シート!F136))</f>
        <v/>
      </c>
      <c r="L131" s="306" t="str">
        <f>IF(競技者データ入力シート!C136="","",(競技者データ入力シート!C136&amp;" "&amp;競技者データ入力シート!D136))</f>
        <v/>
      </c>
      <c r="M131" s="306" t="str">
        <f>IF(競技者データ入力シート!H136="","",競技者データ入力シート!H136)</f>
        <v/>
      </c>
      <c r="N131" s="306" t="str">
        <f>IF(競技者データ入力シート!I136="","",競技者データ入力シート!I136)</f>
        <v/>
      </c>
      <c r="O131" s="306" t="str">
        <f>IF(競技者データ入力シート!J136="","",競技者データ入力シート!J136)</f>
        <v/>
      </c>
      <c r="P131" s="306" t="str">
        <f>IF(競技者データ入力シート!K136="","",競技者データ入力シート!K136)</f>
        <v/>
      </c>
      <c r="Q131" s="306" t="str">
        <f>IF(競技者データ入力シート!C136="", "", '大会申込一覧表(印刷して提出)'!$L$5)</f>
        <v/>
      </c>
      <c r="R131" s="306" t="str">
        <f>IF(競技者データ入力シート!L136="", "", 競技者データ入力シート!L136)</f>
        <v/>
      </c>
      <c r="S131" s="306" t="str">
        <f>IF($D131="","",data!U132)</f>
        <v/>
      </c>
      <c r="T131" s="306" t="str">
        <f>IF($D131="","",data!W132)</f>
        <v/>
      </c>
      <c r="U131" s="306"/>
      <c r="V131" s="306"/>
      <c r="W131" s="306" t="str">
        <f>IF($D131="","",data!Z132)</f>
        <v/>
      </c>
      <c r="X131" s="306" t="str">
        <f>IF($D131="","",data!AB132)</f>
        <v/>
      </c>
      <c r="Y131" s="306"/>
      <c r="Z131" s="306"/>
      <c r="AA131" s="306" t="str">
        <f>IF($D131="","",data!AE132)</f>
        <v/>
      </c>
      <c r="AB131" s="306" t="str">
        <f>IF($D131="","",data!AG132)</f>
        <v/>
      </c>
      <c r="AC131" s="306"/>
      <c r="AD131" s="306"/>
      <c r="AE131" s="306" t="str">
        <f>IF($D131="","",data!AJ132)</f>
        <v/>
      </c>
      <c r="AF131" s="306" t="str">
        <f>IF($D131="","",data!AL132)</f>
        <v/>
      </c>
      <c r="AG131" s="306"/>
      <c r="AH131" s="306"/>
      <c r="AI131" s="306" t="str">
        <f>IF($D131="","",data!AO132)</f>
        <v/>
      </c>
      <c r="AJ131" s="306" t="str">
        <f>IF($D131="","",data!AQ132)</f>
        <v/>
      </c>
      <c r="AK131" s="306"/>
      <c r="AL131" s="306"/>
      <c r="AM131" s="306" t="str">
        <f>IF(競技者データ入力シート!AK136="","",競技者データ入力シート!AK136)</f>
        <v/>
      </c>
      <c r="AN131" s="306" t="str">
        <f>IF(競技者データ入力シート!$AK136="","",(VLOOKUP(($AI131&amp;$AM131),$BO$2:$BP$9,2,FALSE)))</f>
        <v/>
      </c>
      <c r="AO131" s="306" t="str">
        <f>IF(競技者データ入力シート!$AK136="","",$B131)</f>
        <v/>
      </c>
      <c r="AP131" s="306" t="str">
        <f>IF(競技者データ入力シート!$AK136="","",$C131&amp;$AM131)</f>
        <v/>
      </c>
      <c r="AQ131" s="306"/>
      <c r="AR131" s="306" t="str">
        <f>IF(競技者データ入力シート!$AK136="","",$C131&amp;$AM131)</f>
        <v/>
      </c>
      <c r="AS131" s="306" t="str">
        <f>IF(競技者データ入力シート!$AK136="","",$C131&amp;$AM131)</f>
        <v/>
      </c>
      <c r="AT131" s="306" t="str">
        <f>IF(競技者データ入力シート!AK136="","",(COUNTIF($AN$2:AN131,AN131)))</f>
        <v/>
      </c>
      <c r="AU131" s="306" t="str">
        <f>IF(競技者データ入力シート!$AK136="","",E131)</f>
        <v/>
      </c>
      <c r="AV131" s="306" t="str">
        <f>IF(競技者データ入力シート!$AK136="","",J131)</f>
        <v/>
      </c>
      <c r="AW131" s="306" t="str">
        <f>IF(競技者データ入力シート!$AK136="","",AI131)</f>
        <v/>
      </c>
      <c r="AX131" s="306" t="str">
        <f>IF(競技者データ入力シート!$AK136="","",AJ131)</f>
        <v/>
      </c>
      <c r="AY131" s="306" t="str">
        <f>IF(競技者データ入力シート!$N136="","",競技者データ入力シート!$N136)</f>
        <v/>
      </c>
      <c r="AZ131" s="306" t="str">
        <f>IF(競技者データ入力シート!$S136="","",競技者データ入力シート!$S136)</f>
        <v/>
      </c>
      <c r="BA131" s="306" t="str">
        <f>IF(競技者データ入力シート!$X136="","",競技者データ入力シート!$X136)</f>
        <v/>
      </c>
      <c r="BB131" s="306" t="str">
        <f>IF(競技者データ入力シート!$AC136="","",競技者データ入力シート!$AC136)</f>
        <v/>
      </c>
      <c r="BC131" s="306" t="str">
        <f>IF(競技者データ入力シート!$AH136="","",競技者データ入力シート!$AH136)</f>
        <v/>
      </c>
      <c r="BD131" s="306" t="str">
        <f>IF(競技者データ入力シート!$AK136="","",競技者データ入力シート!$AK136)</f>
        <v/>
      </c>
    </row>
    <row r="132" spans="2:56">
      <c r="B132" s="306" t="str">
        <f>IF(競技者データ入力シート!C137="","",競技者データ入力シート!$S$1)</f>
        <v/>
      </c>
      <c r="C132" s="306" t="str">
        <f>IF(競技者データ入力シート!C137="","",'大会申込一覧表(印刷して提出)'!$P$6)</f>
        <v/>
      </c>
      <c r="D132" s="306" t="str">
        <f>競技者データ入力シート!A137</f>
        <v/>
      </c>
      <c r="E132" s="306">
        <v>1131</v>
      </c>
      <c r="F132" s="306" t="str">
        <f>IF(競技者データ入力シート!$C$7="","",競技者データ入力シート!$S$1)</f>
        <v/>
      </c>
      <c r="G132" s="306"/>
      <c r="H132" s="306"/>
      <c r="I132" s="306" t="str">
        <f>IF(競技者データ入力シート!$B137="","",競技者データ入力シート!$B137)</f>
        <v/>
      </c>
      <c r="J132" s="306" t="str">
        <f>IF(競技者データ入力シート!C137="","",(競技者データ入力シート!C137&amp;" "&amp;競技者データ入力シート!D137))</f>
        <v/>
      </c>
      <c r="K132" s="306" t="str">
        <f>IF(競技者データ入力シート!E137="","",(競技者データ入力シート!E137&amp;" "&amp;競技者データ入力シート!F137))</f>
        <v/>
      </c>
      <c r="L132" s="306" t="str">
        <f>IF(競技者データ入力シート!C137="","",(競技者データ入力シート!C137&amp;" "&amp;競技者データ入力シート!D137))</f>
        <v/>
      </c>
      <c r="M132" s="306" t="str">
        <f>IF(競技者データ入力シート!H137="","",競技者データ入力シート!H137)</f>
        <v/>
      </c>
      <c r="N132" s="306" t="str">
        <f>IF(競技者データ入力シート!I137="","",競技者データ入力シート!I137)</f>
        <v/>
      </c>
      <c r="O132" s="306" t="str">
        <f>IF(競技者データ入力シート!J137="","",競技者データ入力シート!J137)</f>
        <v/>
      </c>
      <c r="P132" s="306" t="str">
        <f>IF(競技者データ入力シート!K137="","",競技者データ入力シート!K137)</f>
        <v/>
      </c>
      <c r="Q132" s="306" t="str">
        <f>IF(競技者データ入力シート!C137="", "", '大会申込一覧表(印刷して提出)'!$L$5)</f>
        <v/>
      </c>
      <c r="R132" s="306" t="str">
        <f>IF(競技者データ入力シート!L137="", "", 競技者データ入力シート!L137)</f>
        <v/>
      </c>
      <c r="S132" s="306" t="str">
        <f>IF($D132="","",data!U133)</f>
        <v/>
      </c>
      <c r="T132" s="306" t="str">
        <f>IF($D132="","",data!W133)</f>
        <v/>
      </c>
      <c r="U132" s="306"/>
      <c r="V132" s="306"/>
      <c r="W132" s="306" t="str">
        <f>IF($D132="","",data!Z133)</f>
        <v/>
      </c>
      <c r="X132" s="306" t="str">
        <f>IF($D132="","",data!AB133)</f>
        <v/>
      </c>
      <c r="Y132" s="306"/>
      <c r="Z132" s="306"/>
      <c r="AA132" s="306" t="str">
        <f>IF($D132="","",data!AE133)</f>
        <v/>
      </c>
      <c r="AB132" s="306" t="str">
        <f>IF($D132="","",data!AG133)</f>
        <v/>
      </c>
      <c r="AC132" s="306"/>
      <c r="AD132" s="306"/>
      <c r="AE132" s="306" t="str">
        <f>IF($D132="","",data!AJ133)</f>
        <v/>
      </c>
      <c r="AF132" s="306" t="str">
        <f>IF($D132="","",data!AL133)</f>
        <v/>
      </c>
      <c r="AG132" s="306"/>
      <c r="AH132" s="306"/>
      <c r="AI132" s="306" t="str">
        <f>IF($D132="","",data!AO133)</f>
        <v/>
      </c>
      <c r="AJ132" s="306" t="str">
        <f>IF($D132="","",data!AQ133)</f>
        <v/>
      </c>
      <c r="AK132" s="306"/>
      <c r="AL132" s="306"/>
      <c r="AM132" s="306" t="str">
        <f>IF(競技者データ入力シート!AK137="","",競技者データ入力シート!AK137)</f>
        <v/>
      </c>
      <c r="AN132" s="306" t="str">
        <f>IF(競技者データ入力シート!$AK137="","",(VLOOKUP(($AI132&amp;$AM132),$BO$2:$BP$9,2,FALSE)))</f>
        <v/>
      </c>
      <c r="AO132" s="306" t="str">
        <f>IF(競技者データ入力シート!$AK137="","",$B132)</f>
        <v/>
      </c>
      <c r="AP132" s="306" t="str">
        <f>IF(競技者データ入力シート!$AK137="","",$C132&amp;$AM132)</f>
        <v/>
      </c>
      <c r="AQ132" s="306"/>
      <c r="AR132" s="306" t="str">
        <f>IF(競技者データ入力シート!$AK137="","",$C132&amp;$AM132)</f>
        <v/>
      </c>
      <c r="AS132" s="306" t="str">
        <f>IF(競技者データ入力シート!$AK137="","",$C132&amp;$AM132)</f>
        <v/>
      </c>
      <c r="AT132" s="306" t="str">
        <f>IF(競技者データ入力シート!AK137="","",(COUNTIF($AN$2:AN132,AN132)))</f>
        <v/>
      </c>
      <c r="AU132" s="306" t="str">
        <f>IF(競技者データ入力シート!$AK137="","",E132)</f>
        <v/>
      </c>
      <c r="AV132" s="306" t="str">
        <f>IF(競技者データ入力シート!$AK137="","",J132)</f>
        <v/>
      </c>
      <c r="AW132" s="306" t="str">
        <f>IF(競技者データ入力シート!$AK137="","",AI132)</f>
        <v/>
      </c>
      <c r="AX132" s="306" t="str">
        <f>IF(競技者データ入力シート!$AK137="","",AJ132)</f>
        <v/>
      </c>
      <c r="AY132" s="306" t="str">
        <f>IF(競技者データ入力シート!$N137="","",競技者データ入力シート!$N137)</f>
        <v/>
      </c>
      <c r="AZ132" s="306" t="str">
        <f>IF(競技者データ入力シート!$S137="","",競技者データ入力シート!$S137)</f>
        <v/>
      </c>
      <c r="BA132" s="306" t="str">
        <f>IF(競技者データ入力シート!$X137="","",競技者データ入力シート!$X137)</f>
        <v/>
      </c>
      <c r="BB132" s="306" t="str">
        <f>IF(競技者データ入力シート!$AC137="","",競技者データ入力シート!$AC137)</f>
        <v/>
      </c>
      <c r="BC132" s="306" t="str">
        <f>IF(競技者データ入力シート!$AH137="","",競技者データ入力シート!$AH137)</f>
        <v/>
      </c>
      <c r="BD132" s="306" t="str">
        <f>IF(競技者データ入力シート!$AK137="","",競技者データ入力シート!$AK137)</f>
        <v/>
      </c>
    </row>
    <row r="133" spans="2:56">
      <c r="B133" s="306" t="str">
        <f>IF(競技者データ入力シート!C138="","",競技者データ入力シート!$S$1)</f>
        <v/>
      </c>
      <c r="C133" s="306" t="str">
        <f>IF(競技者データ入力シート!C138="","",'大会申込一覧表(印刷して提出)'!$P$6)</f>
        <v/>
      </c>
      <c r="D133" s="306" t="str">
        <f>競技者データ入力シート!A138</f>
        <v/>
      </c>
      <c r="E133" s="306">
        <v>1132</v>
      </c>
      <c r="F133" s="306" t="str">
        <f>IF(競技者データ入力シート!$C$7="","",競技者データ入力シート!$S$1)</f>
        <v/>
      </c>
      <c r="G133" s="306"/>
      <c r="H133" s="306"/>
      <c r="I133" s="306" t="str">
        <f>IF(競技者データ入力シート!$B138="","",競技者データ入力シート!$B138)</f>
        <v/>
      </c>
      <c r="J133" s="306" t="str">
        <f>IF(競技者データ入力シート!C138="","",(競技者データ入力シート!C138&amp;" "&amp;競技者データ入力シート!D138))</f>
        <v/>
      </c>
      <c r="K133" s="306" t="str">
        <f>IF(競技者データ入力シート!E138="","",(競技者データ入力シート!E138&amp;" "&amp;競技者データ入力シート!F138))</f>
        <v/>
      </c>
      <c r="L133" s="306" t="str">
        <f>IF(競技者データ入力シート!C138="","",(競技者データ入力シート!C138&amp;" "&amp;競技者データ入力シート!D138))</f>
        <v/>
      </c>
      <c r="M133" s="306" t="str">
        <f>IF(競技者データ入力シート!H138="","",競技者データ入力シート!H138)</f>
        <v/>
      </c>
      <c r="N133" s="306" t="str">
        <f>IF(競技者データ入力シート!I138="","",競技者データ入力シート!I138)</f>
        <v/>
      </c>
      <c r="O133" s="306" t="str">
        <f>IF(競技者データ入力シート!J138="","",競技者データ入力シート!J138)</f>
        <v/>
      </c>
      <c r="P133" s="306" t="str">
        <f>IF(競技者データ入力シート!K138="","",競技者データ入力シート!K138)</f>
        <v/>
      </c>
      <c r="Q133" s="306" t="str">
        <f>IF(競技者データ入力シート!C138="", "", '大会申込一覧表(印刷して提出)'!$L$5)</f>
        <v/>
      </c>
      <c r="R133" s="306" t="str">
        <f>IF(競技者データ入力シート!L138="", "", 競技者データ入力シート!L138)</f>
        <v/>
      </c>
      <c r="S133" s="306" t="str">
        <f>IF($D133="","",data!U134)</f>
        <v/>
      </c>
      <c r="T133" s="306" t="str">
        <f>IF($D133="","",data!W134)</f>
        <v/>
      </c>
      <c r="U133" s="306"/>
      <c r="V133" s="306"/>
      <c r="W133" s="306" t="str">
        <f>IF($D133="","",data!Z134)</f>
        <v/>
      </c>
      <c r="X133" s="306" t="str">
        <f>IF($D133="","",data!AB134)</f>
        <v/>
      </c>
      <c r="Y133" s="306"/>
      <c r="Z133" s="306"/>
      <c r="AA133" s="306" t="str">
        <f>IF($D133="","",data!AE134)</f>
        <v/>
      </c>
      <c r="AB133" s="306" t="str">
        <f>IF($D133="","",data!AG134)</f>
        <v/>
      </c>
      <c r="AC133" s="306"/>
      <c r="AD133" s="306"/>
      <c r="AE133" s="306" t="str">
        <f>IF($D133="","",data!AJ134)</f>
        <v/>
      </c>
      <c r="AF133" s="306" t="str">
        <f>IF($D133="","",data!AL134)</f>
        <v/>
      </c>
      <c r="AG133" s="306"/>
      <c r="AH133" s="306"/>
      <c r="AI133" s="306" t="str">
        <f>IF($D133="","",data!AO134)</f>
        <v/>
      </c>
      <c r="AJ133" s="306" t="str">
        <f>IF($D133="","",data!AQ134)</f>
        <v/>
      </c>
      <c r="AK133" s="306"/>
      <c r="AL133" s="306"/>
      <c r="AM133" s="306" t="str">
        <f>IF(競技者データ入力シート!AK138="","",競技者データ入力シート!AK138)</f>
        <v/>
      </c>
      <c r="AN133" s="306" t="str">
        <f>IF(競技者データ入力シート!$AK138="","",(VLOOKUP(($AI133&amp;$AM133),$BO$2:$BP$9,2,FALSE)))</f>
        <v/>
      </c>
      <c r="AO133" s="306" t="str">
        <f>IF(競技者データ入力シート!$AK138="","",$B133)</f>
        <v/>
      </c>
      <c r="AP133" s="306" t="str">
        <f>IF(競技者データ入力シート!$AK138="","",$C133&amp;$AM133)</f>
        <v/>
      </c>
      <c r="AQ133" s="306"/>
      <c r="AR133" s="306" t="str">
        <f>IF(競技者データ入力シート!$AK138="","",$C133&amp;$AM133)</f>
        <v/>
      </c>
      <c r="AS133" s="306" t="str">
        <f>IF(競技者データ入力シート!$AK138="","",$C133&amp;$AM133)</f>
        <v/>
      </c>
      <c r="AT133" s="306" t="str">
        <f>IF(競技者データ入力シート!AK138="","",(COUNTIF($AN$2:AN133,AN133)))</f>
        <v/>
      </c>
      <c r="AU133" s="306" t="str">
        <f>IF(競技者データ入力シート!$AK138="","",E133)</f>
        <v/>
      </c>
      <c r="AV133" s="306" t="str">
        <f>IF(競技者データ入力シート!$AK138="","",J133)</f>
        <v/>
      </c>
      <c r="AW133" s="306" t="str">
        <f>IF(競技者データ入力シート!$AK138="","",AI133)</f>
        <v/>
      </c>
      <c r="AX133" s="306" t="str">
        <f>IF(競技者データ入力シート!$AK138="","",AJ133)</f>
        <v/>
      </c>
      <c r="AY133" s="306" t="str">
        <f>IF(競技者データ入力シート!$N138="","",競技者データ入力シート!$N138)</f>
        <v/>
      </c>
      <c r="AZ133" s="306" t="str">
        <f>IF(競技者データ入力シート!$S138="","",競技者データ入力シート!$S138)</f>
        <v/>
      </c>
      <c r="BA133" s="306" t="str">
        <f>IF(競技者データ入力シート!$X138="","",競技者データ入力シート!$X138)</f>
        <v/>
      </c>
      <c r="BB133" s="306" t="str">
        <f>IF(競技者データ入力シート!$AC138="","",競技者データ入力シート!$AC138)</f>
        <v/>
      </c>
      <c r="BC133" s="306" t="str">
        <f>IF(競技者データ入力シート!$AH138="","",競技者データ入力シート!$AH138)</f>
        <v/>
      </c>
      <c r="BD133" s="306" t="str">
        <f>IF(競技者データ入力シート!$AK138="","",競技者データ入力シート!$AK138)</f>
        <v/>
      </c>
    </row>
    <row r="134" spans="2:56">
      <c r="B134" s="306" t="str">
        <f>IF(競技者データ入力シート!C139="","",競技者データ入力シート!$S$1)</f>
        <v/>
      </c>
      <c r="C134" s="306" t="str">
        <f>IF(競技者データ入力シート!C139="","",'大会申込一覧表(印刷して提出)'!$P$6)</f>
        <v/>
      </c>
      <c r="D134" s="306" t="str">
        <f>競技者データ入力シート!A139</f>
        <v/>
      </c>
      <c r="E134" s="306">
        <v>1133</v>
      </c>
      <c r="F134" s="306" t="str">
        <f>IF(競技者データ入力シート!$C$7="","",競技者データ入力シート!$S$1)</f>
        <v/>
      </c>
      <c r="G134" s="306"/>
      <c r="H134" s="306"/>
      <c r="I134" s="306" t="str">
        <f>IF(競技者データ入力シート!$B139="","",競技者データ入力シート!$B139)</f>
        <v/>
      </c>
      <c r="J134" s="306" t="str">
        <f>IF(競技者データ入力シート!C139="","",(競技者データ入力シート!C139&amp;" "&amp;競技者データ入力シート!D139))</f>
        <v/>
      </c>
      <c r="K134" s="306" t="str">
        <f>IF(競技者データ入力シート!E139="","",(競技者データ入力シート!E139&amp;" "&amp;競技者データ入力シート!F139))</f>
        <v/>
      </c>
      <c r="L134" s="306" t="str">
        <f>IF(競技者データ入力シート!C139="","",(競技者データ入力シート!C139&amp;" "&amp;競技者データ入力シート!D139))</f>
        <v/>
      </c>
      <c r="M134" s="306" t="str">
        <f>IF(競技者データ入力シート!H139="","",競技者データ入力シート!H139)</f>
        <v/>
      </c>
      <c r="N134" s="306" t="str">
        <f>IF(競技者データ入力シート!I139="","",競技者データ入力シート!I139)</f>
        <v/>
      </c>
      <c r="O134" s="306" t="str">
        <f>IF(競技者データ入力シート!J139="","",競技者データ入力シート!J139)</f>
        <v/>
      </c>
      <c r="P134" s="306" t="str">
        <f>IF(競技者データ入力シート!K139="","",競技者データ入力シート!K139)</f>
        <v/>
      </c>
      <c r="Q134" s="306" t="str">
        <f>IF(競技者データ入力シート!C139="", "", '大会申込一覧表(印刷して提出)'!$L$5)</f>
        <v/>
      </c>
      <c r="R134" s="306" t="str">
        <f>IF(競技者データ入力シート!L139="", "", 競技者データ入力シート!L139)</f>
        <v/>
      </c>
      <c r="S134" s="306" t="str">
        <f>IF($D134="","",data!U135)</f>
        <v/>
      </c>
      <c r="T134" s="306" t="str">
        <f>IF($D134="","",data!W135)</f>
        <v/>
      </c>
      <c r="U134" s="306"/>
      <c r="V134" s="306"/>
      <c r="W134" s="306" t="str">
        <f>IF($D134="","",data!Z135)</f>
        <v/>
      </c>
      <c r="X134" s="306" t="str">
        <f>IF($D134="","",data!AB135)</f>
        <v/>
      </c>
      <c r="Y134" s="306"/>
      <c r="Z134" s="306"/>
      <c r="AA134" s="306" t="str">
        <f>IF($D134="","",data!AE135)</f>
        <v/>
      </c>
      <c r="AB134" s="306" t="str">
        <f>IF($D134="","",data!AG135)</f>
        <v/>
      </c>
      <c r="AC134" s="306"/>
      <c r="AD134" s="306"/>
      <c r="AE134" s="306" t="str">
        <f>IF($D134="","",data!AJ135)</f>
        <v/>
      </c>
      <c r="AF134" s="306" t="str">
        <f>IF($D134="","",data!AL135)</f>
        <v/>
      </c>
      <c r="AG134" s="306"/>
      <c r="AH134" s="306"/>
      <c r="AI134" s="306" t="str">
        <f>IF($D134="","",data!AO135)</f>
        <v/>
      </c>
      <c r="AJ134" s="306" t="str">
        <f>IF($D134="","",data!AQ135)</f>
        <v/>
      </c>
      <c r="AK134" s="306"/>
      <c r="AL134" s="306"/>
      <c r="AM134" s="306" t="str">
        <f>IF(競技者データ入力シート!AK139="","",競技者データ入力シート!AK139)</f>
        <v/>
      </c>
      <c r="AN134" s="306" t="str">
        <f>IF(競技者データ入力シート!$AK139="","",(VLOOKUP(($AI134&amp;$AM134),$BO$2:$BP$9,2,FALSE)))</f>
        <v/>
      </c>
      <c r="AO134" s="306" t="str">
        <f>IF(競技者データ入力シート!$AK139="","",$B134)</f>
        <v/>
      </c>
      <c r="AP134" s="306" t="str">
        <f>IF(競技者データ入力シート!$AK139="","",$C134&amp;$AM134)</f>
        <v/>
      </c>
      <c r="AQ134" s="306"/>
      <c r="AR134" s="306" t="str">
        <f>IF(競技者データ入力シート!$AK139="","",$C134&amp;$AM134)</f>
        <v/>
      </c>
      <c r="AS134" s="306" t="str">
        <f>IF(競技者データ入力シート!$AK139="","",$C134&amp;$AM134)</f>
        <v/>
      </c>
      <c r="AT134" s="306" t="str">
        <f>IF(競技者データ入力シート!AK139="","",(COUNTIF($AN$2:AN134,AN134)))</f>
        <v/>
      </c>
      <c r="AU134" s="306" t="str">
        <f>IF(競技者データ入力シート!$AK139="","",E134)</f>
        <v/>
      </c>
      <c r="AV134" s="306" t="str">
        <f>IF(競技者データ入力シート!$AK139="","",J134)</f>
        <v/>
      </c>
      <c r="AW134" s="306" t="str">
        <f>IF(競技者データ入力シート!$AK139="","",AI134)</f>
        <v/>
      </c>
      <c r="AX134" s="306" t="str">
        <f>IF(競技者データ入力シート!$AK139="","",AJ134)</f>
        <v/>
      </c>
      <c r="AY134" s="306" t="str">
        <f>IF(競技者データ入力シート!$N139="","",競技者データ入力シート!$N139)</f>
        <v/>
      </c>
      <c r="AZ134" s="306" t="str">
        <f>IF(競技者データ入力シート!$S139="","",競技者データ入力シート!$S139)</f>
        <v/>
      </c>
      <c r="BA134" s="306" t="str">
        <f>IF(競技者データ入力シート!$X139="","",競技者データ入力シート!$X139)</f>
        <v/>
      </c>
      <c r="BB134" s="306" t="str">
        <f>IF(競技者データ入力シート!$AC139="","",競技者データ入力シート!$AC139)</f>
        <v/>
      </c>
      <c r="BC134" s="306" t="str">
        <f>IF(競技者データ入力シート!$AH139="","",競技者データ入力シート!$AH139)</f>
        <v/>
      </c>
      <c r="BD134" s="306" t="str">
        <f>IF(競技者データ入力シート!$AK139="","",競技者データ入力シート!$AK139)</f>
        <v/>
      </c>
    </row>
    <row r="135" spans="2:56">
      <c r="B135" s="306" t="str">
        <f>IF(競技者データ入力シート!C140="","",競技者データ入力シート!$S$1)</f>
        <v/>
      </c>
      <c r="C135" s="306" t="str">
        <f>IF(競技者データ入力シート!C140="","",'大会申込一覧表(印刷して提出)'!$P$6)</f>
        <v/>
      </c>
      <c r="D135" s="306" t="str">
        <f>競技者データ入力シート!A140</f>
        <v/>
      </c>
      <c r="E135" s="306">
        <v>1134</v>
      </c>
      <c r="F135" s="306" t="str">
        <f>IF(競技者データ入力シート!$C$7="","",競技者データ入力シート!$S$1)</f>
        <v/>
      </c>
      <c r="G135" s="306"/>
      <c r="H135" s="306"/>
      <c r="I135" s="306" t="str">
        <f>IF(競技者データ入力シート!$B140="","",競技者データ入力シート!$B140)</f>
        <v/>
      </c>
      <c r="J135" s="306" t="str">
        <f>IF(競技者データ入力シート!C140="","",(競技者データ入力シート!C140&amp;" "&amp;競技者データ入力シート!D140))</f>
        <v/>
      </c>
      <c r="K135" s="306" t="str">
        <f>IF(競技者データ入力シート!E140="","",(競技者データ入力シート!E140&amp;" "&amp;競技者データ入力シート!F140))</f>
        <v/>
      </c>
      <c r="L135" s="306" t="str">
        <f>IF(競技者データ入力シート!C140="","",(競技者データ入力シート!C140&amp;" "&amp;競技者データ入力シート!D140))</f>
        <v/>
      </c>
      <c r="M135" s="306" t="str">
        <f>IF(競技者データ入力シート!H140="","",競技者データ入力シート!H140)</f>
        <v/>
      </c>
      <c r="N135" s="306" t="str">
        <f>IF(競技者データ入力シート!I140="","",競技者データ入力シート!I140)</f>
        <v/>
      </c>
      <c r="O135" s="306" t="str">
        <f>IF(競技者データ入力シート!J140="","",競技者データ入力シート!J140)</f>
        <v/>
      </c>
      <c r="P135" s="306" t="str">
        <f>IF(競技者データ入力シート!K140="","",競技者データ入力シート!K140)</f>
        <v/>
      </c>
      <c r="Q135" s="306" t="str">
        <f>IF(競技者データ入力シート!C140="", "", '大会申込一覧表(印刷して提出)'!$L$5)</f>
        <v/>
      </c>
      <c r="R135" s="306" t="str">
        <f>IF(競技者データ入力シート!L140="", "", 競技者データ入力シート!L140)</f>
        <v/>
      </c>
      <c r="S135" s="306" t="str">
        <f>IF($D135="","",data!U136)</f>
        <v/>
      </c>
      <c r="T135" s="306" t="str">
        <f>IF($D135="","",data!W136)</f>
        <v/>
      </c>
      <c r="U135" s="306"/>
      <c r="V135" s="306"/>
      <c r="W135" s="306" t="str">
        <f>IF($D135="","",data!Z136)</f>
        <v/>
      </c>
      <c r="X135" s="306" t="str">
        <f>IF($D135="","",data!AB136)</f>
        <v/>
      </c>
      <c r="Y135" s="306"/>
      <c r="Z135" s="306"/>
      <c r="AA135" s="306" t="str">
        <f>IF($D135="","",data!AE136)</f>
        <v/>
      </c>
      <c r="AB135" s="306" t="str">
        <f>IF($D135="","",data!AG136)</f>
        <v/>
      </c>
      <c r="AC135" s="306"/>
      <c r="AD135" s="306"/>
      <c r="AE135" s="306" t="str">
        <f>IF($D135="","",data!AJ136)</f>
        <v/>
      </c>
      <c r="AF135" s="306" t="str">
        <f>IF($D135="","",data!AL136)</f>
        <v/>
      </c>
      <c r="AG135" s="306"/>
      <c r="AH135" s="306"/>
      <c r="AI135" s="306" t="str">
        <f>IF($D135="","",data!AO136)</f>
        <v/>
      </c>
      <c r="AJ135" s="306" t="str">
        <f>IF($D135="","",data!AQ136)</f>
        <v/>
      </c>
      <c r="AK135" s="306"/>
      <c r="AL135" s="306"/>
      <c r="AM135" s="306" t="str">
        <f>IF(競技者データ入力シート!AK140="","",競技者データ入力シート!AK140)</f>
        <v/>
      </c>
      <c r="AN135" s="306" t="str">
        <f>IF(競技者データ入力シート!$AK140="","",(VLOOKUP(($AI135&amp;$AM135),$BO$2:$BP$9,2,FALSE)))</f>
        <v/>
      </c>
      <c r="AO135" s="306" t="str">
        <f>IF(競技者データ入力シート!$AK140="","",$B135)</f>
        <v/>
      </c>
      <c r="AP135" s="306" t="str">
        <f>IF(競技者データ入力シート!$AK140="","",$C135&amp;$AM135)</f>
        <v/>
      </c>
      <c r="AQ135" s="306"/>
      <c r="AR135" s="306" t="str">
        <f>IF(競技者データ入力シート!$AK140="","",$C135&amp;$AM135)</f>
        <v/>
      </c>
      <c r="AS135" s="306" t="str">
        <f>IF(競技者データ入力シート!$AK140="","",$C135&amp;$AM135)</f>
        <v/>
      </c>
      <c r="AT135" s="306" t="str">
        <f>IF(競技者データ入力シート!AK140="","",(COUNTIF($AN$2:AN135,AN135)))</f>
        <v/>
      </c>
      <c r="AU135" s="306" t="str">
        <f>IF(競技者データ入力シート!$AK140="","",E135)</f>
        <v/>
      </c>
      <c r="AV135" s="306" t="str">
        <f>IF(競技者データ入力シート!$AK140="","",J135)</f>
        <v/>
      </c>
      <c r="AW135" s="306" t="str">
        <f>IF(競技者データ入力シート!$AK140="","",AI135)</f>
        <v/>
      </c>
      <c r="AX135" s="306" t="str">
        <f>IF(競技者データ入力シート!$AK140="","",AJ135)</f>
        <v/>
      </c>
      <c r="AY135" s="306" t="str">
        <f>IF(競技者データ入力シート!$N140="","",競技者データ入力シート!$N140)</f>
        <v/>
      </c>
      <c r="AZ135" s="306" t="str">
        <f>IF(競技者データ入力シート!$S140="","",競技者データ入力シート!$S140)</f>
        <v/>
      </c>
      <c r="BA135" s="306" t="str">
        <f>IF(競技者データ入力シート!$X140="","",競技者データ入力シート!$X140)</f>
        <v/>
      </c>
      <c r="BB135" s="306" t="str">
        <f>IF(競技者データ入力シート!$AC140="","",競技者データ入力シート!$AC140)</f>
        <v/>
      </c>
      <c r="BC135" s="306" t="str">
        <f>IF(競技者データ入力シート!$AH140="","",競技者データ入力シート!$AH140)</f>
        <v/>
      </c>
      <c r="BD135" s="306" t="str">
        <f>IF(競技者データ入力シート!$AK140="","",競技者データ入力シート!$AK140)</f>
        <v/>
      </c>
    </row>
    <row r="136" spans="2:56">
      <c r="B136" s="306" t="str">
        <f>IF(競技者データ入力シート!C141="","",競技者データ入力シート!$S$1)</f>
        <v/>
      </c>
      <c r="C136" s="306" t="str">
        <f>IF(競技者データ入力シート!C141="","",'大会申込一覧表(印刷して提出)'!$P$6)</f>
        <v/>
      </c>
      <c r="D136" s="306" t="str">
        <f>競技者データ入力シート!A141</f>
        <v/>
      </c>
      <c r="E136" s="306">
        <v>1135</v>
      </c>
      <c r="F136" s="306" t="str">
        <f>IF(競技者データ入力シート!$C$7="","",競技者データ入力シート!$S$1)</f>
        <v/>
      </c>
      <c r="G136" s="306"/>
      <c r="H136" s="306"/>
      <c r="I136" s="306" t="str">
        <f>IF(競技者データ入力シート!$B141="","",競技者データ入力シート!$B141)</f>
        <v/>
      </c>
      <c r="J136" s="306" t="str">
        <f>IF(競技者データ入力シート!C141="","",(競技者データ入力シート!C141&amp;" "&amp;競技者データ入力シート!D141))</f>
        <v/>
      </c>
      <c r="K136" s="306" t="str">
        <f>IF(競技者データ入力シート!E141="","",(競技者データ入力シート!E141&amp;" "&amp;競技者データ入力シート!F141))</f>
        <v/>
      </c>
      <c r="L136" s="306" t="str">
        <f>IF(競技者データ入力シート!C141="","",(競技者データ入力シート!C141&amp;" "&amp;競技者データ入力シート!D141))</f>
        <v/>
      </c>
      <c r="M136" s="306" t="str">
        <f>IF(競技者データ入力シート!H141="","",競技者データ入力シート!H141)</f>
        <v/>
      </c>
      <c r="N136" s="306" t="str">
        <f>IF(競技者データ入力シート!I141="","",競技者データ入力シート!I141)</f>
        <v/>
      </c>
      <c r="O136" s="306" t="str">
        <f>IF(競技者データ入力シート!J141="","",競技者データ入力シート!J141)</f>
        <v/>
      </c>
      <c r="P136" s="306" t="str">
        <f>IF(競技者データ入力シート!K141="","",競技者データ入力シート!K141)</f>
        <v/>
      </c>
      <c r="Q136" s="306" t="str">
        <f>IF(競技者データ入力シート!C141="", "", '大会申込一覧表(印刷して提出)'!$L$5)</f>
        <v/>
      </c>
      <c r="R136" s="306" t="str">
        <f>IF(競技者データ入力シート!L141="", "", 競技者データ入力シート!L141)</f>
        <v/>
      </c>
      <c r="S136" s="306" t="str">
        <f>IF($D136="","",data!U137)</f>
        <v/>
      </c>
      <c r="T136" s="306" t="str">
        <f>IF($D136="","",data!W137)</f>
        <v/>
      </c>
      <c r="U136" s="306"/>
      <c r="V136" s="306"/>
      <c r="W136" s="306" t="str">
        <f>IF($D136="","",data!Z137)</f>
        <v/>
      </c>
      <c r="X136" s="306" t="str">
        <f>IF($D136="","",data!AB137)</f>
        <v/>
      </c>
      <c r="Y136" s="306"/>
      <c r="Z136" s="306"/>
      <c r="AA136" s="306" t="str">
        <f>IF($D136="","",data!AE137)</f>
        <v/>
      </c>
      <c r="AB136" s="306" t="str">
        <f>IF($D136="","",data!AG137)</f>
        <v/>
      </c>
      <c r="AC136" s="306"/>
      <c r="AD136" s="306"/>
      <c r="AE136" s="306" t="str">
        <f>IF($D136="","",data!AJ137)</f>
        <v/>
      </c>
      <c r="AF136" s="306" t="str">
        <f>IF($D136="","",data!AL137)</f>
        <v/>
      </c>
      <c r="AG136" s="306"/>
      <c r="AH136" s="306"/>
      <c r="AI136" s="306" t="str">
        <f>IF($D136="","",data!AO137)</f>
        <v/>
      </c>
      <c r="AJ136" s="306" t="str">
        <f>IF($D136="","",data!AQ137)</f>
        <v/>
      </c>
      <c r="AK136" s="306"/>
      <c r="AL136" s="306"/>
      <c r="AM136" s="306" t="str">
        <f>IF(競技者データ入力シート!AK141="","",競技者データ入力シート!AK141)</f>
        <v/>
      </c>
      <c r="AN136" s="306" t="str">
        <f>IF(競技者データ入力シート!$AK141="","",(VLOOKUP(($AI136&amp;$AM136),$BO$2:$BP$9,2,FALSE)))</f>
        <v/>
      </c>
      <c r="AO136" s="306" t="str">
        <f>IF(競技者データ入力シート!$AK141="","",$B136)</f>
        <v/>
      </c>
      <c r="AP136" s="306" t="str">
        <f>IF(競技者データ入力シート!$AK141="","",$C136&amp;$AM136)</f>
        <v/>
      </c>
      <c r="AQ136" s="306"/>
      <c r="AR136" s="306" t="str">
        <f>IF(競技者データ入力シート!$AK141="","",$C136&amp;$AM136)</f>
        <v/>
      </c>
      <c r="AS136" s="306" t="str">
        <f>IF(競技者データ入力シート!$AK141="","",$C136&amp;$AM136)</f>
        <v/>
      </c>
      <c r="AT136" s="306" t="str">
        <f>IF(競技者データ入力シート!AK141="","",(COUNTIF($AN$2:AN136,AN136)))</f>
        <v/>
      </c>
      <c r="AU136" s="306" t="str">
        <f>IF(競技者データ入力シート!$AK141="","",E136)</f>
        <v/>
      </c>
      <c r="AV136" s="306" t="str">
        <f>IF(競技者データ入力シート!$AK141="","",J136)</f>
        <v/>
      </c>
      <c r="AW136" s="306" t="str">
        <f>IF(競技者データ入力シート!$AK141="","",AI136)</f>
        <v/>
      </c>
      <c r="AX136" s="306" t="str">
        <f>IF(競技者データ入力シート!$AK141="","",AJ136)</f>
        <v/>
      </c>
      <c r="AY136" s="306" t="str">
        <f>IF(競技者データ入力シート!$N141="","",競技者データ入力シート!$N141)</f>
        <v/>
      </c>
      <c r="AZ136" s="306" t="str">
        <f>IF(競技者データ入力シート!$S141="","",競技者データ入力シート!$S141)</f>
        <v/>
      </c>
      <c r="BA136" s="306" t="str">
        <f>IF(競技者データ入力シート!$X141="","",競技者データ入力シート!$X141)</f>
        <v/>
      </c>
      <c r="BB136" s="306" t="str">
        <f>IF(競技者データ入力シート!$AC141="","",競技者データ入力シート!$AC141)</f>
        <v/>
      </c>
      <c r="BC136" s="306" t="str">
        <f>IF(競技者データ入力シート!$AH141="","",競技者データ入力シート!$AH141)</f>
        <v/>
      </c>
      <c r="BD136" s="306" t="str">
        <f>IF(競技者データ入力シート!$AK141="","",競技者データ入力シート!$AK141)</f>
        <v/>
      </c>
    </row>
    <row r="137" spans="2:56">
      <c r="B137" s="306" t="str">
        <f>IF(競技者データ入力シート!C142="","",競技者データ入力シート!$S$1)</f>
        <v/>
      </c>
      <c r="C137" s="306" t="str">
        <f>IF(競技者データ入力シート!C142="","",'大会申込一覧表(印刷して提出)'!$P$6)</f>
        <v/>
      </c>
      <c r="D137" s="306" t="str">
        <f>競技者データ入力シート!A142</f>
        <v/>
      </c>
      <c r="E137" s="306">
        <v>1136</v>
      </c>
      <c r="F137" s="306" t="str">
        <f>IF(競技者データ入力シート!$C$7="","",競技者データ入力シート!$S$1)</f>
        <v/>
      </c>
      <c r="G137" s="306"/>
      <c r="H137" s="306"/>
      <c r="I137" s="306" t="str">
        <f>IF(競技者データ入力シート!$B142="","",競技者データ入力シート!$B142)</f>
        <v/>
      </c>
      <c r="J137" s="306" t="str">
        <f>IF(競技者データ入力シート!C142="","",(競技者データ入力シート!C142&amp;" "&amp;競技者データ入力シート!D142))</f>
        <v/>
      </c>
      <c r="K137" s="306" t="str">
        <f>IF(競技者データ入力シート!E142="","",(競技者データ入力シート!E142&amp;" "&amp;競技者データ入力シート!F142))</f>
        <v/>
      </c>
      <c r="L137" s="306" t="str">
        <f>IF(競技者データ入力シート!C142="","",(競技者データ入力シート!C142&amp;" "&amp;競技者データ入力シート!D142))</f>
        <v/>
      </c>
      <c r="M137" s="306" t="str">
        <f>IF(競技者データ入力シート!H142="","",競技者データ入力シート!H142)</f>
        <v/>
      </c>
      <c r="N137" s="306" t="str">
        <f>IF(競技者データ入力シート!I142="","",競技者データ入力シート!I142)</f>
        <v/>
      </c>
      <c r="O137" s="306" t="str">
        <f>IF(競技者データ入力シート!J142="","",競技者データ入力シート!J142)</f>
        <v/>
      </c>
      <c r="P137" s="306" t="str">
        <f>IF(競技者データ入力シート!K142="","",競技者データ入力シート!K142)</f>
        <v/>
      </c>
      <c r="Q137" s="306" t="str">
        <f>IF(競技者データ入力シート!C142="", "", '大会申込一覧表(印刷して提出)'!$L$5)</f>
        <v/>
      </c>
      <c r="R137" s="306" t="str">
        <f>IF(競技者データ入力シート!L142="", "", 競技者データ入力シート!L142)</f>
        <v/>
      </c>
      <c r="S137" s="306" t="str">
        <f>IF($D137="","",data!U138)</f>
        <v/>
      </c>
      <c r="T137" s="306" t="str">
        <f>IF($D137="","",data!W138)</f>
        <v/>
      </c>
      <c r="U137" s="306"/>
      <c r="V137" s="306"/>
      <c r="W137" s="306" t="str">
        <f>IF($D137="","",data!Z138)</f>
        <v/>
      </c>
      <c r="X137" s="306" t="str">
        <f>IF($D137="","",data!AB138)</f>
        <v/>
      </c>
      <c r="Y137" s="306"/>
      <c r="Z137" s="306"/>
      <c r="AA137" s="306" t="str">
        <f>IF($D137="","",data!AE138)</f>
        <v/>
      </c>
      <c r="AB137" s="306" t="str">
        <f>IF($D137="","",data!AG138)</f>
        <v/>
      </c>
      <c r="AC137" s="306"/>
      <c r="AD137" s="306"/>
      <c r="AE137" s="306" t="str">
        <f>IF($D137="","",data!AJ138)</f>
        <v/>
      </c>
      <c r="AF137" s="306" t="str">
        <f>IF($D137="","",data!AL138)</f>
        <v/>
      </c>
      <c r="AG137" s="306"/>
      <c r="AH137" s="306"/>
      <c r="AI137" s="306" t="str">
        <f>IF($D137="","",data!AO138)</f>
        <v/>
      </c>
      <c r="AJ137" s="306" t="str">
        <f>IF($D137="","",data!AQ138)</f>
        <v/>
      </c>
      <c r="AK137" s="306"/>
      <c r="AL137" s="306"/>
      <c r="AM137" s="306" t="str">
        <f>IF(競技者データ入力シート!AK142="","",競技者データ入力シート!AK142)</f>
        <v/>
      </c>
      <c r="AN137" s="306" t="str">
        <f>IF(競技者データ入力シート!$AK142="","",(VLOOKUP(($AI137&amp;$AM137),$BO$2:$BP$9,2,FALSE)))</f>
        <v/>
      </c>
      <c r="AO137" s="306" t="str">
        <f>IF(競技者データ入力シート!$AK142="","",$B137)</f>
        <v/>
      </c>
      <c r="AP137" s="306" t="str">
        <f>IF(競技者データ入力シート!$AK142="","",$C137&amp;$AM137)</f>
        <v/>
      </c>
      <c r="AQ137" s="306"/>
      <c r="AR137" s="306" t="str">
        <f>IF(競技者データ入力シート!$AK142="","",$C137&amp;$AM137)</f>
        <v/>
      </c>
      <c r="AS137" s="306" t="str">
        <f>IF(競技者データ入力シート!$AK142="","",$C137&amp;$AM137)</f>
        <v/>
      </c>
      <c r="AT137" s="306" t="str">
        <f>IF(競技者データ入力シート!AK142="","",(COUNTIF($AN$2:AN137,AN137)))</f>
        <v/>
      </c>
      <c r="AU137" s="306" t="str">
        <f>IF(競技者データ入力シート!$AK142="","",E137)</f>
        <v/>
      </c>
      <c r="AV137" s="306" t="str">
        <f>IF(競技者データ入力シート!$AK142="","",J137)</f>
        <v/>
      </c>
      <c r="AW137" s="306" t="str">
        <f>IF(競技者データ入力シート!$AK142="","",AI137)</f>
        <v/>
      </c>
      <c r="AX137" s="306" t="str">
        <f>IF(競技者データ入力シート!$AK142="","",AJ137)</f>
        <v/>
      </c>
      <c r="AY137" s="306" t="str">
        <f>IF(競技者データ入力シート!$N142="","",競技者データ入力シート!$N142)</f>
        <v/>
      </c>
      <c r="AZ137" s="306" t="str">
        <f>IF(競技者データ入力シート!$S142="","",競技者データ入力シート!$S142)</f>
        <v/>
      </c>
      <c r="BA137" s="306" t="str">
        <f>IF(競技者データ入力シート!$X142="","",競技者データ入力シート!$X142)</f>
        <v/>
      </c>
      <c r="BB137" s="306" t="str">
        <f>IF(競技者データ入力シート!$AC142="","",競技者データ入力シート!$AC142)</f>
        <v/>
      </c>
      <c r="BC137" s="306" t="str">
        <f>IF(競技者データ入力シート!$AH142="","",競技者データ入力シート!$AH142)</f>
        <v/>
      </c>
      <c r="BD137" s="306" t="str">
        <f>IF(競技者データ入力シート!$AK142="","",競技者データ入力シート!$AK142)</f>
        <v/>
      </c>
    </row>
    <row r="138" spans="2:56">
      <c r="B138" s="306" t="str">
        <f>IF(競技者データ入力シート!C143="","",競技者データ入力シート!$S$1)</f>
        <v/>
      </c>
      <c r="C138" s="306" t="str">
        <f>IF(競技者データ入力シート!C143="","",'大会申込一覧表(印刷して提出)'!$P$6)</f>
        <v/>
      </c>
      <c r="D138" s="306" t="str">
        <f>競技者データ入力シート!A143</f>
        <v/>
      </c>
      <c r="E138" s="306">
        <v>1137</v>
      </c>
      <c r="F138" s="306" t="str">
        <f>IF(競技者データ入力シート!$C$7="","",競技者データ入力シート!$S$1)</f>
        <v/>
      </c>
      <c r="G138" s="306"/>
      <c r="H138" s="306"/>
      <c r="I138" s="306" t="str">
        <f>IF(競技者データ入力シート!$B143="","",競技者データ入力シート!$B143)</f>
        <v/>
      </c>
      <c r="J138" s="306" t="str">
        <f>IF(競技者データ入力シート!C143="","",(競技者データ入力シート!C143&amp;" "&amp;競技者データ入力シート!D143))</f>
        <v/>
      </c>
      <c r="K138" s="306" t="str">
        <f>IF(競技者データ入力シート!E143="","",(競技者データ入力シート!E143&amp;" "&amp;競技者データ入力シート!F143))</f>
        <v/>
      </c>
      <c r="L138" s="306" t="str">
        <f>IF(競技者データ入力シート!C143="","",(競技者データ入力シート!C143&amp;" "&amp;競技者データ入力シート!D143))</f>
        <v/>
      </c>
      <c r="M138" s="306" t="str">
        <f>IF(競技者データ入力シート!H143="","",競技者データ入力シート!H143)</f>
        <v/>
      </c>
      <c r="N138" s="306" t="str">
        <f>IF(競技者データ入力シート!I143="","",競技者データ入力シート!I143)</f>
        <v/>
      </c>
      <c r="O138" s="306" t="str">
        <f>IF(競技者データ入力シート!J143="","",競技者データ入力シート!J143)</f>
        <v/>
      </c>
      <c r="P138" s="306" t="str">
        <f>IF(競技者データ入力シート!K143="","",競技者データ入力シート!K143)</f>
        <v/>
      </c>
      <c r="Q138" s="306" t="str">
        <f>IF(競技者データ入力シート!C143="", "", '大会申込一覧表(印刷して提出)'!$L$5)</f>
        <v/>
      </c>
      <c r="R138" s="306" t="str">
        <f>IF(競技者データ入力シート!L143="", "", 競技者データ入力シート!L143)</f>
        <v/>
      </c>
      <c r="S138" s="306" t="str">
        <f>IF($D138="","",data!U139)</f>
        <v/>
      </c>
      <c r="T138" s="306" t="str">
        <f>IF($D138="","",data!W139)</f>
        <v/>
      </c>
      <c r="U138" s="306"/>
      <c r="V138" s="306"/>
      <c r="W138" s="306" t="str">
        <f>IF($D138="","",data!Z139)</f>
        <v/>
      </c>
      <c r="X138" s="306" t="str">
        <f>IF($D138="","",data!AB139)</f>
        <v/>
      </c>
      <c r="Y138" s="306"/>
      <c r="Z138" s="306"/>
      <c r="AA138" s="306" t="str">
        <f>IF($D138="","",data!AE139)</f>
        <v/>
      </c>
      <c r="AB138" s="306" t="str">
        <f>IF($D138="","",data!AG139)</f>
        <v/>
      </c>
      <c r="AC138" s="306"/>
      <c r="AD138" s="306"/>
      <c r="AE138" s="306" t="str">
        <f>IF($D138="","",data!AJ139)</f>
        <v/>
      </c>
      <c r="AF138" s="306" t="str">
        <f>IF($D138="","",data!AL139)</f>
        <v/>
      </c>
      <c r="AG138" s="306"/>
      <c r="AH138" s="306"/>
      <c r="AI138" s="306" t="str">
        <f>IF($D138="","",data!AO139)</f>
        <v/>
      </c>
      <c r="AJ138" s="306" t="str">
        <f>IF($D138="","",data!AQ139)</f>
        <v/>
      </c>
      <c r="AK138" s="306"/>
      <c r="AL138" s="306"/>
      <c r="AM138" s="306" t="str">
        <f>IF(競技者データ入力シート!AK143="","",競技者データ入力シート!AK143)</f>
        <v/>
      </c>
      <c r="AN138" s="306" t="str">
        <f>IF(競技者データ入力シート!$AK143="","",(VLOOKUP(($AI138&amp;$AM138),$BO$2:$BP$9,2,FALSE)))</f>
        <v/>
      </c>
      <c r="AO138" s="306" t="str">
        <f>IF(競技者データ入力シート!$AK143="","",$B138)</f>
        <v/>
      </c>
      <c r="AP138" s="306" t="str">
        <f>IF(競技者データ入力シート!$AK143="","",$C138&amp;$AM138)</f>
        <v/>
      </c>
      <c r="AQ138" s="306"/>
      <c r="AR138" s="306" t="str">
        <f>IF(競技者データ入力シート!$AK143="","",$C138&amp;$AM138)</f>
        <v/>
      </c>
      <c r="AS138" s="306" t="str">
        <f>IF(競技者データ入力シート!$AK143="","",$C138&amp;$AM138)</f>
        <v/>
      </c>
      <c r="AT138" s="306" t="str">
        <f>IF(競技者データ入力シート!AK143="","",(COUNTIF($AN$2:AN138,AN138)))</f>
        <v/>
      </c>
      <c r="AU138" s="306" t="str">
        <f>IF(競技者データ入力シート!$AK143="","",E138)</f>
        <v/>
      </c>
      <c r="AV138" s="306" t="str">
        <f>IF(競技者データ入力シート!$AK143="","",J138)</f>
        <v/>
      </c>
      <c r="AW138" s="306" t="str">
        <f>IF(競技者データ入力シート!$AK143="","",AI138)</f>
        <v/>
      </c>
      <c r="AX138" s="306" t="str">
        <f>IF(競技者データ入力シート!$AK143="","",AJ138)</f>
        <v/>
      </c>
      <c r="AY138" s="306" t="str">
        <f>IF(競技者データ入力シート!$N143="","",競技者データ入力シート!$N143)</f>
        <v/>
      </c>
      <c r="AZ138" s="306" t="str">
        <f>IF(競技者データ入力シート!$S143="","",競技者データ入力シート!$S143)</f>
        <v/>
      </c>
      <c r="BA138" s="306" t="str">
        <f>IF(競技者データ入力シート!$X143="","",競技者データ入力シート!$X143)</f>
        <v/>
      </c>
      <c r="BB138" s="306" t="str">
        <f>IF(競技者データ入力シート!$AC143="","",競技者データ入力シート!$AC143)</f>
        <v/>
      </c>
      <c r="BC138" s="306" t="str">
        <f>IF(競技者データ入力シート!$AH143="","",競技者データ入力シート!$AH143)</f>
        <v/>
      </c>
      <c r="BD138" s="306" t="str">
        <f>IF(競技者データ入力シート!$AK143="","",競技者データ入力シート!$AK143)</f>
        <v/>
      </c>
    </row>
    <row r="139" spans="2:56">
      <c r="B139" s="306" t="str">
        <f>IF(競技者データ入力シート!C144="","",競技者データ入力シート!$S$1)</f>
        <v/>
      </c>
      <c r="C139" s="306" t="str">
        <f>IF(競技者データ入力シート!C144="","",'大会申込一覧表(印刷して提出)'!$P$6)</f>
        <v/>
      </c>
      <c r="D139" s="306" t="str">
        <f>競技者データ入力シート!A144</f>
        <v/>
      </c>
      <c r="E139" s="306">
        <v>1138</v>
      </c>
      <c r="F139" s="306" t="str">
        <f>IF(競技者データ入力シート!$C$7="","",競技者データ入力シート!$S$1)</f>
        <v/>
      </c>
      <c r="G139" s="306"/>
      <c r="H139" s="306"/>
      <c r="I139" s="306" t="str">
        <f>IF(競技者データ入力シート!$B144="","",競技者データ入力シート!$B144)</f>
        <v/>
      </c>
      <c r="J139" s="306" t="str">
        <f>IF(競技者データ入力シート!C144="","",(競技者データ入力シート!C144&amp;" "&amp;競技者データ入力シート!D144))</f>
        <v/>
      </c>
      <c r="K139" s="306" t="str">
        <f>IF(競技者データ入力シート!E144="","",(競技者データ入力シート!E144&amp;" "&amp;競技者データ入力シート!F144))</f>
        <v/>
      </c>
      <c r="L139" s="306" t="str">
        <f>IF(競技者データ入力シート!C144="","",(競技者データ入力シート!C144&amp;" "&amp;競技者データ入力シート!D144))</f>
        <v/>
      </c>
      <c r="M139" s="306" t="str">
        <f>IF(競技者データ入力シート!H144="","",競技者データ入力シート!H144)</f>
        <v/>
      </c>
      <c r="N139" s="306" t="str">
        <f>IF(競技者データ入力シート!I144="","",競技者データ入力シート!I144)</f>
        <v/>
      </c>
      <c r="O139" s="306" t="str">
        <f>IF(競技者データ入力シート!J144="","",競技者データ入力シート!J144)</f>
        <v/>
      </c>
      <c r="P139" s="306" t="str">
        <f>IF(競技者データ入力シート!K144="","",競技者データ入力シート!K144)</f>
        <v/>
      </c>
      <c r="Q139" s="306" t="str">
        <f>IF(競技者データ入力シート!C144="", "", '大会申込一覧表(印刷して提出)'!$L$5)</f>
        <v/>
      </c>
      <c r="R139" s="306" t="str">
        <f>IF(競技者データ入力シート!L144="", "", 競技者データ入力シート!L144)</f>
        <v/>
      </c>
      <c r="S139" s="306" t="str">
        <f>IF($D139="","",data!U140)</f>
        <v/>
      </c>
      <c r="T139" s="306" t="str">
        <f>IF($D139="","",data!W140)</f>
        <v/>
      </c>
      <c r="U139" s="306"/>
      <c r="V139" s="306"/>
      <c r="W139" s="306" t="str">
        <f>IF($D139="","",data!Z140)</f>
        <v/>
      </c>
      <c r="X139" s="306" t="str">
        <f>IF($D139="","",data!AB140)</f>
        <v/>
      </c>
      <c r="Y139" s="306"/>
      <c r="Z139" s="306"/>
      <c r="AA139" s="306" t="str">
        <f>IF($D139="","",data!AE140)</f>
        <v/>
      </c>
      <c r="AB139" s="306" t="str">
        <f>IF($D139="","",data!AG140)</f>
        <v/>
      </c>
      <c r="AC139" s="306"/>
      <c r="AD139" s="306"/>
      <c r="AE139" s="306" t="str">
        <f>IF($D139="","",data!AJ140)</f>
        <v/>
      </c>
      <c r="AF139" s="306" t="str">
        <f>IF($D139="","",data!AL140)</f>
        <v/>
      </c>
      <c r="AG139" s="306"/>
      <c r="AH139" s="306"/>
      <c r="AI139" s="306" t="str">
        <f>IF($D139="","",data!AO140)</f>
        <v/>
      </c>
      <c r="AJ139" s="306" t="str">
        <f>IF($D139="","",data!AQ140)</f>
        <v/>
      </c>
      <c r="AK139" s="306"/>
      <c r="AL139" s="306"/>
      <c r="AM139" s="306" t="str">
        <f>IF(競技者データ入力シート!AK144="","",競技者データ入力シート!AK144)</f>
        <v/>
      </c>
      <c r="AN139" s="306" t="str">
        <f>IF(競技者データ入力シート!$AK144="","",(VLOOKUP(($AI139&amp;$AM139),$BO$2:$BP$9,2,FALSE)))</f>
        <v/>
      </c>
      <c r="AO139" s="306" t="str">
        <f>IF(競技者データ入力シート!$AK144="","",$B139)</f>
        <v/>
      </c>
      <c r="AP139" s="306" t="str">
        <f>IF(競技者データ入力シート!$AK144="","",$C139&amp;$AM139)</f>
        <v/>
      </c>
      <c r="AQ139" s="306"/>
      <c r="AR139" s="306" t="str">
        <f>IF(競技者データ入力シート!$AK144="","",$C139&amp;$AM139)</f>
        <v/>
      </c>
      <c r="AS139" s="306" t="str">
        <f>IF(競技者データ入力シート!$AK144="","",$C139&amp;$AM139)</f>
        <v/>
      </c>
      <c r="AT139" s="306" t="str">
        <f>IF(競技者データ入力シート!AK144="","",(COUNTIF($AN$2:AN139,AN139)))</f>
        <v/>
      </c>
      <c r="AU139" s="306" t="str">
        <f>IF(競技者データ入力シート!$AK144="","",E139)</f>
        <v/>
      </c>
      <c r="AV139" s="306" t="str">
        <f>IF(競技者データ入力シート!$AK144="","",J139)</f>
        <v/>
      </c>
      <c r="AW139" s="306" t="str">
        <f>IF(競技者データ入力シート!$AK144="","",AI139)</f>
        <v/>
      </c>
      <c r="AX139" s="306" t="str">
        <f>IF(競技者データ入力シート!$AK144="","",AJ139)</f>
        <v/>
      </c>
      <c r="AY139" s="306" t="str">
        <f>IF(競技者データ入力シート!$N144="","",競技者データ入力シート!$N144)</f>
        <v/>
      </c>
      <c r="AZ139" s="306" t="str">
        <f>IF(競技者データ入力シート!$S144="","",競技者データ入力シート!$S144)</f>
        <v/>
      </c>
      <c r="BA139" s="306" t="str">
        <f>IF(競技者データ入力シート!$X144="","",競技者データ入力シート!$X144)</f>
        <v/>
      </c>
      <c r="BB139" s="306" t="str">
        <f>IF(競技者データ入力シート!$AC144="","",競技者データ入力シート!$AC144)</f>
        <v/>
      </c>
      <c r="BC139" s="306" t="str">
        <f>IF(競技者データ入力シート!$AH144="","",競技者データ入力シート!$AH144)</f>
        <v/>
      </c>
      <c r="BD139" s="306" t="str">
        <f>IF(競技者データ入力シート!$AK144="","",競技者データ入力シート!$AK144)</f>
        <v/>
      </c>
    </row>
    <row r="140" spans="2:56">
      <c r="B140" s="306" t="str">
        <f>IF(競技者データ入力シート!C145="","",競技者データ入力シート!$S$1)</f>
        <v/>
      </c>
      <c r="C140" s="306" t="str">
        <f>IF(競技者データ入力シート!C145="","",'大会申込一覧表(印刷して提出)'!$P$6)</f>
        <v/>
      </c>
      <c r="D140" s="306" t="str">
        <f>競技者データ入力シート!A145</f>
        <v/>
      </c>
      <c r="E140" s="306">
        <v>1139</v>
      </c>
      <c r="F140" s="306" t="str">
        <f>IF(競技者データ入力シート!$C$7="","",競技者データ入力シート!$S$1)</f>
        <v/>
      </c>
      <c r="G140" s="306"/>
      <c r="H140" s="306"/>
      <c r="I140" s="306" t="str">
        <f>IF(競技者データ入力シート!$B145="","",競技者データ入力シート!$B145)</f>
        <v/>
      </c>
      <c r="J140" s="306" t="str">
        <f>IF(競技者データ入力シート!C145="","",(競技者データ入力シート!C145&amp;" "&amp;競技者データ入力シート!D145))</f>
        <v/>
      </c>
      <c r="K140" s="306" t="str">
        <f>IF(競技者データ入力シート!E145="","",(競技者データ入力シート!E145&amp;" "&amp;競技者データ入力シート!F145))</f>
        <v/>
      </c>
      <c r="L140" s="306" t="str">
        <f>IF(競技者データ入力シート!C145="","",(競技者データ入力シート!C145&amp;" "&amp;競技者データ入力シート!D145))</f>
        <v/>
      </c>
      <c r="M140" s="306" t="str">
        <f>IF(競技者データ入力シート!H145="","",競技者データ入力シート!H145)</f>
        <v/>
      </c>
      <c r="N140" s="306" t="str">
        <f>IF(競技者データ入力シート!I145="","",競技者データ入力シート!I145)</f>
        <v/>
      </c>
      <c r="O140" s="306" t="str">
        <f>IF(競技者データ入力シート!J145="","",競技者データ入力シート!J145)</f>
        <v/>
      </c>
      <c r="P140" s="306" t="str">
        <f>IF(競技者データ入力シート!K145="","",競技者データ入力シート!K145)</f>
        <v/>
      </c>
      <c r="Q140" s="306" t="str">
        <f>IF(競技者データ入力シート!C145="", "", '大会申込一覧表(印刷して提出)'!$L$5)</f>
        <v/>
      </c>
      <c r="R140" s="306" t="str">
        <f>IF(競技者データ入力シート!L145="", "", 競技者データ入力シート!L145)</f>
        <v/>
      </c>
      <c r="S140" s="306" t="str">
        <f>IF($D140="","",data!U141)</f>
        <v/>
      </c>
      <c r="T140" s="306" t="str">
        <f>IF($D140="","",data!W141)</f>
        <v/>
      </c>
      <c r="U140" s="306"/>
      <c r="V140" s="306"/>
      <c r="W140" s="306" t="str">
        <f>IF($D140="","",data!Z141)</f>
        <v/>
      </c>
      <c r="X140" s="306" t="str">
        <f>IF($D140="","",data!AB141)</f>
        <v/>
      </c>
      <c r="Y140" s="306"/>
      <c r="Z140" s="306"/>
      <c r="AA140" s="306" t="str">
        <f>IF($D140="","",data!AE141)</f>
        <v/>
      </c>
      <c r="AB140" s="306" t="str">
        <f>IF($D140="","",data!AG141)</f>
        <v/>
      </c>
      <c r="AC140" s="306"/>
      <c r="AD140" s="306"/>
      <c r="AE140" s="306" t="str">
        <f>IF($D140="","",data!AJ141)</f>
        <v/>
      </c>
      <c r="AF140" s="306" t="str">
        <f>IF($D140="","",data!AL141)</f>
        <v/>
      </c>
      <c r="AG140" s="306"/>
      <c r="AH140" s="306"/>
      <c r="AI140" s="306" t="str">
        <f>IF($D140="","",data!AO141)</f>
        <v/>
      </c>
      <c r="AJ140" s="306" t="str">
        <f>IF($D140="","",data!AQ141)</f>
        <v/>
      </c>
      <c r="AK140" s="306"/>
      <c r="AL140" s="306"/>
      <c r="AM140" s="306" t="str">
        <f>IF(競技者データ入力シート!AK145="","",競技者データ入力シート!AK145)</f>
        <v/>
      </c>
      <c r="AN140" s="306" t="str">
        <f>IF(競技者データ入力シート!$AK145="","",(VLOOKUP(($AI140&amp;$AM140),$BO$2:$BP$9,2,FALSE)))</f>
        <v/>
      </c>
      <c r="AO140" s="306" t="str">
        <f>IF(競技者データ入力シート!$AK145="","",$B140)</f>
        <v/>
      </c>
      <c r="AP140" s="306" t="str">
        <f>IF(競技者データ入力シート!$AK145="","",$C140&amp;$AM140)</f>
        <v/>
      </c>
      <c r="AQ140" s="306"/>
      <c r="AR140" s="306" t="str">
        <f>IF(競技者データ入力シート!$AK145="","",$C140&amp;$AM140)</f>
        <v/>
      </c>
      <c r="AS140" s="306" t="str">
        <f>IF(競技者データ入力シート!$AK145="","",$C140&amp;$AM140)</f>
        <v/>
      </c>
      <c r="AT140" s="306" t="str">
        <f>IF(競技者データ入力シート!AK145="","",(COUNTIF($AN$2:AN140,AN140)))</f>
        <v/>
      </c>
      <c r="AU140" s="306" t="str">
        <f>IF(競技者データ入力シート!$AK145="","",E140)</f>
        <v/>
      </c>
      <c r="AV140" s="306" t="str">
        <f>IF(競技者データ入力シート!$AK145="","",J140)</f>
        <v/>
      </c>
      <c r="AW140" s="306" t="str">
        <f>IF(競技者データ入力シート!$AK145="","",AI140)</f>
        <v/>
      </c>
      <c r="AX140" s="306" t="str">
        <f>IF(競技者データ入力シート!$AK145="","",AJ140)</f>
        <v/>
      </c>
      <c r="AY140" s="306" t="str">
        <f>IF(競技者データ入力シート!$N145="","",競技者データ入力シート!$N145)</f>
        <v/>
      </c>
      <c r="AZ140" s="306" t="str">
        <f>IF(競技者データ入力シート!$S145="","",競技者データ入力シート!$S145)</f>
        <v/>
      </c>
      <c r="BA140" s="306" t="str">
        <f>IF(競技者データ入力シート!$X145="","",競技者データ入力シート!$X145)</f>
        <v/>
      </c>
      <c r="BB140" s="306" t="str">
        <f>IF(競技者データ入力シート!$AC145="","",競技者データ入力シート!$AC145)</f>
        <v/>
      </c>
      <c r="BC140" s="306" t="str">
        <f>IF(競技者データ入力シート!$AH145="","",競技者データ入力シート!$AH145)</f>
        <v/>
      </c>
      <c r="BD140" s="306" t="str">
        <f>IF(競技者データ入力シート!$AK145="","",競技者データ入力シート!$AK145)</f>
        <v/>
      </c>
    </row>
    <row r="141" spans="2:56">
      <c r="B141" s="306" t="str">
        <f>IF(競技者データ入力シート!C146="","",競技者データ入力シート!$S$1)</f>
        <v/>
      </c>
      <c r="C141" s="306" t="str">
        <f>IF(競技者データ入力シート!C146="","",'大会申込一覧表(印刷して提出)'!$P$6)</f>
        <v/>
      </c>
      <c r="D141" s="306" t="str">
        <f>競技者データ入力シート!A146</f>
        <v/>
      </c>
      <c r="E141" s="306">
        <v>1140</v>
      </c>
      <c r="F141" s="306" t="str">
        <f>IF(競技者データ入力シート!$C$7="","",競技者データ入力シート!$S$1)</f>
        <v/>
      </c>
      <c r="G141" s="306"/>
      <c r="H141" s="306"/>
      <c r="I141" s="306" t="str">
        <f>IF(競技者データ入力シート!$B146="","",競技者データ入力シート!$B146)</f>
        <v/>
      </c>
      <c r="J141" s="306" t="str">
        <f>IF(競技者データ入力シート!C146="","",(競技者データ入力シート!C146&amp;" "&amp;競技者データ入力シート!D146))</f>
        <v/>
      </c>
      <c r="K141" s="306" t="str">
        <f>IF(競技者データ入力シート!E146="","",(競技者データ入力シート!E146&amp;" "&amp;競技者データ入力シート!F146))</f>
        <v/>
      </c>
      <c r="L141" s="306" t="str">
        <f>IF(競技者データ入力シート!C146="","",(競技者データ入力シート!C146&amp;" "&amp;競技者データ入力シート!D146))</f>
        <v/>
      </c>
      <c r="M141" s="306" t="str">
        <f>IF(競技者データ入力シート!H146="","",競技者データ入力シート!H146)</f>
        <v/>
      </c>
      <c r="N141" s="306" t="str">
        <f>IF(競技者データ入力シート!I146="","",競技者データ入力シート!I146)</f>
        <v/>
      </c>
      <c r="O141" s="306" t="str">
        <f>IF(競技者データ入力シート!J146="","",競技者データ入力シート!J146)</f>
        <v/>
      </c>
      <c r="P141" s="306" t="str">
        <f>IF(競技者データ入力シート!K146="","",競技者データ入力シート!K146)</f>
        <v/>
      </c>
      <c r="Q141" s="306" t="str">
        <f>IF(競技者データ入力シート!C146="", "", '大会申込一覧表(印刷して提出)'!$L$5)</f>
        <v/>
      </c>
      <c r="R141" s="306" t="str">
        <f>IF(競技者データ入力シート!L146="", "", 競技者データ入力シート!L146)</f>
        <v/>
      </c>
      <c r="S141" s="306" t="str">
        <f>IF($D141="","",data!U142)</f>
        <v/>
      </c>
      <c r="T141" s="306" t="str">
        <f>IF($D141="","",data!W142)</f>
        <v/>
      </c>
      <c r="U141" s="306"/>
      <c r="V141" s="306"/>
      <c r="W141" s="306" t="str">
        <f>IF($D141="","",data!Z142)</f>
        <v/>
      </c>
      <c r="X141" s="306" t="str">
        <f>IF($D141="","",data!AB142)</f>
        <v/>
      </c>
      <c r="Y141" s="306"/>
      <c r="Z141" s="306"/>
      <c r="AA141" s="306" t="str">
        <f>IF($D141="","",data!AE142)</f>
        <v/>
      </c>
      <c r="AB141" s="306" t="str">
        <f>IF($D141="","",data!AG142)</f>
        <v/>
      </c>
      <c r="AC141" s="306"/>
      <c r="AD141" s="306"/>
      <c r="AE141" s="306" t="str">
        <f>IF($D141="","",data!AJ142)</f>
        <v/>
      </c>
      <c r="AF141" s="306" t="str">
        <f>IF($D141="","",data!AL142)</f>
        <v/>
      </c>
      <c r="AG141" s="306"/>
      <c r="AH141" s="306"/>
      <c r="AI141" s="306" t="str">
        <f>IF($D141="","",data!AO142)</f>
        <v/>
      </c>
      <c r="AJ141" s="306" t="str">
        <f>IF($D141="","",data!AQ142)</f>
        <v/>
      </c>
      <c r="AK141" s="306"/>
      <c r="AL141" s="306"/>
      <c r="AM141" s="306" t="str">
        <f>IF(競技者データ入力シート!AK146="","",競技者データ入力シート!AK146)</f>
        <v/>
      </c>
      <c r="AN141" s="306" t="str">
        <f>IF(競技者データ入力シート!$AK146="","",(VLOOKUP(($AI141&amp;$AM141),$BO$2:$BP$9,2,FALSE)))</f>
        <v/>
      </c>
      <c r="AO141" s="306" t="str">
        <f>IF(競技者データ入力シート!$AK146="","",$B141)</f>
        <v/>
      </c>
      <c r="AP141" s="306" t="str">
        <f>IF(競技者データ入力シート!$AK146="","",$C141&amp;$AM141)</f>
        <v/>
      </c>
      <c r="AQ141" s="306"/>
      <c r="AR141" s="306" t="str">
        <f>IF(競技者データ入力シート!$AK146="","",$C141&amp;$AM141)</f>
        <v/>
      </c>
      <c r="AS141" s="306" t="str">
        <f>IF(競技者データ入力シート!$AK146="","",$C141&amp;$AM141)</f>
        <v/>
      </c>
      <c r="AT141" s="306" t="str">
        <f>IF(競技者データ入力シート!AK146="","",(COUNTIF($AN$2:AN141,AN141)))</f>
        <v/>
      </c>
      <c r="AU141" s="306" t="str">
        <f>IF(競技者データ入力シート!$AK146="","",E141)</f>
        <v/>
      </c>
      <c r="AV141" s="306" t="str">
        <f>IF(競技者データ入力シート!$AK146="","",J141)</f>
        <v/>
      </c>
      <c r="AW141" s="306" t="str">
        <f>IF(競技者データ入力シート!$AK146="","",AI141)</f>
        <v/>
      </c>
      <c r="AX141" s="306" t="str">
        <f>IF(競技者データ入力シート!$AK146="","",AJ141)</f>
        <v/>
      </c>
      <c r="AY141" s="306" t="str">
        <f>IF(競技者データ入力シート!$N146="","",競技者データ入力シート!$N146)</f>
        <v/>
      </c>
      <c r="AZ141" s="306" t="str">
        <f>IF(競技者データ入力シート!$S146="","",競技者データ入力シート!$S146)</f>
        <v/>
      </c>
      <c r="BA141" s="306" t="str">
        <f>IF(競技者データ入力シート!$X146="","",競技者データ入力シート!$X146)</f>
        <v/>
      </c>
      <c r="BB141" s="306" t="str">
        <f>IF(競技者データ入力シート!$AC146="","",競技者データ入力シート!$AC146)</f>
        <v/>
      </c>
      <c r="BC141" s="306" t="str">
        <f>IF(競技者データ入力シート!$AH146="","",競技者データ入力シート!$AH146)</f>
        <v/>
      </c>
      <c r="BD141" s="306" t="str">
        <f>IF(競技者データ入力シート!$AK146="","",競技者データ入力シート!$AK146)</f>
        <v/>
      </c>
    </row>
    <row r="142" spans="2:56">
      <c r="B142" s="306" t="str">
        <f>IF(競技者データ入力シート!C147="","",競技者データ入力シート!$S$1)</f>
        <v/>
      </c>
      <c r="C142" s="306" t="str">
        <f>IF(競技者データ入力シート!C147="","",'大会申込一覧表(印刷して提出)'!$P$6)</f>
        <v/>
      </c>
      <c r="D142" s="306" t="str">
        <f>競技者データ入力シート!A147</f>
        <v/>
      </c>
      <c r="E142" s="306">
        <v>1141</v>
      </c>
      <c r="F142" s="306" t="str">
        <f>IF(競技者データ入力シート!$C$7="","",競技者データ入力シート!$S$1)</f>
        <v/>
      </c>
      <c r="G142" s="306"/>
      <c r="H142" s="306"/>
      <c r="I142" s="306" t="str">
        <f>IF(競技者データ入力シート!$B147="","",競技者データ入力シート!$B147)</f>
        <v/>
      </c>
      <c r="J142" s="306" t="str">
        <f>IF(競技者データ入力シート!C147="","",(競技者データ入力シート!C147&amp;" "&amp;競技者データ入力シート!D147))</f>
        <v/>
      </c>
      <c r="K142" s="306" t="str">
        <f>IF(競技者データ入力シート!E147="","",(競技者データ入力シート!E147&amp;" "&amp;競技者データ入力シート!F147))</f>
        <v/>
      </c>
      <c r="L142" s="306" t="str">
        <f>IF(競技者データ入力シート!C147="","",(競技者データ入力シート!C147&amp;" "&amp;競技者データ入力シート!D147))</f>
        <v/>
      </c>
      <c r="M142" s="306" t="str">
        <f>IF(競技者データ入力シート!H147="","",競技者データ入力シート!H147)</f>
        <v/>
      </c>
      <c r="N142" s="306" t="str">
        <f>IF(競技者データ入力シート!I147="","",競技者データ入力シート!I147)</f>
        <v/>
      </c>
      <c r="O142" s="306" t="str">
        <f>IF(競技者データ入力シート!J147="","",競技者データ入力シート!J147)</f>
        <v/>
      </c>
      <c r="P142" s="306" t="str">
        <f>IF(競技者データ入力シート!K147="","",競技者データ入力シート!K147)</f>
        <v/>
      </c>
      <c r="Q142" s="306" t="str">
        <f>IF(競技者データ入力シート!C147="", "", '大会申込一覧表(印刷して提出)'!$L$5)</f>
        <v/>
      </c>
      <c r="R142" s="306" t="str">
        <f>IF(競技者データ入力シート!L147="", "", 競技者データ入力シート!L147)</f>
        <v/>
      </c>
      <c r="S142" s="306" t="str">
        <f>IF($D142="","",data!U143)</f>
        <v/>
      </c>
      <c r="T142" s="306" t="str">
        <f>IF($D142="","",data!W143)</f>
        <v/>
      </c>
      <c r="U142" s="306"/>
      <c r="V142" s="306"/>
      <c r="W142" s="306" t="str">
        <f>IF($D142="","",data!Z143)</f>
        <v/>
      </c>
      <c r="X142" s="306" t="str">
        <f>IF($D142="","",data!AB143)</f>
        <v/>
      </c>
      <c r="Y142" s="306"/>
      <c r="Z142" s="306"/>
      <c r="AA142" s="306" t="str">
        <f>IF($D142="","",data!AE143)</f>
        <v/>
      </c>
      <c r="AB142" s="306" t="str">
        <f>IF($D142="","",data!AG143)</f>
        <v/>
      </c>
      <c r="AC142" s="306"/>
      <c r="AD142" s="306"/>
      <c r="AE142" s="306" t="str">
        <f>IF($D142="","",data!AJ143)</f>
        <v/>
      </c>
      <c r="AF142" s="306" t="str">
        <f>IF($D142="","",data!AL143)</f>
        <v/>
      </c>
      <c r="AG142" s="306"/>
      <c r="AH142" s="306"/>
      <c r="AI142" s="306" t="str">
        <f>IF($D142="","",data!AO143)</f>
        <v/>
      </c>
      <c r="AJ142" s="306" t="str">
        <f>IF($D142="","",data!AQ143)</f>
        <v/>
      </c>
      <c r="AK142" s="306"/>
      <c r="AL142" s="306"/>
      <c r="AM142" s="306" t="str">
        <f>IF(競技者データ入力シート!AK147="","",競技者データ入力シート!AK147)</f>
        <v/>
      </c>
      <c r="AN142" s="306" t="str">
        <f>IF(競技者データ入力シート!$AK147="","",(VLOOKUP(($AI142&amp;$AM142),$BO$2:$BP$9,2,FALSE)))</f>
        <v/>
      </c>
      <c r="AO142" s="306" t="str">
        <f>IF(競技者データ入力シート!$AK147="","",$B142)</f>
        <v/>
      </c>
      <c r="AP142" s="306" t="str">
        <f>IF(競技者データ入力シート!$AK147="","",$C142&amp;$AM142)</f>
        <v/>
      </c>
      <c r="AQ142" s="306"/>
      <c r="AR142" s="306" t="str">
        <f>IF(競技者データ入力シート!$AK147="","",$C142&amp;$AM142)</f>
        <v/>
      </c>
      <c r="AS142" s="306" t="str">
        <f>IF(競技者データ入力シート!$AK147="","",$C142&amp;$AM142)</f>
        <v/>
      </c>
      <c r="AT142" s="306" t="str">
        <f>IF(競技者データ入力シート!AK147="","",(COUNTIF($AN$2:AN142,AN142)))</f>
        <v/>
      </c>
      <c r="AU142" s="306" t="str">
        <f>IF(競技者データ入力シート!$AK147="","",E142)</f>
        <v/>
      </c>
      <c r="AV142" s="306" t="str">
        <f>IF(競技者データ入力シート!$AK147="","",J142)</f>
        <v/>
      </c>
      <c r="AW142" s="306" t="str">
        <f>IF(競技者データ入力シート!$AK147="","",AI142)</f>
        <v/>
      </c>
      <c r="AX142" s="306" t="str">
        <f>IF(競技者データ入力シート!$AK147="","",AJ142)</f>
        <v/>
      </c>
      <c r="AY142" s="306" t="str">
        <f>IF(競技者データ入力シート!$N147="","",競技者データ入力シート!$N147)</f>
        <v/>
      </c>
      <c r="AZ142" s="306" t="str">
        <f>IF(競技者データ入力シート!$S147="","",競技者データ入力シート!$S147)</f>
        <v/>
      </c>
      <c r="BA142" s="306" t="str">
        <f>IF(競技者データ入力シート!$X147="","",競技者データ入力シート!$X147)</f>
        <v/>
      </c>
      <c r="BB142" s="306" t="str">
        <f>IF(競技者データ入力シート!$AC147="","",競技者データ入力シート!$AC147)</f>
        <v/>
      </c>
      <c r="BC142" s="306" t="str">
        <f>IF(競技者データ入力シート!$AH147="","",競技者データ入力シート!$AH147)</f>
        <v/>
      </c>
      <c r="BD142" s="306" t="str">
        <f>IF(競技者データ入力シート!$AK147="","",競技者データ入力シート!$AK147)</f>
        <v/>
      </c>
    </row>
    <row r="143" spans="2:56">
      <c r="B143" s="306" t="str">
        <f>IF(競技者データ入力シート!C148="","",競技者データ入力シート!$S$1)</f>
        <v/>
      </c>
      <c r="C143" s="306" t="str">
        <f>IF(競技者データ入力シート!C148="","",'大会申込一覧表(印刷して提出)'!$P$6)</f>
        <v/>
      </c>
      <c r="D143" s="306" t="str">
        <f>競技者データ入力シート!A148</f>
        <v/>
      </c>
      <c r="E143" s="306">
        <v>1142</v>
      </c>
      <c r="F143" s="306" t="str">
        <f>IF(競技者データ入力シート!$C$7="","",競技者データ入力シート!$S$1)</f>
        <v/>
      </c>
      <c r="G143" s="306"/>
      <c r="H143" s="306"/>
      <c r="I143" s="306" t="str">
        <f>IF(競技者データ入力シート!$B148="","",競技者データ入力シート!$B148)</f>
        <v/>
      </c>
      <c r="J143" s="306" t="str">
        <f>IF(競技者データ入力シート!C148="","",(競技者データ入力シート!C148&amp;" "&amp;競技者データ入力シート!D148))</f>
        <v/>
      </c>
      <c r="K143" s="306" t="str">
        <f>IF(競技者データ入力シート!E148="","",(競技者データ入力シート!E148&amp;" "&amp;競技者データ入力シート!F148))</f>
        <v/>
      </c>
      <c r="L143" s="306" t="str">
        <f>IF(競技者データ入力シート!C148="","",(競技者データ入力シート!C148&amp;" "&amp;競技者データ入力シート!D148))</f>
        <v/>
      </c>
      <c r="M143" s="306" t="str">
        <f>IF(競技者データ入力シート!H148="","",競技者データ入力シート!H148)</f>
        <v/>
      </c>
      <c r="N143" s="306" t="str">
        <f>IF(競技者データ入力シート!I148="","",競技者データ入力シート!I148)</f>
        <v/>
      </c>
      <c r="O143" s="306" t="str">
        <f>IF(競技者データ入力シート!J148="","",競技者データ入力シート!J148)</f>
        <v/>
      </c>
      <c r="P143" s="306" t="str">
        <f>IF(競技者データ入力シート!K148="","",競技者データ入力シート!K148)</f>
        <v/>
      </c>
      <c r="Q143" s="306" t="str">
        <f>IF(競技者データ入力シート!C148="", "", '大会申込一覧表(印刷して提出)'!$L$5)</f>
        <v/>
      </c>
      <c r="R143" s="306" t="str">
        <f>IF(競技者データ入力シート!L148="", "", 競技者データ入力シート!L148)</f>
        <v/>
      </c>
      <c r="S143" s="306" t="str">
        <f>IF($D143="","",data!U144)</f>
        <v/>
      </c>
      <c r="T143" s="306" t="str">
        <f>IF($D143="","",data!W144)</f>
        <v/>
      </c>
      <c r="U143" s="306"/>
      <c r="V143" s="306"/>
      <c r="W143" s="306" t="str">
        <f>IF($D143="","",data!Z144)</f>
        <v/>
      </c>
      <c r="X143" s="306" t="str">
        <f>IF($D143="","",data!AB144)</f>
        <v/>
      </c>
      <c r="Y143" s="306"/>
      <c r="Z143" s="306"/>
      <c r="AA143" s="306" t="str">
        <f>IF($D143="","",data!AE144)</f>
        <v/>
      </c>
      <c r="AB143" s="306" t="str">
        <f>IF($D143="","",data!AG144)</f>
        <v/>
      </c>
      <c r="AC143" s="306"/>
      <c r="AD143" s="306"/>
      <c r="AE143" s="306" t="str">
        <f>IF($D143="","",data!AJ144)</f>
        <v/>
      </c>
      <c r="AF143" s="306" t="str">
        <f>IF($D143="","",data!AL144)</f>
        <v/>
      </c>
      <c r="AG143" s="306"/>
      <c r="AH143" s="306"/>
      <c r="AI143" s="306" t="str">
        <f>IF($D143="","",data!AO144)</f>
        <v/>
      </c>
      <c r="AJ143" s="306" t="str">
        <f>IF($D143="","",data!AQ144)</f>
        <v/>
      </c>
      <c r="AK143" s="306"/>
      <c r="AL143" s="306"/>
      <c r="AM143" s="306" t="str">
        <f>IF(競技者データ入力シート!AK148="","",競技者データ入力シート!AK148)</f>
        <v/>
      </c>
      <c r="AN143" s="306" t="str">
        <f>IF(競技者データ入力シート!$AK148="","",(VLOOKUP(($AI143&amp;$AM143),$BO$2:$BP$9,2,FALSE)))</f>
        <v/>
      </c>
      <c r="AO143" s="306" t="str">
        <f>IF(競技者データ入力シート!$AK148="","",$B143)</f>
        <v/>
      </c>
      <c r="AP143" s="306" t="str">
        <f>IF(競技者データ入力シート!$AK148="","",$C143&amp;$AM143)</f>
        <v/>
      </c>
      <c r="AQ143" s="306"/>
      <c r="AR143" s="306" t="str">
        <f>IF(競技者データ入力シート!$AK148="","",$C143&amp;$AM143)</f>
        <v/>
      </c>
      <c r="AS143" s="306" t="str">
        <f>IF(競技者データ入力シート!$AK148="","",$C143&amp;$AM143)</f>
        <v/>
      </c>
      <c r="AT143" s="306" t="str">
        <f>IF(競技者データ入力シート!AK148="","",(COUNTIF($AN$2:AN143,AN143)))</f>
        <v/>
      </c>
      <c r="AU143" s="306" t="str">
        <f>IF(競技者データ入力シート!$AK148="","",E143)</f>
        <v/>
      </c>
      <c r="AV143" s="306" t="str">
        <f>IF(競技者データ入力シート!$AK148="","",J143)</f>
        <v/>
      </c>
      <c r="AW143" s="306" t="str">
        <f>IF(競技者データ入力シート!$AK148="","",AI143)</f>
        <v/>
      </c>
      <c r="AX143" s="306" t="str">
        <f>IF(競技者データ入力シート!$AK148="","",AJ143)</f>
        <v/>
      </c>
      <c r="AY143" s="306" t="str">
        <f>IF(競技者データ入力シート!$N148="","",競技者データ入力シート!$N148)</f>
        <v/>
      </c>
      <c r="AZ143" s="306" t="str">
        <f>IF(競技者データ入力シート!$S148="","",競技者データ入力シート!$S148)</f>
        <v/>
      </c>
      <c r="BA143" s="306" t="str">
        <f>IF(競技者データ入力シート!$X148="","",競技者データ入力シート!$X148)</f>
        <v/>
      </c>
      <c r="BB143" s="306" t="str">
        <f>IF(競技者データ入力シート!$AC148="","",競技者データ入力シート!$AC148)</f>
        <v/>
      </c>
      <c r="BC143" s="306" t="str">
        <f>IF(競技者データ入力シート!$AH148="","",競技者データ入力シート!$AH148)</f>
        <v/>
      </c>
      <c r="BD143" s="306" t="str">
        <f>IF(競技者データ入力シート!$AK148="","",競技者データ入力シート!$AK148)</f>
        <v/>
      </c>
    </row>
    <row r="144" spans="2:56">
      <c r="B144" s="306" t="str">
        <f>IF(競技者データ入力シート!C149="","",競技者データ入力シート!$S$1)</f>
        <v/>
      </c>
      <c r="C144" s="306" t="str">
        <f>IF(競技者データ入力シート!C149="","",'大会申込一覧表(印刷して提出)'!$P$6)</f>
        <v/>
      </c>
      <c r="D144" s="306" t="str">
        <f>競技者データ入力シート!A149</f>
        <v/>
      </c>
      <c r="E144" s="306">
        <v>1143</v>
      </c>
      <c r="F144" s="306" t="str">
        <f>IF(競技者データ入力シート!$C$7="","",競技者データ入力シート!$S$1)</f>
        <v/>
      </c>
      <c r="G144" s="306"/>
      <c r="H144" s="306"/>
      <c r="I144" s="306" t="str">
        <f>IF(競技者データ入力シート!$B149="","",競技者データ入力シート!$B149)</f>
        <v/>
      </c>
      <c r="J144" s="306" t="str">
        <f>IF(競技者データ入力シート!C149="","",(競技者データ入力シート!C149&amp;" "&amp;競技者データ入力シート!D149))</f>
        <v/>
      </c>
      <c r="K144" s="306" t="str">
        <f>IF(競技者データ入力シート!E149="","",(競技者データ入力シート!E149&amp;" "&amp;競技者データ入力シート!F149))</f>
        <v/>
      </c>
      <c r="L144" s="306" t="str">
        <f>IF(競技者データ入力シート!C149="","",(競技者データ入力シート!C149&amp;" "&amp;競技者データ入力シート!D149))</f>
        <v/>
      </c>
      <c r="M144" s="306" t="str">
        <f>IF(競技者データ入力シート!H149="","",競技者データ入力シート!H149)</f>
        <v/>
      </c>
      <c r="N144" s="306" t="str">
        <f>IF(競技者データ入力シート!I149="","",競技者データ入力シート!I149)</f>
        <v/>
      </c>
      <c r="O144" s="306" t="str">
        <f>IF(競技者データ入力シート!J149="","",競技者データ入力シート!J149)</f>
        <v/>
      </c>
      <c r="P144" s="306" t="str">
        <f>IF(競技者データ入力シート!K149="","",競技者データ入力シート!K149)</f>
        <v/>
      </c>
      <c r="Q144" s="306" t="str">
        <f>IF(競技者データ入力シート!C149="", "", '大会申込一覧表(印刷して提出)'!$L$5)</f>
        <v/>
      </c>
      <c r="R144" s="306" t="str">
        <f>IF(競技者データ入力シート!L149="", "", 競技者データ入力シート!L149)</f>
        <v/>
      </c>
      <c r="S144" s="306" t="str">
        <f>IF($D144="","",data!U145)</f>
        <v/>
      </c>
      <c r="T144" s="306" t="str">
        <f>IF($D144="","",data!W145)</f>
        <v/>
      </c>
      <c r="U144" s="306"/>
      <c r="V144" s="306"/>
      <c r="W144" s="306" t="str">
        <f>IF($D144="","",data!Z145)</f>
        <v/>
      </c>
      <c r="X144" s="306" t="str">
        <f>IF($D144="","",data!AB145)</f>
        <v/>
      </c>
      <c r="Y144" s="306"/>
      <c r="Z144" s="306"/>
      <c r="AA144" s="306" t="str">
        <f>IF($D144="","",data!AE145)</f>
        <v/>
      </c>
      <c r="AB144" s="306" t="str">
        <f>IF($D144="","",data!AG145)</f>
        <v/>
      </c>
      <c r="AC144" s="306"/>
      <c r="AD144" s="306"/>
      <c r="AE144" s="306" t="str">
        <f>IF($D144="","",data!AJ145)</f>
        <v/>
      </c>
      <c r="AF144" s="306" t="str">
        <f>IF($D144="","",data!AL145)</f>
        <v/>
      </c>
      <c r="AG144" s="306"/>
      <c r="AH144" s="306"/>
      <c r="AI144" s="306" t="str">
        <f>IF($D144="","",data!AO145)</f>
        <v/>
      </c>
      <c r="AJ144" s="306" t="str">
        <f>IF($D144="","",data!AQ145)</f>
        <v/>
      </c>
      <c r="AK144" s="306"/>
      <c r="AL144" s="306"/>
      <c r="AM144" s="306" t="str">
        <f>IF(競技者データ入力シート!AK149="","",競技者データ入力シート!AK149)</f>
        <v/>
      </c>
      <c r="AN144" s="306" t="str">
        <f>IF(競技者データ入力シート!$AK149="","",(VLOOKUP(($AI144&amp;$AM144),$BO$2:$BP$9,2,FALSE)))</f>
        <v/>
      </c>
      <c r="AO144" s="306" t="str">
        <f>IF(競技者データ入力シート!$AK149="","",$B144)</f>
        <v/>
      </c>
      <c r="AP144" s="306" t="str">
        <f>IF(競技者データ入力シート!$AK149="","",$C144&amp;$AM144)</f>
        <v/>
      </c>
      <c r="AQ144" s="306"/>
      <c r="AR144" s="306" t="str">
        <f>IF(競技者データ入力シート!$AK149="","",$C144&amp;$AM144)</f>
        <v/>
      </c>
      <c r="AS144" s="306" t="str">
        <f>IF(競技者データ入力シート!$AK149="","",$C144&amp;$AM144)</f>
        <v/>
      </c>
      <c r="AT144" s="306" t="str">
        <f>IF(競技者データ入力シート!AK149="","",(COUNTIF($AN$2:AN144,AN144)))</f>
        <v/>
      </c>
      <c r="AU144" s="306" t="str">
        <f>IF(競技者データ入力シート!$AK149="","",E144)</f>
        <v/>
      </c>
      <c r="AV144" s="306" t="str">
        <f>IF(競技者データ入力シート!$AK149="","",J144)</f>
        <v/>
      </c>
      <c r="AW144" s="306" t="str">
        <f>IF(競技者データ入力シート!$AK149="","",AI144)</f>
        <v/>
      </c>
      <c r="AX144" s="306" t="str">
        <f>IF(競技者データ入力シート!$AK149="","",AJ144)</f>
        <v/>
      </c>
      <c r="AY144" s="306" t="str">
        <f>IF(競技者データ入力シート!$N149="","",競技者データ入力シート!$N149)</f>
        <v/>
      </c>
      <c r="AZ144" s="306" t="str">
        <f>IF(競技者データ入力シート!$S149="","",競技者データ入力シート!$S149)</f>
        <v/>
      </c>
      <c r="BA144" s="306" t="str">
        <f>IF(競技者データ入力シート!$X149="","",競技者データ入力シート!$X149)</f>
        <v/>
      </c>
      <c r="BB144" s="306" t="str">
        <f>IF(競技者データ入力シート!$AC149="","",競技者データ入力シート!$AC149)</f>
        <v/>
      </c>
      <c r="BC144" s="306" t="str">
        <f>IF(競技者データ入力シート!$AH149="","",競技者データ入力シート!$AH149)</f>
        <v/>
      </c>
      <c r="BD144" s="306" t="str">
        <f>IF(競技者データ入力シート!$AK149="","",競技者データ入力シート!$AK149)</f>
        <v/>
      </c>
    </row>
    <row r="145" spans="2:56">
      <c r="B145" s="306" t="str">
        <f>IF(競技者データ入力シート!C150="","",競技者データ入力シート!$S$1)</f>
        <v/>
      </c>
      <c r="C145" s="306" t="str">
        <f>IF(競技者データ入力シート!C150="","",'大会申込一覧表(印刷して提出)'!$P$6)</f>
        <v/>
      </c>
      <c r="D145" s="306" t="str">
        <f>競技者データ入力シート!A150</f>
        <v/>
      </c>
      <c r="E145" s="306">
        <v>1144</v>
      </c>
      <c r="F145" s="306" t="str">
        <f>IF(競技者データ入力シート!$C$7="","",競技者データ入力シート!$S$1)</f>
        <v/>
      </c>
      <c r="G145" s="306"/>
      <c r="H145" s="306"/>
      <c r="I145" s="306" t="str">
        <f>IF(競技者データ入力シート!$B150="","",競技者データ入力シート!$B150)</f>
        <v/>
      </c>
      <c r="J145" s="306" t="str">
        <f>IF(競技者データ入力シート!C150="","",(競技者データ入力シート!C150&amp;" "&amp;競技者データ入力シート!D150))</f>
        <v/>
      </c>
      <c r="K145" s="306" t="str">
        <f>IF(競技者データ入力シート!E150="","",(競技者データ入力シート!E150&amp;" "&amp;競技者データ入力シート!F150))</f>
        <v/>
      </c>
      <c r="L145" s="306" t="str">
        <f>IF(競技者データ入力シート!C150="","",(競技者データ入力シート!C150&amp;" "&amp;競技者データ入力シート!D150))</f>
        <v/>
      </c>
      <c r="M145" s="306" t="str">
        <f>IF(競技者データ入力シート!H150="","",競技者データ入力シート!H150)</f>
        <v/>
      </c>
      <c r="N145" s="306" t="str">
        <f>IF(競技者データ入力シート!I150="","",競技者データ入力シート!I150)</f>
        <v/>
      </c>
      <c r="O145" s="306" t="str">
        <f>IF(競技者データ入力シート!J150="","",競技者データ入力シート!J150)</f>
        <v/>
      </c>
      <c r="P145" s="306" t="str">
        <f>IF(競技者データ入力シート!K150="","",競技者データ入力シート!K150)</f>
        <v/>
      </c>
      <c r="Q145" s="306" t="str">
        <f>IF(競技者データ入力シート!C150="", "", '大会申込一覧表(印刷して提出)'!$L$5)</f>
        <v/>
      </c>
      <c r="R145" s="306" t="str">
        <f>IF(競技者データ入力シート!L150="", "", 競技者データ入力シート!L150)</f>
        <v/>
      </c>
      <c r="S145" s="306" t="str">
        <f>IF($D145="","",data!U146)</f>
        <v/>
      </c>
      <c r="T145" s="306" t="str">
        <f>IF($D145="","",data!W146)</f>
        <v/>
      </c>
      <c r="U145" s="306"/>
      <c r="V145" s="306"/>
      <c r="W145" s="306" t="str">
        <f>IF($D145="","",data!Z146)</f>
        <v/>
      </c>
      <c r="X145" s="306" t="str">
        <f>IF($D145="","",data!AB146)</f>
        <v/>
      </c>
      <c r="Y145" s="306"/>
      <c r="Z145" s="306"/>
      <c r="AA145" s="306" t="str">
        <f>IF($D145="","",data!AE146)</f>
        <v/>
      </c>
      <c r="AB145" s="306" t="str">
        <f>IF($D145="","",data!AG146)</f>
        <v/>
      </c>
      <c r="AC145" s="306"/>
      <c r="AD145" s="306"/>
      <c r="AE145" s="306" t="str">
        <f>IF($D145="","",data!AJ146)</f>
        <v/>
      </c>
      <c r="AF145" s="306" t="str">
        <f>IF($D145="","",data!AL146)</f>
        <v/>
      </c>
      <c r="AG145" s="306"/>
      <c r="AH145" s="306"/>
      <c r="AI145" s="306" t="str">
        <f>IF($D145="","",data!AO146)</f>
        <v/>
      </c>
      <c r="AJ145" s="306" t="str">
        <f>IF($D145="","",data!AQ146)</f>
        <v/>
      </c>
      <c r="AK145" s="306"/>
      <c r="AL145" s="306"/>
      <c r="AM145" s="306" t="str">
        <f>IF(競技者データ入力シート!AK150="","",競技者データ入力シート!AK150)</f>
        <v/>
      </c>
      <c r="AN145" s="306" t="str">
        <f>IF(競技者データ入力シート!$AK150="","",(VLOOKUP(($AI145&amp;$AM145),$BO$2:$BP$9,2,FALSE)))</f>
        <v/>
      </c>
      <c r="AO145" s="306" t="str">
        <f>IF(競技者データ入力シート!$AK150="","",$B145)</f>
        <v/>
      </c>
      <c r="AP145" s="306" t="str">
        <f>IF(競技者データ入力シート!$AK150="","",$C145&amp;$AM145)</f>
        <v/>
      </c>
      <c r="AQ145" s="306"/>
      <c r="AR145" s="306" t="str">
        <f>IF(競技者データ入力シート!$AK150="","",$C145&amp;$AM145)</f>
        <v/>
      </c>
      <c r="AS145" s="306" t="str">
        <f>IF(競技者データ入力シート!$AK150="","",$C145&amp;$AM145)</f>
        <v/>
      </c>
      <c r="AT145" s="306" t="str">
        <f>IF(競技者データ入力シート!AK150="","",(COUNTIF($AN$2:AN145,AN145)))</f>
        <v/>
      </c>
      <c r="AU145" s="306" t="str">
        <f>IF(競技者データ入力シート!$AK150="","",E145)</f>
        <v/>
      </c>
      <c r="AV145" s="306" t="str">
        <f>IF(競技者データ入力シート!$AK150="","",J145)</f>
        <v/>
      </c>
      <c r="AW145" s="306" t="str">
        <f>IF(競技者データ入力シート!$AK150="","",AI145)</f>
        <v/>
      </c>
      <c r="AX145" s="306" t="str">
        <f>IF(競技者データ入力シート!$AK150="","",AJ145)</f>
        <v/>
      </c>
      <c r="AY145" s="306" t="str">
        <f>IF(競技者データ入力シート!$N150="","",競技者データ入力シート!$N150)</f>
        <v/>
      </c>
      <c r="AZ145" s="306" t="str">
        <f>IF(競技者データ入力シート!$S150="","",競技者データ入力シート!$S150)</f>
        <v/>
      </c>
      <c r="BA145" s="306" t="str">
        <f>IF(競技者データ入力シート!$X150="","",競技者データ入力シート!$X150)</f>
        <v/>
      </c>
      <c r="BB145" s="306" t="str">
        <f>IF(競技者データ入力シート!$AC150="","",競技者データ入力シート!$AC150)</f>
        <v/>
      </c>
      <c r="BC145" s="306" t="str">
        <f>IF(競技者データ入力シート!$AH150="","",競技者データ入力シート!$AH150)</f>
        <v/>
      </c>
      <c r="BD145" s="306" t="str">
        <f>IF(競技者データ入力シート!$AK150="","",競技者データ入力シート!$AK150)</f>
        <v/>
      </c>
    </row>
    <row r="146" spans="2:56">
      <c r="B146" s="306" t="str">
        <f>IF(競技者データ入力シート!C151="","",競技者データ入力シート!$S$1)</f>
        <v/>
      </c>
      <c r="C146" s="306" t="str">
        <f>IF(競技者データ入力シート!C151="","",'大会申込一覧表(印刷して提出)'!$P$6)</f>
        <v/>
      </c>
      <c r="D146" s="306" t="str">
        <f>競技者データ入力シート!A151</f>
        <v/>
      </c>
      <c r="E146" s="306">
        <v>1145</v>
      </c>
      <c r="F146" s="306" t="str">
        <f>IF(競技者データ入力シート!$C$7="","",競技者データ入力シート!$S$1)</f>
        <v/>
      </c>
      <c r="G146" s="306"/>
      <c r="H146" s="306"/>
      <c r="I146" s="306" t="str">
        <f>IF(競技者データ入力シート!$B151="","",競技者データ入力シート!$B151)</f>
        <v/>
      </c>
      <c r="J146" s="306" t="str">
        <f>IF(競技者データ入力シート!C151="","",(競技者データ入力シート!C151&amp;" "&amp;競技者データ入力シート!D151))</f>
        <v/>
      </c>
      <c r="K146" s="306" t="str">
        <f>IF(競技者データ入力シート!E151="","",(競技者データ入力シート!E151&amp;" "&amp;競技者データ入力シート!F151))</f>
        <v/>
      </c>
      <c r="L146" s="306" t="str">
        <f>IF(競技者データ入力シート!C151="","",(競技者データ入力シート!C151&amp;" "&amp;競技者データ入力シート!D151))</f>
        <v/>
      </c>
      <c r="M146" s="306" t="str">
        <f>IF(競技者データ入力シート!H151="","",競技者データ入力シート!H151)</f>
        <v/>
      </c>
      <c r="N146" s="306" t="str">
        <f>IF(競技者データ入力シート!I151="","",競技者データ入力シート!I151)</f>
        <v/>
      </c>
      <c r="O146" s="306" t="str">
        <f>IF(競技者データ入力シート!J151="","",競技者データ入力シート!J151)</f>
        <v/>
      </c>
      <c r="P146" s="306" t="str">
        <f>IF(競技者データ入力シート!K151="","",競技者データ入力シート!K151)</f>
        <v/>
      </c>
      <c r="Q146" s="306" t="str">
        <f>IF(競技者データ入力シート!C151="", "", '大会申込一覧表(印刷して提出)'!$L$5)</f>
        <v/>
      </c>
      <c r="R146" s="306" t="str">
        <f>IF(競技者データ入力シート!L151="", "", 競技者データ入力シート!L151)</f>
        <v/>
      </c>
      <c r="S146" s="306" t="str">
        <f>IF($D146="","",data!U147)</f>
        <v/>
      </c>
      <c r="T146" s="306" t="str">
        <f>IF($D146="","",data!W147)</f>
        <v/>
      </c>
      <c r="U146" s="306"/>
      <c r="V146" s="306"/>
      <c r="W146" s="306" t="str">
        <f>IF($D146="","",data!Z147)</f>
        <v/>
      </c>
      <c r="X146" s="306" t="str">
        <f>IF($D146="","",data!AB147)</f>
        <v/>
      </c>
      <c r="Y146" s="306"/>
      <c r="Z146" s="306"/>
      <c r="AA146" s="306" t="str">
        <f>IF($D146="","",data!AE147)</f>
        <v/>
      </c>
      <c r="AB146" s="306" t="str">
        <f>IF($D146="","",data!AG147)</f>
        <v/>
      </c>
      <c r="AC146" s="306"/>
      <c r="AD146" s="306"/>
      <c r="AE146" s="306" t="str">
        <f>IF($D146="","",data!AJ147)</f>
        <v/>
      </c>
      <c r="AF146" s="306" t="str">
        <f>IF($D146="","",data!AL147)</f>
        <v/>
      </c>
      <c r="AG146" s="306"/>
      <c r="AH146" s="306"/>
      <c r="AI146" s="306" t="str">
        <f>IF($D146="","",data!AO147)</f>
        <v/>
      </c>
      <c r="AJ146" s="306" t="str">
        <f>IF($D146="","",data!AQ147)</f>
        <v/>
      </c>
      <c r="AK146" s="306"/>
      <c r="AL146" s="306"/>
      <c r="AM146" s="306" t="str">
        <f>IF(競技者データ入力シート!AK151="","",競技者データ入力シート!AK151)</f>
        <v/>
      </c>
      <c r="AN146" s="306" t="str">
        <f>IF(競技者データ入力シート!$AK151="","",(VLOOKUP(($AI146&amp;$AM146),$BO$2:$BP$9,2,FALSE)))</f>
        <v/>
      </c>
      <c r="AO146" s="306" t="str">
        <f>IF(競技者データ入力シート!$AK151="","",$B146)</f>
        <v/>
      </c>
      <c r="AP146" s="306" t="str">
        <f>IF(競技者データ入力シート!$AK151="","",$C146&amp;$AM146)</f>
        <v/>
      </c>
      <c r="AQ146" s="306"/>
      <c r="AR146" s="306" t="str">
        <f>IF(競技者データ入力シート!$AK151="","",$C146&amp;$AM146)</f>
        <v/>
      </c>
      <c r="AS146" s="306" t="str">
        <f>IF(競技者データ入力シート!$AK151="","",$C146&amp;$AM146)</f>
        <v/>
      </c>
      <c r="AT146" s="306" t="str">
        <f>IF(競技者データ入力シート!AK151="","",(COUNTIF($AN$2:AN146,AN146)))</f>
        <v/>
      </c>
      <c r="AU146" s="306" t="str">
        <f>IF(競技者データ入力シート!$AK151="","",E146)</f>
        <v/>
      </c>
      <c r="AV146" s="306" t="str">
        <f>IF(競技者データ入力シート!$AK151="","",J146)</f>
        <v/>
      </c>
      <c r="AW146" s="306" t="str">
        <f>IF(競技者データ入力シート!$AK151="","",AI146)</f>
        <v/>
      </c>
      <c r="AX146" s="306" t="str">
        <f>IF(競技者データ入力シート!$AK151="","",AJ146)</f>
        <v/>
      </c>
      <c r="AY146" s="306" t="str">
        <f>IF(競技者データ入力シート!$N151="","",競技者データ入力シート!$N151)</f>
        <v/>
      </c>
      <c r="AZ146" s="306" t="str">
        <f>IF(競技者データ入力シート!$S151="","",競技者データ入力シート!$S151)</f>
        <v/>
      </c>
      <c r="BA146" s="306" t="str">
        <f>IF(競技者データ入力シート!$X151="","",競技者データ入力シート!$X151)</f>
        <v/>
      </c>
      <c r="BB146" s="306" t="str">
        <f>IF(競技者データ入力シート!$AC151="","",競技者データ入力シート!$AC151)</f>
        <v/>
      </c>
      <c r="BC146" s="306" t="str">
        <f>IF(競技者データ入力シート!$AH151="","",競技者データ入力シート!$AH151)</f>
        <v/>
      </c>
      <c r="BD146" s="306" t="str">
        <f>IF(競技者データ入力シート!$AK151="","",競技者データ入力シート!$AK151)</f>
        <v/>
      </c>
    </row>
    <row r="147" spans="2:56">
      <c r="B147" s="306" t="str">
        <f>IF(競技者データ入力シート!C152="","",競技者データ入力シート!$S$1)</f>
        <v/>
      </c>
      <c r="C147" s="306" t="str">
        <f>IF(競技者データ入力シート!C152="","",'大会申込一覧表(印刷して提出)'!$P$6)</f>
        <v/>
      </c>
      <c r="D147" s="306" t="str">
        <f>競技者データ入力シート!A152</f>
        <v/>
      </c>
      <c r="E147" s="306">
        <v>1146</v>
      </c>
      <c r="F147" s="306" t="str">
        <f>IF(競技者データ入力シート!$C$7="","",競技者データ入力シート!$S$1)</f>
        <v/>
      </c>
      <c r="G147" s="306"/>
      <c r="H147" s="306"/>
      <c r="I147" s="306" t="str">
        <f>IF(競技者データ入力シート!$B152="","",競技者データ入力シート!$B152)</f>
        <v/>
      </c>
      <c r="J147" s="306" t="str">
        <f>IF(競技者データ入力シート!C152="","",(競技者データ入力シート!C152&amp;" "&amp;競技者データ入力シート!D152))</f>
        <v/>
      </c>
      <c r="K147" s="306" t="str">
        <f>IF(競技者データ入力シート!E152="","",(競技者データ入力シート!E152&amp;" "&amp;競技者データ入力シート!F152))</f>
        <v/>
      </c>
      <c r="L147" s="306" t="str">
        <f>IF(競技者データ入力シート!C152="","",(競技者データ入力シート!C152&amp;" "&amp;競技者データ入力シート!D152))</f>
        <v/>
      </c>
      <c r="M147" s="306" t="str">
        <f>IF(競技者データ入力シート!H152="","",競技者データ入力シート!H152)</f>
        <v/>
      </c>
      <c r="N147" s="306" t="str">
        <f>IF(競技者データ入力シート!I152="","",競技者データ入力シート!I152)</f>
        <v/>
      </c>
      <c r="O147" s="306" t="str">
        <f>IF(競技者データ入力シート!J152="","",競技者データ入力シート!J152)</f>
        <v/>
      </c>
      <c r="P147" s="306" t="str">
        <f>IF(競技者データ入力シート!K152="","",競技者データ入力シート!K152)</f>
        <v/>
      </c>
      <c r="Q147" s="306" t="str">
        <f>IF(競技者データ入力シート!C152="", "", '大会申込一覧表(印刷して提出)'!$L$5)</f>
        <v/>
      </c>
      <c r="R147" s="306" t="str">
        <f>IF(競技者データ入力シート!L152="", "", 競技者データ入力シート!L152)</f>
        <v/>
      </c>
      <c r="S147" s="306" t="str">
        <f>IF($D147="","",data!U148)</f>
        <v/>
      </c>
      <c r="T147" s="306" t="str">
        <f>IF($D147="","",data!W148)</f>
        <v/>
      </c>
      <c r="U147" s="306"/>
      <c r="V147" s="306"/>
      <c r="W147" s="306" t="str">
        <f>IF($D147="","",data!Z148)</f>
        <v/>
      </c>
      <c r="X147" s="306" t="str">
        <f>IF($D147="","",data!AB148)</f>
        <v/>
      </c>
      <c r="Y147" s="306"/>
      <c r="Z147" s="306"/>
      <c r="AA147" s="306" t="str">
        <f>IF($D147="","",data!AE148)</f>
        <v/>
      </c>
      <c r="AB147" s="306" t="str">
        <f>IF($D147="","",data!AG148)</f>
        <v/>
      </c>
      <c r="AC147" s="306"/>
      <c r="AD147" s="306"/>
      <c r="AE147" s="306" t="str">
        <f>IF($D147="","",data!AJ148)</f>
        <v/>
      </c>
      <c r="AF147" s="306" t="str">
        <f>IF($D147="","",data!AL148)</f>
        <v/>
      </c>
      <c r="AG147" s="306"/>
      <c r="AH147" s="306"/>
      <c r="AI147" s="306" t="str">
        <f>IF($D147="","",data!AO148)</f>
        <v/>
      </c>
      <c r="AJ147" s="306" t="str">
        <f>IF($D147="","",data!AQ148)</f>
        <v/>
      </c>
      <c r="AK147" s="306"/>
      <c r="AL147" s="306"/>
      <c r="AM147" s="306" t="str">
        <f>IF(競技者データ入力シート!AK152="","",競技者データ入力シート!AK152)</f>
        <v/>
      </c>
      <c r="AN147" s="306" t="str">
        <f>IF(競技者データ入力シート!$AK152="","",(VLOOKUP(($AI147&amp;$AM147),$BO$2:$BP$9,2,FALSE)))</f>
        <v/>
      </c>
      <c r="AO147" s="306" t="str">
        <f>IF(競技者データ入力シート!$AK152="","",$B147)</f>
        <v/>
      </c>
      <c r="AP147" s="306" t="str">
        <f>IF(競技者データ入力シート!$AK152="","",$C147&amp;$AM147)</f>
        <v/>
      </c>
      <c r="AQ147" s="306"/>
      <c r="AR147" s="306" t="str">
        <f>IF(競技者データ入力シート!$AK152="","",$C147&amp;$AM147)</f>
        <v/>
      </c>
      <c r="AS147" s="306" t="str">
        <f>IF(競技者データ入力シート!$AK152="","",$C147&amp;$AM147)</f>
        <v/>
      </c>
      <c r="AT147" s="306" t="str">
        <f>IF(競技者データ入力シート!AK152="","",(COUNTIF($AN$2:AN147,AN147)))</f>
        <v/>
      </c>
      <c r="AU147" s="306" t="str">
        <f>IF(競技者データ入力シート!$AK152="","",E147)</f>
        <v/>
      </c>
      <c r="AV147" s="306" t="str">
        <f>IF(競技者データ入力シート!$AK152="","",J147)</f>
        <v/>
      </c>
      <c r="AW147" s="306" t="str">
        <f>IF(競技者データ入力シート!$AK152="","",AI147)</f>
        <v/>
      </c>
      <c r="AX147" s="306" t="str">
        <f>IF(競技者データ入力シート!$AK152="","",AJ147)</f>
        <v/>
      </c>
      <c r="AY147" s="306" t="str">
        <f>IF(競技者データ入力シート!$N152="","",競技者データ入力シート!$N152)</f>
        <v/>
      </c>
      <c r="AZ147" s="306" t="str">
        <f>IF(競技者データ入力シート!$S152="","",競技者データ入力シート!$S152)</f>
        <v/>
      </c>
      <c r="BA147" s="306" t="str">
        <f>IF(競技者データ入力シート!$X152="","",競技者データ入力シート!$X152)</f>
        <v/>
      </c>
      <c r="BB147" s="306" t="str">
        <f>IF(競技者データ入力シート!$AC152="","",競技者データ入力シート!$AC152)</f>
        <v/>
      </c>
      <c r="BC147" s="306" t="str">
        <f>IF(競技者データ入力シート!$AH152="","",競技者データ入力シート!$AH152)</f>
        <v/>
      </c>
      <c r="BD147" s="306" t="str">
        <f>IF(競技者データ入力シート!$AK152="","",競技者データ入力シート!$AK152)</f>
        <v/>
      </c>
    </row>
    <row r="148" spans="2:56">
      <c r="B148" s="306" t="str">
        <f>IF(競技者データ入力シート!C153="","",競技者データ入力シート!$S$1)</f>
        <v/>
      </c>
      <c r="C148" s="306" t="str">
        <f>IF(競技者データ入力シート!C153="","",'大会申込一覧表(印刷して提出)'!$P$6)</f>
        <v/>
      </c>
      <c r="D148" s="306" t="str">
        <f>競技者データ入力シート!A153</f>
        <v/>
      </c>
      <c r="E148" s="306">
        <v>1147</v>
      </c>
      <c r="F148" s="306" t="str">
        <f>IF(競技者データ入力シート!$C$7="","",競技者データ入力シート!$S$1)</f>
        <v/>
      </c>
      <c r="G148" s="306"/>
      <c r="H148" s="306"/>
      <c r="I148" s="306" t="str">
        <f>IF(競技者データ入力シート!$B153="","",競技者データ入力シート!$B153)</f>
        <v/>
      </c>
      <c r="J148" s="306" t="str">
        <f>IF(競技者データ入力シート!C153="","",(競技者データ入力シート!C153&amp;" "&amp;競技者データ入力シート!D153))</f>
        <v/>
      </c>
      <c r="K148" s="306" t="str">
        <f>IF(競技者データ入力シート!E153="","",(競技者データ入力シート!E153&amp;" "&amp;競技者データ入力シート!F153))</f>
        <v/>
      </c>
      <c r="L148" s="306" t="str">
        <f>IF(競技者データ入力シート!C153="","",(競技者データ入力シート!C153&amp;" "&amp;競技者データ入力シート!D153))</f>
        <v/>
      </c>
      <c r="M148" s="306" t="str">
        <f>IF(競技者データ入力シート!H153="","",競技者データ入力シート!H153)</f>
        <v/>
      </c>
      <c r="N148" s="306" t="str">
        <f>IF(競技者データ入力シート!I153="","",競技者データ入力シート!I153)</f>
        <v/>
      </c>
      <c r="O148" s="306" t="str">
        <f>IF(競技者データ入力シート!J153="","",競技者データ入力シート!J153)</f>
        <v/>
      </c>
      <c r="P148" s="306" t="str">
        <f>IF(競技者データ入力シート!K153="","",競技者データ入力シート!K153)</f>
        <v/>
      </c>
      <c r="Q148" s="306" t="str">
        <f>IF(競技者データ入力シート!C153="", "", '大会申込一覧表(印刷して提出)'!$L$5)</f>
        <v/>
      </c>
      <c r="R148" s="306" t="str">
        <f>IF(競技者データ入力シート!L153="", "", 競技者データ入力シート!L153)</f>
        <v/>
      </c>
      <c r="S148" s="306" t="str">
        <f>IF($D148="","",data!U149)</f>
        <v/>
      </c>
      <c r="T148" s="306" t="str">
        <f>IF($D148="","",data!W149)</f>
        <v/>
      </c>
      <c r="U148" s="306"/>
      <c r="V148" s="306"/>
      <c r="W148" s="306" t="str">
        <f>IF($D148="","",data!Z149)</f>
        <v/>
      </c>
      <c r="X148" s="306" t="str">
        <f>IF($D148="","",data!AB149)</f>
        <v/>
      </c>
      <c r="Y148" s="306"/>
      <c r="Z148" s="306"/>
      <c r="AA148" s="306" t="str">
        <f>IF($D148="","",data!AE149)</f>
        <v/>
      </c>
      <c r="AB148" s="306" t="str">
        <f>IF($D148="","",data!AG149)</f>
        <v/>
      </c>
      <c r="AC148" s="306"/>
      <c r="AD148" s="306"/>
      <c r="AE148" s="306" t="str">
        <f>IF($D148="","",data!AJ149)</f>
        <v/>
      </c>
      <c r="AF148" s="306" t="str">
        <f>IF($D148="","",data!AL149)</f>
        <v/>
      </c>
      <c r="AG148" s="306"/>
      <c r="AH148" s="306"/>
      <c r="AI148" s="306" t="str">
        <f>IF($D148="","",data!AO149)</f>
        <v/>
      </c>
      <c r="AJ148" s="306" t="str">
        <f>IF($D148="","",data!AQ149)</f>
        <v/>
      </c>
      <c r="AK148" s="306"/>
      <c r="AL148" s="306"/>
      <c r="AM148" s="306" t="str">
        <f>IF(競技者データ入力シート!AK153="","",競技者データ入力シート!AK153)</f>
        <v/>
      </c>
      <c r="AN148" s="306" t="str">
        <f>IF(競技者データ入力シート!$AK153="","",(VLOOKUP(($AI148&amp;$AM148),$BO$2:$BP$9,2,FALSE)))</f>
        <v/>
      </c>
      <c r="AO148" s="306" t="str">
        <f>IF(競技者データ入力シート!$AK153="","",$B148)</f>
        <v/>
      </c>
      <c r="AP148" s="306" t="str">
        <f>IF(競技者データ入力シート!$AK153="","",$C148&amp;$AM148)</f>
        <v/>
      </c>
      <c r="AQ148" s="306"/>
      <c r="AR148" s="306" t="str">
        <f>IF(競技者データ入力シート!$AK153="","",$C148&amp;$AM148)</f>
        <v/>
      </c>
      <c r="AS148" s="306" t="str">
        <f>IF(競技者データ入力シート!$AK153="","",$C148&amp;$AM148)</f>
        <v/>
      </c>
      <c r="AT148" s="306" t="str">
        <f>IF(競技者データ入力シート!AK153="","",(COUNTIF($AN$2:AN148,AN148)))</f>
        <v/>
      </c>
      <c r="AU148" s="306" t="str">
        <f>IF(競技者データ入力シート!$AK153="","",E148)</f>
        <v/>
      </c>
      <c r="AV148" s="306" t="str">
        <f>IF(競技者データ入力シート!$AK153="","",J148)</f>
        <v/>
      </c>
      <c r="AW148" s="306" t="str">
        <f>IF(競技者データ入力シート!$AK153="","",AI148)</f>
        <v/>
      </c>
      <c r="AX148" s="306" t="str">
        <f>IF(競技者データ入力シート!$AK153="","",AJ148)</f>
        <v/>
      </c>
      <c r="AY148" s="306" t="str">
        <f>IF(競技者データ入力シート!$N153="","",競技者データ入力シート!$N153)</f>
        <v/>
      </c>
      <c r="AZ148" s="306" t="str">
        <f>IF(競技者データ入力シート!$S153="","",競技者データ入力シート!$S153)</f>
        <v/>
      </c>
      <c r="BA148" s="306" t="str">
        <f>IF(競技者データ入力シート!$X153="","",競技者データ入力シート!$X153)</f>
        <v/>
      </c>
      <c r="BB148" s="306" t="str">
        <f>IF(競技者データ入力シート!$AC153="","",競技者データ入力シート!$AC153)</f>
        <v/>
      </c>
      <c r="BC148" s="306" t="str">
        <f>IF(競技者データ入力シート!$AH153="","",競技者データ入力シート!$AH153)</f>
        <v/>
      </c>
      <c r="BD148" s="306" t="str">
        <f>IF(競技者データ入力シート!$AK153="","",競技者データ入力シート!$AK153)</f>
        <v/>
      </c>
    </row>
    <row r="149" spans="2:56">
      <c r="B149" s="306" t="str">
        <f>IF(競技者データ入力シート!C154="","",競技者データ入力シート!$S$1)</f>
        <v/>
      </c>
      <c r="C149" s="306" t="str">
        <f>IF(競技者データ入力シート!C154="","",'大会申込一覧表(印刷して提出)'!$P$6)</f>
        <v/>
      </c>
      <c r="D149" s="306" t="str">
        <f>競技者データ入力シート!A154</f>
        <v/>
      </c>
      <c r="E149" s="306">
        <v>1148</v>
      </c>
      <c r="F149" s="306" t="str">
        <f>IF(競技者データ入力シート!$C$7="","",競技者データ入力シート!$S$1)</f>
        <v/>
      </c>
      <c r="G149" s="306"/>
      <c r="H149" s="306"/>
      <c r="I149" s="306" t="str">
        <f>IF(競技者データ入力シート!$B154="","",競技者データ入力シート!$B154)</f>
        <v/>
      </c>
      <c r="J149" s="306" t="str">
        <f>IF(競技者データ入力シート!C154="","",(競技者データ入力シート!C154&amp;" "&amp;競技者データ入力シート!D154))</f>
        <v/>
      </c>
      <c r="K149" s="306" t="str">
        <f>IF(競技者データ入力シート!E154="","",(競技者データ入力シート!E154&amp;" "&amp;競技者データ入力シート!F154))</f>
        <v/>
      </c>
      <c r="L149" s="306" t="str">
        <f>IF(競技者データ入力シート!C154="","",(競技者データ入力シート!C154&amp;" "&amp;競技者データ入力シート!D154))</f>
        <v/>
      </c>
      <c r="M149" s="306" t="str">
        <f>IF(競技者データ入力シート!H154="","",競技者データ入力シート!H154)</f>
        <v/>
      </c>
      <c r="N149" s="306" t="str">
        <f>IF(競技者データ入力シート!I154="","",競技者データ入力シート!I154)</f>
        <v/>
      </c>
      <c r="O149" s="306" t="str">
        <f>IF(競技者データ入力シート!J154="","",競技者データ入力シート!J154)</f>
        <v/>
      </c>
      <c r="P149" s="306" t="str">
        <f>IF(競技者データ入力シート!K154="","",競技者データ入力シート!K154)</f>
        <v/>
      </c>
      <c r="Q149" s="306" t="str">
        <f>IF(競技者データ入力シート!C154="", "", '大会申込一覧表(印刷して提出)'!$L$5)</f>
        <v/>
      </c>
      <c r="R149" s="306" t="str">
        <f>IF(競技者データ入力シート!L154="", "", 競技者データ入力シート!L154)</f>
        <v/>
      </c>
      <c r="S149" s="306" t="str">
        <f>IF($D149="","",data!U150)</f>
        <v/>
      </c>
      <c r="T149" s="306" t="str">
        <f>IF($D149="","",data!W150)</f>
        <v/>
      </c>
      <c r="U149" s="306"/>
      <c r="V149" s="306"/>
      <c r="W149" s="306" t="str">
        <f>IF($D149="","",data!Z150)</f>
        <v/>
      </c>
      <c r="X149" s="306" t="str">
        <f>IF($D149="","",data!AB150)</f>
        <v/>
      </c>
      <c r="Y149" s="306"/>
      <c r="Z149" s="306"/>
      <c r="AA149" s="306" t="str">
        <f>IF($D149="","",data!AE150)</f>
        <v/>
      </c>
      <c r="AB149" s="306" t="str">
        <f>IF($D149="","",data!AG150)</f>
        <v/>
      </c>
      <c r="AC149" s="306"/>
      <c r="AD149" s="306"/>
      <c r="AE149" s="306" t="str">
        <f>IF($D149="","",data!AJ150)</f>
        <v/>
      </c>
      <c r="AF149" s="306" t="str">
        <f>IF($D149="","",data!AL150)</f>
        <v/>
      </c>
      <c r="AG149" s="306"/>
      <c r="AH149" s="306"/>
      <c r="AI149" s="306" t="str">
        <f>IF($D149="","",data!AO150)</f>
        <v/>
      </c>
      <c r="AJ149" s="306" t="str">
        <f>IF($D149="","",data!AQ150)</f>
        <v/>
      </c>
      <c r="AK149" s="306"/>
      <c r="AL149" s="306"/>
      <c r="AM149" s="306" t="str">
        <f>IF(競技者データ入力シート!AK154="","",競技者データ入力シート!AK154)</f>
        <v/>
      </c>
      <c r="AN149" s="306" t="str">
        <f>IF(競技者データ入力シート!$AK154="","",(VLOOKUP(($AI149&amp;$AM149),$BO$2:$BP$9,2,FALSE)))</f>
        <v/>
      </c>
      <c r="AO149" s="306" t="str">
        <f>IF(競技者データ入力シート!$AK154="","",$B149)</f>
        <v/>
      </c>
      <c r="AP149" s="306" t="str">
        <f>IF(競技者データ入力シート!$AK154="","",$C149&amp;$AM149)</f>
        <v/>
      </c>
      <c r="AQ149" s="306"/>
      <c r="AR149" s="306" t="str">
        <f>IF(競技者データ入力シート!$AK154="","",$C149&amp;$AM149)</f>
        <v/>
      </c>
      <c r="AS149" s="306" t="str">
        <f>IF(競技者データ入力シート!$AK154="","",$C149&amp;$AM149)</f>
        <v/>
      </c>
      <c r="AT149" s="306" t="str">
        <f>IF(競技者データ入力シート!AK154="","",(COUNTIF($AN$2:AN149,AN149)))</f>
        <v/>
      </c>
      <c r="AU149" s="306" t="str">
        <f>IF(競技者データ入力シート!$AK154="","",E149)</f>
        <v/>
      </c>
      <c r="AV149" s="306" t="str">
        <f>IF(競技者データ入力シート!$AK154="","",J149)</f>
        <v/>
      </c>
      <c r="AW149" s="306" t="str">
        <f>IF(競技者データ入力シート!$AK154="","",AI149)</f>
        <v/>
      </c>
      <c r="AX149" s="306" t="str">
        <f>IF(競技者データ入力シート!$AK154="","",AJ149)</f>
        <v/>
      </c>
      <c r="AY149" s="306" t="str">
        <f>IF(競技者データ入力シート!$N154="","",競技者データ入力シート!$N154)</f>
        <v/>
      </c>
      <c r="AZ149" s="306" t="str">
        <f>IF(競技者データ入力シート!$S154="","",競技者データ入力シート!$S154)</f>
        <v/>
      </c>
      <c r="BA149" s="306" t="str">
        <f>IF(競技者データ入力シート!$X154="","",競技者データ入力シート!$X154)</f>
        <v/>
      </c>
      <c r="BB149" s="306" t="str">
        <f>IF(競技者データ入力シート!$AC154="","",競技者データ入力シート!$AC154)</f>
        <v/>
      </c>
      <c r="BC149" s="306" t="str">
        <f>IF(競技者データ入力シート!$AH154="","",競技者データ入力シート!$AH154)</f>
        <v/>
      </c>
      <c r="BD149" s="306" t="str">
        <f>IF(競技者データ入力シート!$AK154="","",競技者データ入力シート!$AK154)</f>
        <v/>
      </c>
    </row>
    <row r="150" spans="2:56">
      <c r="B150" s="306" t="str">
        <f>IF(競技者データ入力シート!C155="","",競技者データ入力シート!$S$1)</f>
        <v/>
      </c>
      <c r="C150" s="306" t="str">
        <f>IF(競技者データ入力シート!C155="","",'大会申込一覧表(印刷して提出)'!$P$6)</f>
        <v/>
      </c>
      <c r="D150" s="306" t="str">
        <f>競技者データ入力シート!A155</f>
        <v/>
      </c>
      <c r="E150" s="306">
        <v>1149</v>
      </c>
      <c r="F150" s="306" t="str">
        <f>IF(競技者データ入力シート!$C$7="","",競技者データ入力シート!$S$1)</f>
        <v/>
      </c>
      <c r="G150" s="306"/>
      <c r="H150" s="306"/>
      <c r="I150" s="306" t="str">
        <f>IF(競技者データ入力シート!$B155="","",競技者データ入力シート!$B155)</f>
        <v/>
      </c>
      <c r="J150" s="306" t="str">
        <f>IF(競技者データ入力シート!C155="","",(競技者データ入力シート!C155&amp;" "&amp;競技者データ入力シート!D155))</f>
        <v/>
      </c>
      <c r="K150" s="306" t="str">
        <f>IF(競技者データ入力シート!E155="","",(競技者データ入力シート!E155&amp;" "&amp;競技者データ入力シート!F155))</f>
        <v/>
      </c>
      <c r="L150" s="306" t="str">
        <f>IF(競技者データ入力シート!C155="","",(競技者データ入力シート!C155&amp;" "&amp;競技者データ入力シート!D155))</f>
        <v/>
      </c>
      <c r="M150" s="306" t="str">
        <f>IF(競技者データ入力シート!H155="","",競技者データ入力シート!H155)</f>
        <v/>
      </c>
      <c r="N150" s="306" t="str">
        <f>IF(競技者データ入力シート!I155="","",競技者データ入力シート!I155)</f>
        <v/>
      </c>
      <c r="O150" s="306" t="str">
        <f>IF(競技者データ入力シート!J155="","",競技者データ入力シート!J155)</f>
        <v/>
      </c>
      <c r="P150" s="306" t="str">
        <f>IF(競技者データ入力シート!K155="","",競技者データ入力シート!K155)</f>
        <v/>
      </c>
      <c r="Q150" s="306" t="str">
        <f>IF(競技者データ入力シート!C155="", "", '大会申込一覧表(印刷して提出)'!$L$5)</f>
        <v/>
      </c>
      <c r="R150" s="306" t="str">
        <f>IF(競技者データ入力シート!L155="", "", 競技者データ入力シート!L155)</f>
        <v/>
      </c>
      <c r="S150" s="306" t="str">
        <f>IF($D150="","",data!U151)</f>
        <v/>
      </c>
      <c r="T150" s="306" t="str">
        <f>IF($D150="","",data!W151)</f>
        <v/>
      </c>
      <c r="U150" s="306"/>
      <c r="V150" s="306"/>
      <c r="W150" s="306" t="str">
        <f>IF($D150="","",data!Z151)</f>
        <v/>
      </c>
      <c r="X150" s="306" t="str">
        <f>IF($D150="","",data!AB151)</f>
        <v/>
      </c>
      <c r="Y150" s="306"/>
      <c r="Z150" s="306"/>
      <c r="AA150" s="306" t="str">
        <f>IF($D150="","",data!AE151)</f>
        <v/>
      </c>
      <c r="AB150" s="306" t="str">
        <f>IF($D150="","",data!AG151)</f>
        <v/>
      </c>
      <c r="AC150" s="306"/>
      <c r="AD150" s="306"/>
      <c r="AE150" s="306" t="str">
        <f>IF($D150="","",data!AJ151)</f>
        <v/>
      </c>
      <c r="AF150" s="306" t="str">
        <f>IF($D150="","",data!AL151)</f>
        <v/>
      </c>
      <c r="AG150" s="306"/>
      <c r="AH150" s="306"/>
      <c r="AI150" s="306" t="str">
        <f>IF($D150="","",data!AO151)</f>
        <v/>
      </c>
      <c r="AJ150" s="306" t="str">
        <f>IF($D150="","",data!AQ151)</f>
        <v/>
      </c>
      <c r="AK150" s="306"/>
      <c r="AL150" s="306"/>
      <c r="AM150" s="306" t="str">
        <f>IF(競技者データ入力シート!AK155="","",競技者データ入力シート!AK155)</f>
        <v/>
      </c>
      <c r="AN150" s="306" t="str">
        <f>IF(競技者データ入力シート!$AK155="","",(VLOOKUP(($AI150&amp;$AM150),$BO$2:$BP$9,2,FALSE)))</f>
        <v/>
      </c>
      <c r="AO150" s="306" t="str">
        <f>IF(競技者データ入力シート!$AK155="","",$B150)</f>
        <v/>
      </c>
      <c r="AP150" s="306" t="str">
        <f>IF(競技者データ入力シート!$AK155="","",$C150&amp;$AM150)</f>
        <v/>
      </c>
      <c r="AQ150" s="306"/>
      <c r="AR150" s="306" t="str">
        <f>IF(競技者データ入力シート!$AK155="","",$C150&amp;$AM150)</f>
        <v/>
      </c>
      <c r="AS150" s="306" t="str">
        <f>IF(競技者データ入力シート!$AK155="","",$C150&amp;$AM150)</f>
        <v/>
      </c>
      <c r="AT150" s="306" t="str">
        <f>IF(競技者データ入力シート!AK155="","",(COUNTIF($AN$2:AN150,AN150)))</f>
        <v/>
      </c>
      <c r="AU150" s="306" t="str">
        <f>IF(競技者データ入力シート!$AK155="","",E150)</f>
        <v/>
      </c>
      <c r="AV150" s="306" t="str">
        <f>IF(競技者データ入力シート!$AK155="","",J150)</f>
        <v/>
      </c>
      <c r="AW150" s="306" t="str">
        <f>IF(競技者データ入力シート!$AK155="","",AI150)</f>
        <v/>
      </c>
      <c r="AX150" s="306" t="str">
        <f>IF(競技者データ入力シート!$AK155="","",AJ150)</f>
        <v/>
      </c>
      <c r="AY150" s="306" t="str">
        <f>IF(競技者データ入力シート!$N155="","",競技者データ入力シート!$N155)</f>
        <v/>
      </c>
      <c r="AZ150" s="306" t="str">
        <f>IF(競技者データ入力シート!$S155="","",競技者データ入力シート!$S155)</f>
        <v/>
      </c>
      <c r="BA150" s="306" t="str">
        <f>IF(競技者データ入力シート!$X155="","",競技者データ入力シート!$X155)</f>
        <v/>
      </c>
      <c r="BB150" s="306" t="str">
        <f>IF(競技者データ入力シート!$AC155="","",競技者データ入力シート!$AC155)</f>
        <v/>
      </c>
      <c r="BC150" s="306" t="str">
        <f>IF(競技者データ入力シート!$AH155="","",競技者データ入力シート!$AH155)</f>
        <v/>
      </c>
      <c r="BD150" s="306" t="str">
        <f>IF(競技者データ入力シート!$AK155="","",競技者データ入力シート!$AK155)</f>
        <v/>
      </c>
    </row>
    <row r="151" spans="2:56">
      <c r="B151" s="306" t="str">
        <f>IF(競技者データ入力シート!C156="","",競技者データ入力シート!$S$1)</f>
        <v/>
      </c>
      <c r="C151" s="306" t="str">
        <f>IF(競技者データ入力シート!C156="","",'大会申込一覧表(印刷して提出)'!$P$6)</f>
        <v/>
      </c>
      <c r="D151" s="306" t="str">
        <f>競技者データ入力シート!A156</f>
        <v/>
      </c>
      <c r="E151" s="306">
        <v>1150</v>
      </c>
      <c r="F151" s="306" t="str">
        <f>IF(競技者データ入力シート!$C$7="","",競技者データ入力シート!$S$1)</f>
        <v/>
      </c>
      <c r="G151" s="306"/>
      <c r="H151" s="306"/>
      <c r="I151" s="306" t="str">
        <f>IF(競技者データ入力シート!$B156="","",競技者データ入力シート!$B156)</f>
        <v/>
      </c>
      <c r="J151" s="306" t="str">
        <f>IF(競技者データ入力シート!C156="","",(競技者データ入力シート!C156&amp;" "&amp;競技者データ入力シート!D156))</f>
        <v/>
      </c>
      <c r="K151" s="306" t="str">
        <f>IF(競技者データ入力シート!E156="","",(競技者データ入力シート!E156&amp;" "&amp;競技者データ入力シート!F156))</f>
        <v/>
      </c>
      <c r="L151" s="306" t="str">
        <f>IF(競技者データ入力シート!C156="","",(競技者データ入力シート!C156&amp;" "&amp;競技者データ入力シート!D156))</f>
        <v/>
      </c>
      <c r="M151" s="306" t="str">
        <f>IF(競技者データ入力シート!H156="","",競技者データ入力シート!H156)</f>
        <v/>
      </c>
      <c r="N151" s="306" t="str">
        <f>IF(競技者データ入力シート!I156="","",競技者データ入力シート!I156)</f>
        <v/>
      </c>
      <c r="O151" s="306" t="str">
        <f>IF(競技者データ入力シート!J156="","",競技者データ入力シート!J156)</f>
        <v/>
      </c>
      <c r="P151" s="306" t="str">
        <f>IF(競技者データ入力シート!K156="","",競技者データ入力シート!K156)</f>
        <v/>
      </c>
      <c r="Q151" s="306" t="str">
        <f>IF(競技者データ入力シート!C156="", "", '大会申込一覧表(印刷して提出)'!$L$5)</f>
        <v/>
      </c>
      <c r="R151" s="306" t="str">
        <f>IF(競技者データ入力シート!L156="", "", 競技者データ入力シート!L156)</f>
        <v/>
      </c>
      <c r="S151" s="306" t="str">
        <f>IF($D151="","",data!U152)</f>
        <v/>
      </c>
      <c r="T151" s="306" t="str">
        <f>IF($D151="","",data!W152)</f>
        <v/>
      </c>
      <c r="U151" s="306"/>
      <c r="V151" s="306"/>
      <c r="W151" s="306" t="str">
        <f>IF($D151="","",data!Z152)</f>
        <v/>
      </c>
      <c r="X151" s="306" t="str">
        <f>IF($D151="","",data!AB152)</f>
        <v/>
      </c>
      <c r="Y151" s="306"/>
      <c r="Z151" s="306"/>
      <c r="AA151" s="306" t="str">
        <f>IF($D151="","",data!AE152)</f>
        <v/>
      </c>
      <c r="AB151" s="306" t="str">
        <f>IF($D151="","",data!AG152)</f>
        <v/>
      </c>
      <c r="AC151" s="306"/>
      <c r="AD151" s="306"/>
      <c r="AE151" s="306" t="str">
        <f>IF($D151="","",data!AJ152)</f>
        <v/>
      </c>
      <c r="AF151" s="306" t="str">
        <f>IF($D151="","",data!AL152)</f>
        <v/>
      </c>
      <c r="AG151" s="306"/>
      <c r="AH151" s="306"/>
      <c r="AI151" s="306" t="str">
        <f>IF($D151="","",data!AO152)</f>
        <v/>
      </c>
      <c r="AJ151" s="306" t="str">
        <f>IF($D151="","",data!AQ152)</f>
        <v/>
      </c>
      <c r="AK151" s="306"/>
      <c r="AL151" s="306"/>
      <c r="AM151" s="306" t="str">
        <f>IF(競技者データ入力シート!AK156="","",競技者データ入力シート!AK156)</f>
        <v/>
      </c>
      <c r="AN151" s="306" t="str">
        <f>IF(競技者データ入力シート!$AK156="","",(VLOOKUP(($AI151&amp;$AM151),$BO$2:$BP$9,2,FALSE)))</f>
        <v/>
      </c>
      <c r="AO151" s="306" t="str">
        <f>IF(競技者データ入力シート!$AK156="","",$B151)</f>
        <v/>
      </c>
      <c r="AP151" s="306" t="str">
        <f>IF(競技者データ入力シート!$AK156="","",$C151&amp;$AM151)</f>
        <v/>
      </c>
      <c r="AQ151" s="306"/>
      <c r="AR151" s="306" t="str">
        <f>IF(競技者データ入力シート!$AK156="","",$C151&amp;$AM151)</f>
        <v/>
      </c>
      <c r="AS151" s="306" t="str">
        <f>IF(競技者データ入力シート!$AK156="","",$C151&amp;$AM151)</f>
        <v/>
      </c>
      <c r="AT151" s="306" t="str">
        <f>IF(競技者データ入力シート!AK156="","",(COUNTIF($AN$2:AN151,AN151)))</f>
        <v/>
      </c>
      <c r="AU151" s="306" t="str">
        <f>IF(競技者データ入力シート!$AK156="","",E151)</f>
        <v/>
      </c>
      <c r="AV151" s="306" t="str">
        <f>IF(競技者データ入力シート!$AK156="","",J151)</f>
        <v/>
      </c>
      <c r="AW151" s="306" t="str">
        <f>IF(競技者データ入力シート!$AK156="","",AI151)</f>
        <v/>
      </c>
      <c r="AX151" s="306" t="str">
        <f>IF(競技者データ入力シート!$AK156="","",AJ151)</f>
        <v/>
      </c>
      <c r="AY151" s="306" t="str">
        <f>IF(競技者データ入力シート!$N156="","",競技者データ入力シート!$N156)</f>
        <v/>
      </c>
      <c r="AZ151" s="306" t="str">
        <f>IF(競技者データ入力シート!$S156="","",競技者データ入力シート!$S156)</f>
        <v/>
      </c>
      <c r="BA151" s="306" t="str">
        <f>IF(競技者データ入力シート!$X156="","",競技者データ入力シート!$X156)</f>
        <v/>
      </c>
      <c r="BB151" s="306" t="str">
        <f>IF(競技者データ入力シート!$AC156="","",競技者データ入力シート!$AC156)</f>
        <v/>
      </c>
      <c r="BC151" s="306" t="str">
        <f>IF(競技者データ入力シート!$AH156="","",競技者データ入力シート!$AH156)</f>
        <v/>
      </c>
      <c r="BD151" s="306" t="str">
        <f>IF(競技者データ入力シート!$AK156="","",競技者データ入力シート!$AK156)</f>
        <v/>
      </c>
    </row>
    <row r="152" spans="2:56">
      <c r="B152" s="306" t="str">
        <f>IF(競技者データ入力シート!C157="","",競技者データ入力シート!$S$1)</f>
        <v/>
      </c>
      <c r="C152" s="306" t="str">
        <f>IF(競技者データ入力シート!C157="","",'大会申込一覧表(印刷して提出)'!$P$6)</f>
        <v/>
      </c>
      <c r="D152" s="306" t="str">
        <f>競技者データ入力シート!A157</f>
        <v/>
      </c>
      <c r="E152" s="306">
        <v>1151</v>
      </c>
      <c r="F152" s="306" t="str">
        <f>IF(競技者データ入力シート!$C$7="","",競技者データ入力シート!$S$1)</f>
        <v/>
      </c>
      <c r="G152" s="306"/>
      <c r="H152" s="306"/>
      <c r="I152" s="306" t="str">
        <f>IF(競技者データ入力シート!$B157="","",競技者データ入力シート!$B157)</f>
        <v/>
      </c>
      <c r="J152" s="306" t="str">
        <f>IF(競技者データ入力シート!C157="","",(競技者データ入力シート!C157&amp;" "&amp;競技者データ入力シート!D157))</f>
        <v/>
      </c>
      <c r="K152" s="306" t="str">
        <f>IF(競技者データ入力シート!E157="","",(競技者データ入力シート!E157&amp;" "&amp;競技者データ入力シート!F157))</f>
        <v/>
      </c>
      <c r="L152" s="306" t="str">
        <f>IF(競技者データ入力シート!C157="","",(競技者データ入力シート!C157&amp;" "&amp;競技者データ入力シート!D157))</f>
        <v/>
      </c>
      <c r="M152" s="306" t="str">
        <f>IF(競技者データ入力シート!H157="","",競技者データ入力シート!H157)</f>
        <v/>
      </c>
      <c r="N152" s="306" t="str">
        <f>IF(競技者データ入力シート!I157="","",競技者データ入力シート!I157)</f>
        <v/>
      </c>
      <c r="O152" s="306" t="str">
        <f>IF(競技者データ入力シート!J157="","",競技者データ入力シート!J157)</f>
        <v/>
      </c>
      <c r="P152" s="306" t="str">
        <f>IF(競技者データ入力シート!K157="","",競技者データ入力シート!K157)</f>
        <v/>
      </c>
      <c r="Q152" s="306" t="str">
        <f>IF(競技者データ入力シート!C157="", "", '大会申込一覧表(印刷して提出)'!$L$5)</f>
        <v/>
      </c>
      <c r="R152" s="306" t="str">
        <f>IF(競技者データ入力シート!L157="", "", 競技者データ入力シート!L157)</f>
        <v/>
      </c>
      <c r="S152" s="306" t="str">
        <f>IF($D152="","",data!U153)</f>
        <v/>
      </c>
      <c r="T152" s="306" t="str">
        <f>IF($D152="","",data!W153)</f>
        <v/>
      </c>
      <c r="U152" s="306"/>
      <c r="V152" s="306"/>
      <c r="W152" s="306" t="str">
        <f>IF($D152="","",data!Z153)</f>
        <v/>
      </c>
      <c r="X152" s="306" t="str">
        <f>IF($D152="","",data!AB153)</f>
        <v/>
      </c>
      <c r="Y152" s="306"/>
      <c r="Z152" s="306"/>
      <c r="AA152" s="306" t="str">
        <f>IF($D152="","",data!AE153)</f>
        <v/>
      </c>
      <c r="AB152" s="306" t="str">
        <f>IF($D152="","",data!AG153)</f>
        <v/>
      </c>
      <c r="AC152" s="306"/>
      <c r="AD152" s="306"/>
      <c r="AE152" s="306" t="str">
        <f>IF($D152="","",data!AJ153)</f>
        <v/>
      </c>
      <c r="AF152" s="306" t="str">
        <f>IF($D152="","",data!AL153)</f>
        <v/>
      </c>
      <c r="AG152" s="306"/>
      <c r="AH152" s="306"/>
      <c r="AI152" s="306" t="str">
        <f>IF($D152="","",data!AO153)</f>
        <v/>
      </c>
      <c r="AJ152" s="306" t="str">
        <f>IF($D152="","",data!AQ153)</f>
        <v/>
      </c>
      <c r="AK152" s="306"/>
      <c r="AL152" s="306"/>
      <c r="AM152" s="306" t="str">
        <f>IF(競技者データ入力シート!AK157="","",競技者データ入力シート!AK157)</f>
        <v/>
      </c>
      <c r="AN152" s="306" t="str">
        <f>IF(競技者データ入力シート!$AK157="","",(VLOOKUP(($AI152&amp;$AM152),$BO$2:$BP$9,2,FALSE)))</f>
        <v/>
      </c>
      <c r="AO152" s="306" t="str">
        <f>IF(競技者データ入力シート!$AK157="","",$B152)</f>
        <v/>
      </c>
      <c r="AP152" s="306" t="str">
        <f>IF(競技者データ入力シート!$AK157="","",$C152&amp;$AM152)</f>
        <v/>
      </c>
      <c r="AQ152" s="306"/>
      <c r="AR152" s="306" t="str">
        <f>IF(競技者データ入力シート!$AK157="","",$C152&amp;$AM152)</f>
        <v/>
      </c>
      <c r="AS152" s="306" t="str">
        <f>IF(競技者データ入力シート!$AK157="","",$C152&amp;$AM152)</f>
        <v/>
      </c>
      <c r="AT152" s="306" t="str">
        <f>IF(競技者データ入力シート!AK157="","",(COUNTIF($AN$2:AN152,AN152)))</f>
        <v/>
      </c>
      <c r="AU152" s="306" t="str">
        <f>IF(競技者データ入力シート!$AK157="","",E152)</f>
        <v/>
      </c>
      <c r="AV152" s="306" t="str">
        <f>IF(競技者データ入力シート!$AK157="","",J152)</f>
        <v/>
      </c>
      <c r="AW152" s="306" t="str">
        <f>IF(競技者データ入力シート!$AK157="","",AI152)</f>
        <v/>
      </c>
      <c r="AX152" s="306" t="str">
        <f>IF(競技者データ入力シート!$AK157="","",AJ152)</f>
        <v/>
      </c>
      <c r="AY152" s="306" t="str">
        <f>IF(競技者データ入力シート!$N157="","",競技者データ入力シート!$N157)</f>
        <v/>
      </c>
      <c r="AZ152" s="306" t="str">
        <f>IF(競技者データ入力シート!$S157="","",競技者データ入力シート!$S157)</f>
        <v/>
      </c>
      <c r="BA152" s="306" t="str">
        <f>IF(競技者データ入力シート!$X157="","",競技者データ入力シート!$X157)</f>
        <v/>
      </c>
      <c r="BB152" s="306" t="str">
        <f>IF(競技者データ入力シート!$AC157="","",競技者データ入力シート!$AC157)</f>
        <v/>
      </c>
      <c r="BC152" s="306" t="str">
        <f>IF(競技者データ入力シート!$AH157="","",競技者データ入力シート!$AH157)</f>
        <v/>
      </c>
      <c r="BD152" s="306" t="str">
        <f>IF(競技者データ入力シート!$AK157="","",競技者データ入力シート!$AK157)</f>
        <v/>
      </c>
    </row>
    <row r="153" spans="2:56">
      <c r="B153" s="306" t="str">
        <f>IF(競技者データ入力シート!C158="","",競技者データ入力シート!$S$1)</f>
        <v/>
      </c>
      <c r="C153" s="306" t="str">
        <f>IF(競技者データ入力シート!C158="","",'大会申込一覧表(印刷して提出)'!$P$6)</f>
        <v/>
      </c>
      <c r="D153" s="306" t="str">
        <f>競技者データ入力シート!A158</f>
        <v/>
      </c>
      <c r="E153" s="306">
        <v>1152</v>
      </c>
      <c r="F153" s="306" t="str">
        <f>IF(競技者データ入力シート!$C$7="","",競技者データ入力シート!$S$1)</f>
        <v/>
      </c>
      <c r="G153" s="306"/>
      <c r="H153" s="306"/>
      <c r="I153" s="306" t="str">
        <f>IF(競技者データ入力シート!$B158="","",競技者データ入力シート!$B158)</f>
        <v/>
      </c>
      <c r="J153" s="306" t="str">
        <f>IF(競技者データ入力シート!C158="","",(競技者データ入力シート!C158&amp;" "&amp;競技者データ入力シート!D158))</f>
        <v/>
      </c>
      <c r="K153" s="306" t="str">
        <f>IF(競技者データ入力シート!E158="","",(競技者データ入力シート!E158&amp;" "&amp;競技者データ入力シート!F158))</f>
        <v/>
      </c>
      <c r="L153" s="306" t="str">
        <f>IF(競技者データ入力シート!C158="","",(競技者データ入力シート!C158&amp;" "&amp;競技者データ入力シート!D158))</f>
        <v/>
      </c>
      <c r="M153" s="306" t="str">
        <f>IF(競技者データ入力シート!H158="","",競技者データ入力シート!H158)</f>
        <v/>
      </c>
      <c r="N153" s="306" t="str">
        <f>IF(競技者データ入力シート!I158="","",競技者データ入力シート!I158)</f>
        <v/>
      </c>
      <c r="O153" s="306" t="str">
        <f>IF(競技者データ入力シート!J158="","",競技者データ入力シート!J158)</f>
        <v/>
      </c>
      <c r="P153" s="306" t="str">
        <f>IF(競技者データ入力シート!K158="","",競技者データ入力シート!K158)</f>
        <v/>
      </c>
      <c r="Q153" s="306" t="str">
        <f>IF(競技者データ入力シート!C158="", "", '大会申込一覧表(印刷して提出)'!$L$5)</f>
        <v/>
      </c>
      <c r="R153" s="306" t="str">
        <f>IF(競技者データ入力シート!L158="", "", 競技者データ入力シート!L158)</f>
        <v/>
      </c>
      <c r="S153" s="306" t="str">
        <f>IF($D153="","",data!U154)</f>
        <v/>
      </c>
      <c r="T153" s="306" t="str">
        <f>IF($D153="","",data!W154)</f>
        <v/>
      </c>
      <c r="U153" s="306"/>
      <c r="V153" s="306"/>
      <c r="W153" s="306" t="str">
        <f>IF($D153="","",data!Z154)</f>
        <v/>
      </c>
      <c r="X153" s="306" t="str">
        <f>IF($D153="","",data!AB154)</f>
        <v/>
      </c>
      <c r="Y153" s="306"/>
      <c r="Z153" s="306"/>
      <c r="AA153" s="306" t="str">
        <f>IF($D153="","",data!AE154)</f>
        <v/>
      </c>
      <c r="AB153" s="306" t="str">
        <f>IF($D153="","",data!AG154)</f>
        <v/>
      </c>
      <c r="AC153" s="306"/>
      <c r="AD153" s="306"/>
      <c r="AE153" s="306" t="str">
        <f>IF($D153="","",data!AJ154)</f>
        <v/>
      </c>
      <c r="AF153" s="306" t="str">
        <f>IF($D153="","",data!AL154)</f>
        <v/>
      </c>
      <c r="AG153" s="306"/>
      <c r="AH153" s="306"/>
      <c r="AI153" s="306" t="str">
        <f>IF($D153="","",data!AO154)</f>
        <v/>
      </c>
      <c r="AJ153" s="306" t="str">
        <f>IF($D153="","",data!AQ154)</f>
        <v/>
      </c>
      <c r="AK153" s="306"/>
      <c r="AL153" s="306"/>
      <c r="AM153" s="306" t="str">
        <f>IF(競技者データ入力シート!AK158="","",競技者データ入力シート!AK158)</f>
        <v/>
      </c>
      <c r="AN153" s="306" t="str">
        <f>IF(競技者データ入力シート!$AK158="","",(VLOOKUP(($AI153&amp;$AM153),$BO$2:$BP$9,2,FALSE)))</f>
        <v/>
      </c>
      <c r="AO153" s="306" t="str">
        <f>IF(競技者データ入力シート!$AK158="","",$B153)</f>
        <v/>
      </c>
      <c r="AP153" s="306" t="str">
        <f>IF(競技者データ入力シート!$AK158="","",$C153&amp;$AM153)</f>
        <v/>
      </c>
      <c r="AQ153" s="306"/>
      <c r="AR153" s="306" t="str">
        <f>IF(競技者データ入力シート!$AK158="","",$C153&amp;$AM153)</f>
        <v/>
      </c>
      <c r="AS153" s="306" t="str">
        <f>IF(競技者データ入力シート!$AK158="","",$C153&amp;$AM153)</f>
        <v/>
      </c>
      <c r="AT153" s="306" t="str">
        <f>IF(競技者データ入力シート!AK158="","",(COUNTIF($AN$2:AN153,AN153)))</f>
        <v/>
      </c>
      <c r="AU153" s="306" t="str">
        <f>IF(競技者データ入力シート!$AK158="","",E153)</f>
        <v/>
      </c>
      <c r="AV153" s="306" t="str">
        <f>IF(競技者データ入力シート!$AK158="","",J153)</f>
        <v/>
      </c>
      <c r="AW153" s="306" t="str">
        <f>IF(競技者データ入力シート!$AK158="","",AI153)</f>
        <v/>
      </c>
      <c r="AX153" s="306" t="str">
        <f>IF(競技者データ入力シート!$AK158="","",AJ153)</f>
        <v/>
      </c>
      <c r="AY153" s="306" t="str">
        <f>IF(競技者データ入力シート!$N158="","",競技者データ入力シート!$N158)</f>
        <v/>
      </c>
      <c r="AZ153" s="306" t="str">
        <f>IF(競技者データ入力シート!$S158="","",競技者データ入力シート!$S158)</f>
        <v/>
      </c>
      <c r="BA153" s="306" t="str">
        <f>IF(競技者データ入力シート!$X158="","",競技者データ入力シート!$X158)</f>
        <v/>
      </c>
      <c r="BB153" s="306" t="str">
        <f>IF(競技者データ入力シート!$AC158="","",競技者データ入力シート!$AC158)</f>
        <v/>
      </c>
      <c r="BC153" s="306" t="str">
        <f>IF(競技者データ入力シート!$AH158="","",競技者データ入力シート!$AH158)</f>
        <v/>
      </c>
      <c r="BD153" s="306" t="str">
        <f>IF(競技者データ入力シート!$AK158="","",競技者データ入力シート!$AK158)</f>
        <v/>
      </c>
    </row>
    <row r="154" spans="2:56">
      <c r="B154" s="306" t="str">
        <f>IF(競技者データ入力シート!C159="","",競技者データ入力シート!$S$1)</f>
        <v/>
      </c>
      <c r="C154" s="306" t="str">
        <f>IF(競技者データ入力シート!C159="","",'大会申込一覧表(印刷して提出)'!$P$6)</f>
        <v/>
      </c>
      <c r="D154" s="306" t="str">
        <f>競技者データ入力シート!A159</f>
        <v/>
      </c>
      <c r="E154" s="306">
        <v>1153</v>
      </c>
      <c r="F154" s="306" t="str">
        <f>IF(競技者データ入力シート!$C$7="","",競技者データ入力シート!$S$1)</f>
        <v/>
      </c>
      <c r="G154" s="306"/>
      <c r="H154" s="306"/>
      <c r="I154" s="306" t="str">
        <f>IF(競技者データ入力シート!$B159="","",競技者データ入力シート!$B159)</f>
        <v/>
      </c>
      <c r="J154" s="306" t="str">
        <f>IF(競技者データ入力シート!C159="","",(競技者データ入力シート!C159&amp;" "&amp;競技者データ入力シート!D159))</f>
        <v/>
      </c>
      <c r="K154" s="306" t="str">
        <f>IF(競技者データ入力シート!E159="","",(競技者データ入力シート!E159&amp;" "&amp;競技者データ入力シート!F159))</f>
        <v/>
      </c>
      <c r="L154" s="306" t="str">
        <f>IF(競技者データ入力シート!C159="","",(競技者データ入力シート!C159&amp;" "&amp;競技者データ入力シート!D159))</f>
        <v/>
      </c>
      <c r="M154" s="306" t="str">
        <f>IF(競技者データ入力シート!H159="","",競技者データ入力シート!H159)</f>
        <v/>
      </c>
      <c r="N154" s="306" t="str">
        <f>IF(競技者データ入力シート!I159="","",競技者データ入力シート!I159)</f>
        <v/>
      </c>
      <c r="O154" s="306" t="str">
        <f>IF(競技者データ入力シート!J159="","",競技者データ入力シート!J159)</f>
        <v/>
      </c>
      <c r="P154" s="306" t="str">
        <f>IF(競技者データ入力シート!K159="","",競技者データ入力シート!K159)</f>
        <v/>
      </c>
      <c r="Q154" s="306" t="str">
        <f>IF(競技者データ入力シート!C159="", "", '大会申込一覧表(印刷して提出)'!$L$5)</f>
        <v/>
      </c>
      <c r="R154" s="306" t="str">
        <f>IF(競技者データ入力シート!L159="", "", 競技者データ入力シート!L159)</f>
        <v/>
      </c>
      <c r="S154" s="306" t="str">
        <f>IF($D154="","",data!U155)</f>
        <v/>
      </c>
      <c r="T154" s="306" t="str">
        <f>IF($D154="","",data!W155)</f>
        <v/>
      </c>
      <c r="U154" s="306"/>
      <c r="V154" s="306"/>
      <c r="W154" s="306" t="str">
        <f>IF($D154="","",data!Z155)</f>
        <v/>
      </c>
      <c r="X154" s="306" t="str">
        <f>IF($D154="","",data!AB155)</f>
        <v/>
      </c>
      <c r="Y154" s="306"/>
      <c r="Z154" s="306"/>
      <c r="AA154" s="306" t="str">
        <f>IF($D154="","",data!AE155)</f>
        <v/>
      </c>
      <c r="AB154" s="306" t="str">
        <f>IF($D154="","",data!AG155)</f>
        <v/>
      </c>
      <c r="AC154" s="306"/>
      <c r="AD154" s="306"/>
      <c r="AE154" s="306" t="str">
        <f>IF($D154="","",data!AJ155)</f>
        <v/>
      </c>
      <c r="AF154" s="306" t="str">
        <f>IF($D154="","",data!AL155)</f>
        <v/>
      </c>
      <c r="AG154" s="306"/>
      <c r="AH154" s="306"/>
      <c r="AI154" s="306" t="str">
        <f>IF($D154="","",data!AO155)</f>
        <v/>
      </c>
      <c r="AJ154" s="306" t="str">
        <f>IF($D154="","",data!AQ155)</f>
        <v/>
      </c>
      <c r="AK154" s="306"/>
      <c r="AL154" s="306"/>
      <c r="AM154" s="306" t="str">
        <f>IF(競技者データ入力シート!AK159="","",競技者データ入力シート!AK159)</f>
        <v/>
      </c>
      <c r="AN154" s="306" t="str">
        <f>IF(競技者データ入力シート!$AK159="","",(VLOOKUP(($AI154&amp;$AM154),$BO$2:$BP$9,2,FALSE)))</f>
        <v/>
      </c>
      <c r="AO154" s="306" t="str">
        <f>IF(競技者データ入力シート!$AK159="","",$B154)</f>
        <v/>
      </c>
      <c r="AP154" s="306" t="str">
        <f>IF(競技者データ入力シート!$AK159="","",$C154&amp;$AM154)</f>
        <v/>
      </c>
      <c r="AQ154" s="306"/>
      <c r="AR154" s="306" t="str">
        <f>IF(競技者データ入力シート!$AK159="","",$C154&amp;$AM154)</f>
        <v/>
      </c>
      <c r="AS154" s="306" t="str">
        <f>IF(競技者データ入力シート!$AK159="","",$C154&amp;$AM154)</f>
        <v/>
      </c>
      <c r="AT154" s="306" t="str">
        <f>IF(競技者データ入力シート!AK159="","",(COUNTIF($AN$2:AN154,AN154)))</f>
        <v/>
      </c>
      <c r="AU154" s="306" t="str">
        <f>IF(競技者データ入力シート!$AK159="","",E154)</f>
        <v/>
      </c>
      <c r="AV154" s="306" t="str">
        <f>IF(競技者データ入力シート!$AK159="","",J154)</f>
        <v/>
      </c>
      <c r="AW154" s="306" t="str">
        <f>IF(競技者データ入力シート!$AK159="","",AI154)</f>
        <v/>
      </c>
      <c r="AX154" s="306" t="str">
        <f>IF(競技者データ入力シート!$AK159="","",AJ154)</f>
        <v/>
      </c>
      <c r="AY154" s="306" t="str">
        <f>IF(競技者データ入力シート!$N159="","",競技者データ入力シート!$N159)</f>
        <v/>
      </c>
      <c r="AZ154" s="306" t="str">
        <f>IF(競技者データ入力シート!$S159="","",競技者データ入力シート!$S159)</f>
        <v/>
      </c>
      <c r="BA154" s="306" t="str">
        <f>IF(競技者データ入力シート!$X159="","",競技者データ入力シート!$X159)</f>
        <v/>
      </c>
      <c r="BB154" s="306" t="str">
        <f>IF(競技者データ入力シート!$AC159="","",競技者データ入力シート!$AC159)</f>
        <v/>
      </c>
      <c r="BC154" s="306" t="str">
        <f>IF(競技者データ入力シート!$AH159="","",競技者データ入力シート!$AH159)</f>
        <v/>
      </c>
      <c r="BD154" s="306" t="str">
        <f>IF(競技者データ入力シート!$AK159="","",競技者データ入力シート!$AK159)</f>
        <v/>
      </c>
    </row>
    <row r="155" spans="2:56">
      <c r="B155" s="306" t="str">
        <f>IF(競技者データ入力シート!C160="","",競技者データ入力シート!$S$1)</f>
        <v/>
      </c>
      <c r="C155" s="306" t="str">
        <f>IF(競技者データ入力シート!C160="","",'大会申込一覧表(印刷して提出)'!$P$6)</f>
        <v/>
      </c>
      <c r="D155" s="306" t="str">
        <f>競技者データ入力シート!A160</f>
        <v/>
      </c>
      <c r="E155" s="306">
        <v>1154</v>
      </c>
      <c r="F155" s="306" t="str">
        <f>IF(競技者データ入力シート!$C$7="","",競技者データ入力シート!$S$1)</f>
        <v/>
      </c>
      <c r="G155" s="306"/>
      <c r="H155" s="306"/>
      <c r="I155" s="306" t="str">
        <f>IF(競技者データ入力シート!$B160="","",競技者データ入力シート!$B160)</f>
        <v/>
      </c>
      <c r="J155" s="306" t="str">
        <f>IF(競技者データ入力シート!C160="","",(競技者データ入力シート!C160&amp;" "&amp;競技者データ入力シート!D160))</f>
        <v/>
      </c>
      <c r="K155" s="306" t="str">
        <f>IF(競技者データ入力シート!E160="","",(競技者データ入力シート!E160&amp;" "&amp;競技者データ入力シート!F160))</f>
        <v/>
      </c>
      <c r="L155" s="306" t="str">
        <f>IF(競技者データ入力シート!C160="","",(競技者データ入力シート!C160&amp;" "&amp;競技者データ入力シート!D160))</f>
        <v/>
      </c>
      <c r="M155" s="306" t="str">
        <f>IF(競技者データ入力シート!H160="","",競技者データ入力シート!H160)</f>
        <v/>
      </c>
      <c r="N155" s="306" t="str">
        <f>IF(競技者データ入力シート!I160="","",競技者データ入力シート!I160)</f>
        <v/>
      </c>
      <c r="O155" s="306" t="str">
        <f>IF(競技者データ入力シート!J160="","",競技者データ入力シート!J160)</f>
        <v/>
      </c>
      <c r="P155" s="306" t="str">
        <f>IF(競技者データ入力シート!K160="","",競技者データ入力シート!K160)</f>
        <v/>
      </c>
      <c r="Q155" s="306" t="str">
        <f>IF(競技者データ入力シート!C160="", "", '大会申込一覧表(印刷して提出)'!$L$5)</f>
        <v/>
      </c>
      <c r="R155" s="306" t="str">
        <f>IF(競技者データ入力シート!L160="", "", 競技者データ入力シート!L160)</f>
        <v/>
      </c>
      <c r="S155" s="306" t="str">
        <f>IF($D155="","",data!U156)</f>
        <v/>
      </c>
      <c r="T155" s="306" t="str">
        <f>IF($D155="","",data!W156)</f>
        <v/>
      </c>
      <c r="U155" s="306"/>
      <c r="V155" s="306"/>
      <c r="W155" s="306" t="str">
        <f>IF($D155="","",data!Z156)</f>
        <v/>
      </c>
      <c r="X155" s="306" t="str">
        <f>IF($D155="","",data!AB156)</f>
        <v/>
      </c>
      <c r="Y155" s="306"/>
      <c r="Z155" s="306"/>
      <c r="AA155" s="306" t="str">
        <f>IF($D155="","",data!AE156)</f>
        <v/>
      </c>
      <c r="AB155" s="306" t="str">
        <f>IF($D155="","",data!AG156)</f>
        <v/>
      </c>
      <c r="AC155" s="306"/>
      <c r="AD155" s="306"/>
      <c r="AE155" s="306" t="str">
        <f>IF($D155="","",data!AJ156)</f>
        <v/>
      </c>
      <c r="AF155" s="306" t="str">
        <f>IF($D155="","",data!AL156)</f>
        <v/>
      </c>
      <c r="AG155" s="306"/>
      <c r="AH155" s="306"/>
      <c r="AI155" s="306" t="str">
        <f>IF($D155="","",data!AO156)</f>
        <v/>
      </c>
      <c r="AJ155" s="306" t="str">
        <f>IF($D155="","",data!AQ156)</f>
        <v/>
      </c>
      <c r="AK155" s="306"/>
      <c r="AL155" s="306"/>
      <c r="AM155" s="306" t="str">
        <f>IF(競技者データ入力シート!AK160="","",競技者データ入力シート!AK160)</f>
        <v/>
      </c>
      <c r="AN155" s="306" t="str">
        <f>IF(競技者データ入力シート!$AK160="","",(VLOOKUP(($AI155&amp;$AM155),$BO$2:$BP$9,2,FALSE)))</f>
        <v/>
      </c>
      <c r="AO155" s="306" t="str">
        <f>IF(競技者データ入力シート!$AK160="","",$B155)</f>
        <v/>
      </c>
      <c r="AP155" s="306" t="str">
        <f>IF(競技者データ入力シート!$AK160="","",$C155&amp;$AM155)</f>
        <v/>
      </c>
      <c r="AQ155" s="306"/>
      <c r="AR155" s="306" t="str">
        <f>IF(競技者データ入力シート!$AK160="","",$C155&amp;$AM155)</f>
        <v/>
      </c>
      <c r="AS155" s="306" t="str">
        <f>IF(競技者データ入力シート!$AK160="","",$C155&amp;$AM155)</f>
        <v/>
      </c>
      <c r="AT155" s="306" t="str">
        <f>IF(競技者データ入力シート!AK160="","",(COUNTIF($AN$2:AN155,AN155)))</f>
        <v/>
      </c>
      <c r="AU155" s="306" t="str">
        <f>IF(競技者データ入力シート!$AK160="","",E155)</f>
        <v/>
      </c>
      <c r="AV155" s="306" t="str">
        <f>IF(競技者データ入力シート!$AK160="","",J155)</f>
        <v/>
      </c>
      <c r="AW155" s="306" t="str">
        <f>IF(競技者データ入力シート!$AK160="","",AI155)</f>
        <v/>
      </c>
      <c r="AX155" s="306" t="str">
        <f>IF(競技者データ入力シート!$AK160="","",AJ155)</f>
        <v/>
      </c>
      <c r="AY155" s="306" t="str">
        <f>IF(競技者データ入力シート!$N160="","",競技者データ入力シート!$N160)</f>
        <v/>
      </c>
      <c r="AZ155" s="306" t="str">
        <f>IF(競技者データ入力シート!$S160="","",競技者データ入力シート!$S160)</f>
        <v/>
      </c>
      <c r="BA155" s="306" t="str">
        <f>IF(競技者データ入力シート!$X160="","",競技者データ入力シート!$X160)</f>
        <v/>
      </c>
      <c r="BB155" s="306" t="str">
        <f>IF(競技者データ入力シート!$AC160="","",競技者データ入力シート!$AC160)</f>
        <v/>
      </c>
      <c r="BC155" s="306" t="str">
        <f>IF(競技者データ入力シート!$AH160="","",競技者データ入力シート!$AH160)</f>
        <v/>
      </c>
      <c r="BD155" s="306" t="str">
        <f>IF(競技者データ入力シート!$AK160="","",競技者データ入力シート!$AK160)</f>
        <v/>
      </c>
    </row>
    <row r="156" spans="2:56">
      <c r="B156" s="306" t="str">
        <f>IF(競技者データ入力シート!C161="","",競技者データ入力シート!$S$1)</f>
        <v/>
      </c>
      <c r="C156" s="306" t="str">
        <f>IF(競技者データ入力シート!C161="","",'大会申込一覧表(印刷して提出)'!$P$6)</f>
        <v/>
      </c>
      <c r="D156" s="306" t="str">
        <f>競技者データ入力シート!A161</f>
        <v/>
      </c>
      <c r="E156" s="306">
        <v>1155</v>
      </c>
      <c r="F156" s="306" t="str">
        <f>IF(競技者データ入力シート!$C$7="","",競技者データ入力シート!$S$1)</f>
        <v/>
      </c>
      <c r="G156" s="306"/>
      <c r="H156" s="306"/>
      <c r="I156" s="306" t="str">
        <f>IF(競技者データ入力シート!$B161="","",競技者データ入力シート!$B161)</f>
        <v/>
      </c>
      <c r="J156" s="306" t="str">
        <f>IF(競技者データ入力シート!C161="","",(競技者データ入力シート!C161&amp;" "&amp;競技者データ入力シート!D161))</f>
        <v/>
      </c>
      <c r="K156" s="306" t="str">
        <f>IF(競技者データ入力シート!E161="","",(競技者データ入力シート!E161&amp;" "&amp;競技者データ入力シート!F161))</f>
        <v/>
      </c>
      <c r="L156" s="306" t="str">
        <f>IF(競技者データ入力シート!C161="","",(競技者データ入力シート!C161&amp;" "&amp;競技者データ入力シート!D161))</f>
        <v/>
      </c>
      <c r="M156" s="306" t="str">
        <f>IF(競技者データ入力シート!H161="","",競技者データ入力シート!H161)</f>
        <v/>
      </c>
      <c r="N156" s="306" t="str">
        <f>IF(競技者データ入力シート!I161="","",競技者データ入力シート!I161)</f>
        <v/>
      </c>
      <c r="O156" s="306" t="str">
        <f>IF(競技者データ入力シート!J161="","",競技者データ入力シート!J161)</f>
        <v/>
      </c>
      <c r="P156" s="306" t="str">
        <f>IF(競技者データ入力シート!K161="","",競技者データ入力シート!K161)</f>
        <v/>
      </c>
      <c r="Q156" s="306" t="str">
        <f>IF(競技者データ入力シート!C161="", "", '大会申込一覧表(印刷して提出)'!$L$5)</f>
        <v/>
      </c>
      <c r="R156" s="306" t="str">
        <f>IF(競技者データ入力シート!L161="", "", 競技者データ入力シート!L161)</f>
        <v/>
      </c>
      <c r="S156" s="306" t="str">
        <f>IF($D156="","",data!U157)</f>
        <v/>
      </c>
      <c r="T156" s="306" t="str">
        <f>IF($D156="","",data!W157)</f>
        <v/>
      </c>
      <c r="U156" s="306"/>
      <c r="V156" s="306"/>
      <c r="W156" s="306" t="str">
        <f>IF($D156="","",data!Z157)</f>
        <v/>
      </c>
      <c r="X156" s="306" t="str">
        <f>IF($D156="","",data!AB157)</f>
        <v/>
      </c>
      <c r="Y156" s="306"/>
      <c r="Z156" s="306"/>
      <c r="AA156" s="306" t="str">
        <f>IF($D156="","",data!AE157)</f>
        <v/>
      </c>
      <c r="AB156" s="306" t="str">
        <f>IF($D156="","",data!AG157)</f>
        <v/>
      </c>
      <c r="AC156" s="306"/>
      <c r="AD156" s="306"/>
      <c r="AE156" s="306" t="str">
        <f>IF($D156="","",data!AJ157)</f>
        <v/>
      </c>
      <c r="AF156" s="306" t="str">
        <f>IF($D156="","",data!AL157)</f>
        <v/>
      </c>
      <c r="AG156" s="306"/>
      <c r="AH156" s="306"/>
      <c r="AI156" s="306" t="str">
        <f>IF($D156="","",data!AO157)</f>
        <v/>
      </c>
      <c r="AJ156" s="306" t="str">
        <f>IF($D156="","",data!AQ157)</f>
        <v/>
      </c>
      <c r="AK156" s="306"/>
      <c r="AL156" s="306"/>
      <c r="AM156" s="306" t="str">
        <f>IF(競技者データ入力シート!AK161="","",競技者データ入力シート!AK161)</f>
        <v/>
      </c>
      <c r="AN156" s="306" t="str">
        <f>IF(競技者データ入力シート!$AK161="","",(VLOOKUP(($AI156&amp;$AM156),$BO$2:$BP$9,2,FALSE)))</f>
        <v/>
      </c>
      <c r="AO156" s="306" t="str">
        <f>IF(競技者データ入力シート!$AK161="","",$B156)</f>
        <v/>
      </c>
      <c r="AP156" s="306" t="str">
        <f>IF(競技者データ入力シート!$AK161="","",$C156&amp;$AM156)</f>
        <v/>
      </c>
      <c r="AQ156" s="306"/>
      <c r="AR156" s="306" t="str">
        <f>IF(競技者データ入力シート!$AK161="","",$C156&amp;$AM156)</f>
        <v/>
      </c>
      <c r="AS156" s="306" t="str">
        <f>IF(競技者データ入力シート!$AK161="","",$C156&amp;$AM156)</f>
        <v/>
      </c>
      <c r="AT156" s="306" t="str">
        <f>IF(競技者データ入力シート!AK161="","",(COUNTIF($AN$2:AN156,AN156)))</f>
        <v/>
      </c>
      <c r="AU156" s="306" t="str">
        <f>IF(競技者データ入力シート!$AK161="","",E156)</f>
        <v/>
      </c>
      <c r="AV156" s="306" t="str">
        <f>IF(競技者データ入力シート!$AK161="","",J156)</f>
        <v/>
      </c>
      <c r="AW156" s="306" t="str">
        <f>IF(競技者データ入力シート!$AK161="","",AI156)</f>
        <v/>
      </c>
      <c r="AX156" s="306" t="str">
        <f>IF(競技者データ入力シート!$AK161="","",AJ156)</f>
        <v/>
      </c>
      <c r="AY156" s="306" t="str">
        <f>IF(競技者データ入力シート!$N161="","",競技者データ入力シート!$N161)</f>
        <v/>
      </c>
      <c r="AZ156" s="306" t="str">
        <f>IF(競技者データ入力シート!$S161="","",競技者データ入力シート!$S161)</f>
        <v/>
      </c>
      <c r="BA156" s="306" t="str">
        <f>IF(競技者データ入力シート!$X161="","",競技者データ入力シート!$X161)</f>
        <v/>
      </c>
      <c r="BB156" s="306" t="str">
        <f>IF(競技者データ入力シート!$AC161="","",競技者データ入力シート!$AC161)</f>
        <v/>
      </c>
      <c r="BC156" s="306" t="str">
        <f>IF(競技者データ入力シート!$AH161="","",競技者データ入力シート!$AH161)</f>
        <v/>
      </c>
      <c r="BD156" s="306" t="str">
        <f>IF(競技者データ入力シート!$AK161="","",競技者データ入力シート!$AK161)</f>
        <v/>
      </c>
    </row>
    <row r="157" spans="2:56">
      <c r="B157" s="306" t="str">
        <f>IF(競技者データ入力シート!C162="","",競技者データ入力シート!$S$1)</f>
        <v/>
      </c>
      <c r="C157" s="306" t="str">
        <f>IF(競技者データ入力シート!C162="","",'大会申込一覧表(印刷して提出)'!$P$6)</f>
        <v/>
      </c>
      <c r="D157" s="306" t="str">
        <f>競技者データ入力シート!A162</f>
        <v/>
      </c>
      <c r="E157" s="306">
        <v>1156</v>
      </c>
      <c r="F157" s="306" t="str">
        <f>IF(競技者データ入力シート!$C$7="","",競技者データ入力シート!$S$1)</f>
        <v/>
      </c>
      <c r="G157" s="306"/>
      <c r="H157" s="306"/>
      <c r="I157" s="306" t="str">
        <f>IF(競技者データ入力シート!$B162="","",競技者データ入力シート!$B162)</f>
        <v/>
      </c>
      <c r="J157" s="306" t="str">
        <f>IF(競技者データ入力シート!C162="","",(競技者データ入力シート!C162&amp;" "&amp;競技者データ入力シート!D162))</f>
        <v/>
      </c>
      <c r="K157" s="306" t="str">
        <f>IF(競技者データ入力シート!E162="","",(競技者データ入力シート!E162&amp;" "&amp;競技者データ入力シート!F162))</f>
        <v/>
      </c>
      <c r="L157" s="306" t="str">
        <f>IF(競技者データ入力シート!C162="","",(競技者データ入力シート!C162&amp;" "&amp;競技者データ入力シート!D162))</f>
        <v/>
      </c>
      <c r="M157" s="306" t="str">
        <f>IF(競技者データ入力シート!H162="","",競技者データ入力シート!H162)</f>
        <v/>
      </c>
      <c r="N157" s="306" t="str">
        <f>IF(競技者データ入力シート!I162="","",競技者データ入力シート!I162)</f>
        <v/>
      </c>
      <c r="O157" s="306" t="str">
        <f>IF(競技者データ入力シート!J162="","",競技者データ入力シート!J162)</f>
        <v/>
      </c>
      <c r="P157" s="306" t="str">
        <f>IF(競技者データ入力シート!K162="","",競技者データ入力シート!K162)</f>
        <v/>
      </c>
      <c r="Q157" s="306" t="str">
        <f>IF(競技者データ入力シート!C162="", "", '大会申込一覧表(印刷して提出)'!$L$5)</f>
        <v/>
      </c>
      <c r="R157" s="306" t="str">
        <f>IF(競技者データ入力シート!L162="", "", 競技者データ入力シート!L162)</f>
        <v/>
      </c>
      <c r="S157" s="306" t="str">
        <f>IF($D157="","",data!U158)</f>
        <v/>
      </c>
      <c r="T157" s="306" t="str">
        <f>IF($D157="","",data!W158)</f>
        <v/>
      </c>
      <c r="U157" s="306"/>
      <c r="V157" s="306"/>
      <c r="W157" s="306" t="str">
        <f>IF($D157="","",data!Z158)</f>
        <v/>
      </c>
      <c r="X157" s="306" t="str">
        <f>IF($D157="","",data!AB158)</f>
        <v/>
      </c>
      <c r="Y157" s="306"/>
      <c r="Z157" s="306"/>
      <c r="AA157" s="306" t="str">
        <f>IF($D157="","",data!AE158)</f>
        <v/>
      </c>
      <c r="AB157" s="306" t="str">
        <f>IF($D157="","",data!AG158)</f>
        <v/>
      </c>
      <c r="AC157" s="306"/>
      <c r="AD157" s="306"/>
      <c r="AE157" s="306" t="str">
        <f>IF($D157="","",data!AJ158)</f>
        <v/>
      </c>
      <c r="AF157" s="306" t="str">
        <f>IF($D157="","",data!AL158)</f>
        <v/>
      </c>
      <c r="AG157" s="306"/>
      <c r="AH157" s="306"/>
      <c r="AI157" s="306" t="str">
        <f>IF($D157="","",data!AO158)</f>
        <v/>
      </c>
      <c r="AJ157" s="306" t="str">
        <f>IF($D157="","",data!AQ158)</f>
        <v/>
      </c>
      <c r="AK157" s="306"/>
      <c r="AL157" s="306"/>
      <c r="AM157" s="306" t="str">
        <f>IF(競技者データ入力シート!AK162="","",競技者データ入力シート!AK162)</f>
        <v/>
      </c>
      <c r="AN157" s="306" t="str">
        <f>IF(競技者データ入力シート!$AK162="","",(VLOOKUP(($AI157&amp;$AM157),$BO$2:$BP$9,2,FALSE)))</f>
        <v/>
      </c>
      <c r="AO157" s="306" t="str">
        <f>IF(競技者データ入力シート!$AK162="","",$B157)</f>
        <v/>
      </c>
      <c r="AP157" s="306" t="str">
        <f>IF(競技者データ入力シート!$AK162="","",$C157&amp;$AM157)</f>
        <v/>
      </c>
      <c r="AQ157" s="306"/>
      <c r="AR157" s="306" t="str">
        <f>IF(競技者データ入力シート!$AK162="","",$C157&amp;$AM157)</f>
        <v/>
      </c>
      <c r="AS157" s="306" t="str">
        <f>IF(競技者データ入力シート!$AK162="","",$C157&amp;$AM157)</f>
        <v/>
      </c>
      <c r="AT157" s="306" t="str">
        <f>IF(競技者データ入力シート!AK162="","",(COUNTIF($AN$2:AN157,AN157)))</f>
        <v/>
      </c>
      <c r="AU157" s="306" t="str">
        <f>IF(競技者データ入力シート!$AK162="","",E157)</f>
        <v/>
      </c>
      <c r="AV157" s="306" t="str">
        <f>IF(競技者データ入力シート!$AK162="","",J157)</f>
        <v/>
      </c>
      <c r="AW157" s="306" t="str">
        <f>IF(競技者データ入力シート!$AK162="","",AI157)</f>
        <v/>
      </c>
      <c r="AX157" s="306" t="str">
        <f>IF(競技者データ入力シート!$AK162="","",AJ157)</f>
        <v/>
      </c>
      <c r="AY157" s="306" t="str">
        <f>IF(競技者データ入力シート!$N162="","",競技者データ入力シート!$N162)</f>
        <v/>
      </c>
      <c r="AZ157" s="306" t="str">
        <f>IF(競技者データ入力シート!$S162="","",競技者データ入力シート!$S162)</f>
        <v/>
      </c>
      <c r="BA157" s="306" t="str">
        <f>IF(競技者データ入力シート!$X162="","",競技者データ入力シート!$X162)</f>
        <v/>
      </c>
      <c r="BB157" s="306" t="str">
        <f>IF(競技者データ入力シート!$AC162="","",競技者データ入力シート!$AC162)</f>
        <v/>
      </c>
      <c r="BC157" s="306" t="str">
        <f>IF(競技者データ入力シート!$AH162="","",競技者データ入力シート!$AH162)</f>
        <v/>
      </c>
      <c r="BD157" s="306" t="str">
        <f>IF(競技者データ入力シート!$AK162="","",競技者データ入力シート!$AK162)</f>
        <v/>
      </c>
    </row>
    <row r="158" spans="2:56">
      <c r="B158" s="306" t="str">
        <f>IF(競技者データ入力シート!C163="","",競技者データ入力シート!$S$1)</f>
        <v/>
      </c>
      <c r="C158" s="306" t="str">
        <f>IF(競技者データ入力シート!C163="","",'大会申込一覧表(印刷して提出)'!$P$6)</f>
        <v/>
      </c>
      <c r="D158" s="306" t="str">
        <f>競技者データ入力シート!A163</f>
        <v/>
      </c>
      <c r="E158" s="306">
        <v>1157</v>
      </c>
      <c r="F158" s="306" t="str">
        <f>IF(競技者データ入力シート!$C$7="","",競技者データ入力シート!$S$1)</f>
        <v/>
      </c>
      <c r="G158" s="306"/>
      <c r="H158" s="306"/>
      <c r="I158" s="306" t="str">
        <f>IF(競技者データ入力シート!$B163="","",競技者データ入力シート!$B163)</f>
        <v/>
      </c>
      <c r="J158" s="306" t="str">
        <f>IF(競技者データ入力シート!C163="","",(競技者データ入力シート!C163&amp;" "&amp;競技者データ入力シート!D163))</f>
        <v/>
      </c>
      <c r="K158" s="306" t="str">
        <f>IF(競技者データ入力シート!E163="","",(競技者データ入力シート!E163&amp;" "&amp;競技者データ入力シート!F163))</f>
        <v/>
      </c>
      <c r="L158" s="306" t="str">
        <f>IF(競技者データ入力シート!C163="","",(競技者データ入力シート!C163&amp;" "&amp;競技者データ入力シート!D163))</f>
        <v/>
      </c>
      <c r="M158" s="306" t="str">
        <f>IF(競技者データ入力シート!H163="","",競技者データ入力シート!H163)</f>
        <v/>
      </c>
      <c r="N158" s="306" t="str">
        <f>IF(競技者データ入力シート!I163="","",競技者データ入力シート!I163)</f>
        <v/>
      </c>
      <c r="O158" s="306" t="str">
        <f>IF(競技者データ入力シート!J163="","",競技者データ入力シート!J163)</f>
        <v/>
      </c>
      <c r="P158" s="306" t="str">
        <f>IF(競技者データ入力シート!K163="","",競技者データ入力シート!K163)</f>
        <v/>
      </c>
      <c r="Q158" s="306" t="str">
        <f>IF(競技者データ入力シート!C163="", "", '大会申込一覧表(印刷して提出)'!$L$5)</f>
        <v/>
      </c>
      <c r="R158" s="306" t="str">
        <f>IF(競技者データ入力シート!L163="", "", 競技者データ入力シート!L163)</f>
        <v/>
      </c>
      <c r="S158" s="306" t="str">
        <f>IF($D158="","",data!U159)</f>
        <v/>
      </c>
      <c r="T158" s="306" t="str">
        <f>IF($D158="","",data!W159)</f>
        <v/>
      </c>
      <c r="U158" s="306"/>
      <c r="V158" s="306"/>
      <c r="W158" s="306" t="str">
        <f>IF($D158="","",data!Z159)</f>
        <v/>
      </c>
      <c r="X158" s="306" t="str">
        <f>IF($D158="","",data!AB159)</f>
        <v/>
      </c>
      <c r="Y158" s="306"/>
      <c r="Z158" s="306"/>
      <c r="AA158" s="306" t="str">
        <f>IF($D158="","",data!AE159)</f>
        <v/>
      </c>
      <c r="AB158" s="306" t="str">
        <f>IF($D158="","",data!AG159)</f>
        <v/>
      </c>
      <c r="AC158" s="306"/>
      <c r="AD158" s="306"/>
      <c r="AE158" s="306" t="str">
        <f>IF($D158="","",data!AJ159)</f>
        <v/>
      </c>
      <c r="AF158" s="306" t="str">
        <f>IF($D158="","",data!AL159)</f>
        <v/>
      </c>
      <c r="AG158" s="306"/>
      <c r="AH158" s="306"/>
      <c r="AI158" s="306" t="str">
        <f>IF($D158="","",data!AO159)</f>
        <v/>
      </c>
      <c r="AJ158" s="306" t="str">
        <f>IF($D158="","",data!AQ159)</f>
        <v/>
      </c>
      <c r="AK158" s="306"/>
      <c r="AL158" s="306"/>
      <c r="AM158" s="306" t="str">
        <f>IF(競技者データ入力シート!AK163="","",競技者データ入力シート!AK163)</f>
        <v/>
      </c>
      <c r="AN158" s="306" t="str">
        <f>IF(競技者データ入力シート!$AK163="","",(VLOOKUP(($AI158&amp;$AM158),$BO$2:$BP$9,2,FALSE)))</f>
        <v/>
      </c>
      <c r="AO158" s="306" t="str">
        <f>IF(競技者データ入力シート!$AK163="","",$B158)</f>
        <v/>
      </c>
      <c r="AP158" s="306" t="str">
        <f>IF(競技者データ入力シート!$AK163="","",$C158&amp;$AM158)</f>
        <v/>
      </c>
      <c r="AQ158" s="306"/>
      <c r="AR158" s="306" t="str">
        <f>IF(競技者データ入力シート!$AK163="","",$C158&amp;$AM158)</f>
        <v/>
      </c>
      <c r="AS158" s="306" t="str">
        <f>IF(競技者データ入力シート!$AK163="","",$C158&amp;$AM158)</f>
        <v/>
      </c>
      <c r="AT158" s="306" t="str">
        <f>IF(競技者データ入力シート!AK163="","",(COUNTIF($AN$2:AN158,AN158)))</f>
        <v/>
      </c>
      <c r="AU158" s="306" t="str">
        <f>IF(競技者データ入力シート!$AK163="","",E158)</f>
        <v/>
      </c>
      <c r="AV158" s="306" t="str">
        <f>IF(競技者データ入力シート!$AK163="","",J158)</f>
        <v/>
      </c>
      <c r="AW158" s="306" t="str">
        <f>IF(競技者データ入力シート!$AK163="","",AI158)</f>
        <v/>
      </c>
      <c r="AX158" s="306" t="str">
        <f>IF(競技者データ入力シート!$AK163="","",AJ158)</f>
        <v/>
      </c>
      <c r="AY158" s="306" t="str">
        <f>IF(競技者データ入力シート!$N163="","",競技者データ入力シート!$N163)</f>
        <v/>
      </c>
      <c r="AZ158" s="306" t="str">
        <f>IF(競技者データ入力シート!$S163="","",競技者データ入力シート!$S163)</f>
        <v/>
      </c>
      <c r="BA158" s="306" t="str">
        <f>IF(競技者データ入力シート!$X163="","",競技者データ入力シート!$X163)</f>
        <v/>
      </c>
      <c r="BB158" s="306" t="str">
        <f>IF(競技者データ入力シート!$AC163="","",競技者データ入力シート!$AC163)</f>
        <v/>
      </c>
      <c r="BC158" s="306" t="str">
        <f>IF(競技者データ入力シート!$AH163="","",競技者データ入力シート!$AH163)</f>
        <v/>
      </c>
      <c r="BD158" s="306" t="str">
        <f>IF(競技者データ入力シート!$AK163="","",競技者データ入力シート!$AK163)</f>
        <v/>
      </c>
    </row>
    <row r="159" spans="2:56">
      <c r="B159" s="306" t="str">
        <f>IF(競技者データ入力シート!C164="","",競技者データ入力シート!$S$1)</f>
        <v/>
      </c>
      <c r="C159" s="306" t="str">
        <f>IF(競技者データ入力シート!C164="","",'大会申込一覧表(印刷して提出)'!$P$6)</f>
        <v/>
      </c>
      <c r="D159" s="306" t="str">
        <f>競技者データ入力シート!A164</f>
        <v/>
      </c>
      <c r="E159" s="306">
        <v>1158</v>
      </c>
      <c r="F159" s="306" t="str">
        <f>IF(競技者データ入力シート!$C$7="","",競技者データ入力シート!$S$1)</f>
        <v/>
      </c>
      <c r="G159" s="306"/>
      <c r="H159" s="306"/>
      <c r="I159" s="306" t="str">
        <f>IF(競技者データ入力シート!$B164="","",競技者データ入力シート!$B164)</f>
        <v/>
      </c>
      <c r="J159" s="306" t="str">
        <f>IF(競技者データ入力シート!C164="","",(競技者データ入力シート!C164&amp;" "&amp;競技者データ入力シート!D164))</f>
        <v/>
      </c>
      <c r="K159" s="306" t="str">
        <f>IF(競技者データ入力シート!E164="","",(競技者データ入力シート!E164&amp;" "&amp;競技者データ入力シート!F164))</f>
        <v/>
      </c>
      <c r="L159" s="306" t="str">
        <f>IF(競技者データ入力シート!C164="","",(競技者データ入力シート!C164&amp;" "&amp;競技者データ入力シート!D164))</f>
        <v/>
      </c>
      <c r="M159" s="306" t="str">
        <f>IF(競技者データ入力シート!H164="","",競技者データ入力シート!H164)</f>
        <v/>
      </c>
      <c r="N159" s="306" t="str">
        <f>IF(競技者データ入力シート!I164="","",競技者データ入力シート!I164)</f>
        <v/>
      </c>
      <c r="O159" s="306" t="str">
        <f>IF(競技者データ入力シート!J164="","",競技者データ入力シート!J164)</f>
        <v/>
      </c>
      <c r="P159" s="306" t="str">
        <f>IF(競技者データ入力シート!K164="","",競技者データ入力シート!K164)</f>
        <v/>
      </c>
      <c r="Q159" s="306" t="str">
        <f>IF(競技者データ入力シート!C164="", "", '大会申込一覧表(印刷して提出)'!$L$5)</f>
        <v/>
      </c>
      <c r="R159" s="306" t="str">
        <f>IF(競技者データ入力シート!L164="", "", 競技者データ入力シート!L164)</f>
        <v/>
      </c>
      <c r="S159" s="306" t="str">
        <f>IF($D159="","",data!U160)</f>
        <v/>
      </c>
      <c r="T159" s="306" t="str">
        <f>IF($D159="","",data!W160)</f>
        <v/>
      </c>
      <c r="U159" s="306"/>
      <c r="V159" s="306"/>
      <c r="W159" s="306" t="str">
        <f>IF($D159="","",data!Z160)</f>
        <v/>
      </c>
      <c r="X159" s="306" t="str">
        <f>IF($D159="","",data!AB160)</f>
        <v/>
      </c>
      <c r="Y159" s="306"/>
      <c r="Z159" s="306"/>
      <c r="AA159" s="306" t="str">
        <f>IF($D159="","",data!AE160)</f>
        <v/>
      </c>
      <c r="AB159" s="306" t="str">
        <f>IF($D159="","",data!AG160)</f>
        <v/>
      </c>
      <c r="AC159" s="306"/>
      <c r="AD159" s="306"/>
      <c r="AE159" s="306" t="str">
        <f>IF($D159="","",data!AJ160)</f>
        <v/>
      </c>
      <c r="AF159" s="306" t="str">
        <f>IF($D159="","",data!AL160)</f>
        <v/>
      </c>
      <c r="AG159" s="306"/>
      <c r="AH159" s="306"/>
      <c r="AI159" s="306" t="str">
        <f>IF($D159="","",data!AO160)</f>
        <v/>
      </c>
      <c r="AJ159" s="306" t="str">
        <f>IF($D159="","",data!AQ160)</f>
        <v/>
      </c>
      <c r="AK159" s="306"/>
      <c r="AL159" s="306"/>
      <c r="AM159" s="306" t="str">
        <f>IF(競技者データ入力シート!AK164="","",競技者データ入力シート!AK164)</f>
        <v/>
      </c>
      <c r="AN159" s="306" t="str">
        <f>IF(競技者データ入力シート!$AK164="","",(VLOOKUP(($AI159&amp;$AM159),$BO$2:$BP$9,2,FALSE)))</f>
        <v/>
      </c>
      <c r="AO159" s="306" t="str">
        <f>IF(競技者データ入力シート!$AK164="","",$B159)</f>
        <v/>
      </c>
      <c r="AP159" s="306" t="str">
        <f>IF(競技者データ入力シート!$AK164="","",$C159&amp;$AM159)</f>
        <v/>
      </c>
      <c r="AQ159" s="306"/>
      <c r="AR159" s="306" t="str">
        <f>IF(競技者データ入力シート!$AK164="","",$C159&amp;$AM159)</f>
        <v/>
      </c>
      <c r="AS159" s="306" t="str">
        <f>IF(競技者データ入力シート!$AK164="","",$C159&amp;$AM159)</f>
        <v/>
      </c>
      <c r="AT159" s="306" t="str">
        <f>IF(競技者データ入力シート!AK164="","",(COUNTIF($AN$2:AN159,AN159)))</f>
        <v/>
      </c>
      <c r="AU159" s="306" t="str">
        <f>IF(競技者データ入力シート!$AK164="","",E159)</f>
        <v/>
      </c>
      <c r="AV159" s="306" t="str">
        <f>IF(競技者データ入力シート!$AK164="","",J159)</f>
        <v/>
      </c>
      <c r="AW159" s="306" t="str">
        <f>IF(競技者データ入力シート!$AK164="","",AI159)</f>
        <v/>
      </c>
      <c r="AX159" s="306" t="str">
        <f>IF(競技者データ入力シート!$AK164="","",AJ159)</f>
        <v/>
      </c>
      <c r="AY159" s="306" t="str">
        <f>IF(競技者データ入力シート!$N164="","",競技者データ入力シート!$N164)</f>
        <v/>
      </c>
      <c r="AZ159" s="306" t="str">
        <f>IF(競技者データ入力シート!$S164="","",競技者データ入力シート!$S164)</f>
        <v/>
      </c>
      <c r="BA159" s="306" t="str">
        <f>IF(競技者データ入力シート!$X164="","",競技者データ入力シート!$X164)</f>
        <v/>
      </c>
      <c r="BB159" s="306" t="str">
        <f>IF(競技者データ入力シート!$AC164="","",競技者データ入力シート!$AC164)</f>
        <v/>
      </c>
      <c r="BC159" s="306" t="str">
        <f>IF(競技者データ入力シート!$AH164="","",競技者データ入力シート!$AH164)</f>
        <v/>
      </c>
      <c r="BD159" s="306" t="str">
        <f>IF(競技者データ入力シート!$AK164="","",競技者データ入力シート!$AK164)</f>
        <v/>
      </c>
    </row>
    <row r="160" spans="2:56">
      <c r="B160" s="306" t="str">
        <f>IF(競技者データ入力シート!C165="","",競技者データ入力シート!$S$1)</f>
        <v/>
      </c>
      <c r="C160" s="306" t="str">
        <f>IF(競技者データ入力シート!C165="","",'大会申込一覧表(印刷して提出)'!$P$6)</f>
        <v/>
      </c>
      <c r="D160" s="306" t="str">
        <f>競技者データ入力シート!A165</f>
        <v/>
      </c>
      <c r="E160" s="306">
        <v>1159</v>
      </c>
      <c r="F160" s="306" t="str">
        <f>IF(競技者データ入力シート!$C$7="","",競技者データ入力シート!$S$1)</f>
        <v/>
      </c>
      <c r="G160" s="306"/>
      <c r="H160" s="306"/>
      <c r="I160" s="306" t="str">
        <f>IF(競技者データ入力シート!$B165="","",競技者データ入力シート!$B165)</f>
        <v/>
      </c>
      <c r="J160" s="306" t="str">
        <f>IF(競技者データ入力シート!C165="","",(競技者データ入力シート!C165&amp;" "&amp;競技者データ入力シート!D165))</f>
        <v/>
      </c>
      <c r="K160" s="306" t="str">
        <f>IF(競技者データ入力シート!E165="","",(競技者データ入力シート!E165&amp;" "&amp;競技者データ入力シート!F165))</f>
        <v/>
      </c>
      <c r="L160" s="306" t="str">
        <f>IF(競技者データ入力シート!C165="","",(競技者データ入力シート!C165&amp;" "&amp;競技者データ入力シート!D165))</f>
        <v/>
      </c>
      <c r="M160" s="306" t="str">
        <f>IF(競技者データ入力シート!H165="","",競技者データ入力シート!H165)</f>
        <v/>
      </c>
      <c r="N160" s="306" t="str">
        <f>IF(競技者データ入力シート!I165="","",競技者データ入力シート!I165)</f>
        <v/>
      </c>
      <c r="O160" s="306" t="str">
        <f>IF(競技者データ入力シート!J165="","",競技者データ入力シート!J165)</f>
        <v/>
      </c>
      <c r="P160" s="306" t="str">
        <f>IF(競技者データ入力シート!K165="","",競技者データ入力シート!K165)</f>
        <v/>
      </c>
      <c r="Q160" s="306" t="str">
        <f>IF(競技者データ入力シート!C165="", "", '大会申込一覧表(印刷して提出)'!$L$5)</f>
        <v/>
      </c>
      <c r="R160" s="306" t="str">
        <f>IF(競技者データ入力シート!L165="", "", 競技者データ入力シート!L165)</f>
        <v/>
      </c>
      <c r="S160" s="306" t="str">
        <f>IF($D160="","",data!U161)</f>
        <v/>
      </c>
      <c r="T160" s="306" t="str">
        <f>IF($D160="","",data!W161)</f>
        <v/>
      </c>
      <c r="U160" s="306"/>
      <c r="V160" s="306"/>
      <c r="W160" s="306" t="str">
        <f>IF($D160="","",data!Z161)</f>
        <v/>
      </c>
      <c r="X160" s="306" t="str">
        <f>IF($D160="","",data!AB161)</f>
        <v/>
      </c>
      <c r="Y160" s="306"/>
      <c r="Z160" s="306"/>
      <c r="AA160" s="306" t="str">
        <f>IF($D160="","",data!AE161)</f>
        <v/>
      </c>
      <c r="AB160" s="306" t="str">
        <f>IF($D160="","",data!AG161)</f>
        <v/>
      </c>
      <c r="AC160" s="306"/>
      <c r="AD160" s="306"/>
      <c r="AE160" s="306" t="str">
        <f>IF($D160="","",data!AJ161)</f>
        <v/>
      </c>
      <c r="AF160" s="306" t="str">
        <f>IF($D160="","",data!AL161)</f>
        <v/>
      </c>
      <c r="AG160" s="306"/>
      <c r="AH160" s="306"/>
      <c r="AI160" s="306" t="str">
        <f>IF($D160="","",data!AO161)</f>
        <v/>
      </c>
      <c r="AJ160" s="306" t="str">
        <f>IF($D160="","",data!AQ161)</f>
        <v/>
      </c>
      <c r="AK160" s="306"/>
      <c r="AL160" s="306"/>
      <c r="AM160" s="306" t="str">
        <f>IF(競技者データ入力シート!AK165="","",競技者データ入力シート!AK165)</f>
        <v/>
      </c>
      <c r="AN160" s="306" t="str">
        <f>IF(競技者データ入力シート!$AK165="","",(VLOOKUP(($AI160&amp;$AM160),$BO$2:$BP$9,2,FALSE)))</f>
        <v/>
      </c>
      <c r="AO160" s="306" t="str">
        <f>IF(競技者データ入力シート!$AK165="","",$B160)</f>
        <v/>
      </c>
      <c r="AP160" s="306" t="str">
        <f>IF(競技者データ入力シート!$AK165="","",$C160&amp;$AM160)</f>
        <v/>
      </c>
      <c r="AQ160" s="306"/>
      <c r="AR160" s="306" t="str">
        <f>IF(競技者データ入力シート!$AK165="","",$C160&amp;$AM160)</f>
        <v/>
      </c>
      <c r="AS160" s="306" t="str">
        <f>IF(競技者データ入力シート!$AK165="","",$C160&amp;$AM160)</f>
        <v/>
      </c>
      <c r="AT160" s="306" t="str">
        <f>IF(競技者データ入力シート!AK165="","",(COUNTIF($AN$2:AN160,AN160)))</f>
        <v/>
      </c>
      <c r="AU160" s="306" t="str">
        <f>IF(競技者データ入力シート!$AK165="","",E160)</f>
        <v/>
      </c>
      <c r="AV160" s="306" t="str">
        <f>IF(競技者データ入力シート!$AK165="","",J160)</f>
        <v/>
      </c>
      <c r="AW160" s="306" t="str">
        <f>IF(競技者データ入力シート!$AK165="","",AI160)</f>
        <v/>
      </c>
      <c r="AX160" s="306" t="str">
        <f>IF(競技者データ入力シート!$AK165="","",AJ160)</f>
        <v/>
      </c>
      <c r="AY160" s="306" t="str">
        <f>IF(競技者データ入力シート!$N165="","",競技者データ入力シート!$N165)</f>
        <v/>
      </c>
      <c r="AZ160" s="306" t="str">
        <f>IF(競技者データ入力シート!$S165="","",競技者データ入力シート!$S165)</f>
        <v/>
      </c>
      <c r="BA160" s="306" t="str">
        <f>IF(競技者データ入力シート!$X165="","",競技者データ入力シート!$X165)</f>
        <v/>
      </c>
      <c r="BB160" s="306" t="str">
        <f>IF(競技者データ入力シート!$AC165="","",競技者データ入力シート!$AC165)</f>
        <v/>
      </c>
      <c r="BC160" s="306" t="str">
        <f>IF(競技者データ入力シート!$AH165="","",競技者データ入力シート!$AH165)</f>
        <v/>
      </c>
      <c r="BD160" s="306" t="str">
        <f>IF(競技者データ入力シート!$AK165="","",競技者データ入力シート!$AK165)</f>
        <v/>
      </c>
    </row>
    <row r="161" spans="2:56">
      <c r="B161" s="306" t="str">
        <f>IF(競技者データ入力シート!C166="","",競技者データ入力シート!$S$1)</f>
        <v/>
      </c>
      <c r="C161" s="306" t="str">
        <f>IF(競技者データ入力シート!C166="","",'大会申込一覧表(印刷して提出)'!$P$6)</f>
        <v/>
      </c>
      <c r="D161" s="306" t="str">
        <f>競技者データ入力シート!A166</f>
        <v/>
      </c>
      <c r="E161" s="306">
        <v>1160</v>
      </c>
      <c r="F161" s="306" t="str">
        <f>IF(競技者データ入力シート!$C$7="","",競技者データ入力シート!$S$1)</f>
        <v/>
      </c>
      <c r="G161" s="306"/>
      <c r="H161" s="306"/>
      <c r="I161" s="306" t="str">
        <f>IF(競技者データ入力シート!$B166="","",競技者データ入力シート!$B166)</f>
        <v/>
      </c>
      <c r="J161" s="306" t="str">
        <f>IF(競技者データ入力シート!C166="","",(競技者データ入力シート!C166&amp;" "&amp;競技者データ入力シート!D166))</f>
        <v/>
      </c>
      <c r="K161" s="306" t="str">
        <f>IF(競技者データ入力シート!E166="","",(競技者データ入力シート!E166&amp;" "&amp;競技者データ入力シート!F166))</f>
        <v/>
      </c>
      <c r="L161" s="306" t="str">
        <f>IF(競技者データ入力シート!C166="","",(競技者データ入力シート!C166&amp;" "&amp;競技者データ入力シート!D166))</f>
        <v/>
      </c>
      <c r="M161" s="306" t="str">
        <f>IF(競技者データ入力シート!H166="","",競技者データ入力シート!H166)</f>
        <v/>
      </c>
      <c r="N161" s="306" t="str">
        <f>IF(競技者データ入力シート!I166="","",競技者データ入力シート!I166)</f>
        <v/>
      </c>
      <c r="O161" s="306" t="str">
        <f>IF(競技者データ入力シート!J166="","",競技者データ入力シート!J166)</f>
        <v/>
      </c>
      <c r="P161" s="306" t="str">
        <f>IF(競技者データ入力シート!K166="","",競技者データ入力シート!K166)</f>
        <v/>
      </c>
      <c r="Q161" s="306" t="str">
        <f>IF(競技者データ入力シート!C166="", "", '大会申込一覧表(印刷して提出)'!$L$5)</f>
        <v/>
      </c>
      <c r="R161" s="306" t="str">
        <f>IF(競技者データ入力シート!L166="", "", 競技者データ入力シート!L166)</f>
        <v/>
      </c>
      <c r="S161" s="306" t="str">
        <f>IF($D161="","",data!U162)</f>
        <v/>
      </c>
      <c r="T161" s="306" t="str">
        <f>IF($D161="","",data!W162)</f>
        <v/>
      </c>
      <c r="U161" s="306"/>
      <c r="V161" s="306"/>
      <c r="W161" s="306" t="str">
        <f>IF($D161="","",data!Z162)</f>
        <v/>
      </c>
      <c r="X161" s="306" t="str">
        <f>IF($D161="","",data!AB162)</f>
        <v/>
      </c>
      <c r="Y161" s="306"/>
      <c r="Z161" s="306"/>
      <c r="AA161" s="306" t="str">
        <f>IF($D161="","",data!AE162)</f>
        <v/>
      </c>
      <c r="AB161" s="306" t="str">
        <f>IF($D161="","",data!AG162)</f>
        <v/>
      </c>
      <c r="AC161" s="306"/>
      <c r="AD161" s="306"/>
      <c r="AE161" s="306" t="str">
        <f>IF($D161="","",data!AJ162)</f>
        <v/>
      </c>
      <c r="AF161" s="306" t="str">
        <f>IF($D161="","",data!AL162)</f>
        <v/>
      </c>
      <c r="AG161" s="306"/>
      <c r="AH161" s="306"/>
      <c r="AI161" s="306" t="str">
        <f>IF($D161="","",data!AO162)</f>
        <v/>
      </c>
      <c r="AJ161" s="306" t="str">
        <f>IF($D161="","",data!AQ162)</f>
        <v/>
      </c>
      <c r="AK161" s="306"/>
      <c r="AL161" s="306"/>
      <c r="AM161" s="306" t="str">
        <f>IF(競技者データ入力シート!AK166="","",競技者データ入力シート!AK166)</f>
        <v/>
      </c>
      <c r="AN161" s="306" t="str">
        <f>IF(競技者データ入力シート!$AK166="","",(VLOOKUP(($AI161&amp;$AM161),$BO$2:$BP$9,2,FALSE)))</f>
        <v/>
      </c>
      <c r="AO161" s="306" t="str">
        <f>IF(競技者データ入力シート!$AK166="","",$B161)</f>
        <v/>
      </c>
      <c r="AP161" s="306" t="str">
        <f>IF(競技者データ入力シート!$AK166="","",$C161&amp;$AM161)</f>
        <v/>
      </c>
      <c r="AQ161" s="306"/>
      <c r="AR161" s="306" t="str">
        <f>IF(競技者データ入力シート!$AK166="","",$C161&amp;$AM161)</f>
        <v/>
      </c>
      <c r="AS161" s="306" t="str">
        <f>IF(競技者データ入力シート!$AK166="","",$C161&amp;$AM161)</f>
        <v/>
      </c>
      <c r="AT161" s="306" t="str">
        <f>IF(競技者データ入力シート!AK166="","",(COUNTIF($AN$2:AN161,AN161)))</f>
        <v/>
      </c>
      <c r="AU161" s="306" t="str">
        <f>IF(競技者データ入力シート!$AK166="","",E161)</f>
        <v/>
      </c>
      <c r="AV161" s="306" t="str">
        <f>IF(競技者データ入力シート!$AK166="","",J161)</f>
        <v/>
      </c>
      <c r="AW161" s="306" t="str">
        <f>IF(競技者データ入力シート!$AK166="","",AI161)</f>
        <v/>
      </c>
      <c r="AX161" s="306" t="str">
        <f>IF(競技者データ入力シート!$AK166="","",AJ161)</f>
        <v/>
      </c>
      <c r="AY161" s="306" t="str">
        <f>IF(競技者データ入力シート!$N166="","",競技者データ入力シート!$N166)</f>
        <v/>
      </c>
      <c r="AZ161" s="306" t="str">
        <f>IF(競技者データ入力シート!$S166="","",競技者データ入力シート!$S166)</f>
        <v/>
      </c>
      <c r="BA161" s="306" t="str">
        <f>IF(競技者データ入力シート!$X166="","",競技者データ入力シート!$X166)</f>
        <v/>
      </c>
      <c r="BB161" s="306" t="str">
        <f>IF(競技者データ入力シート!$AC166="","",競技者データ入力シート!$AC166)</f>
        <v/>
      </c>
      <c r="BC161" s="306" t="str">
        <f>IF(競技者データ入力シート!$AH166="","",競技者データ入力シート!$AH166)</f>
        <v/>
      </c>
      <c r="BD161" s="306" t="str">
        <f>IF(競技者データ入力シート!$AK166="","",競技者データ入力シート!$AK166)</f>
        <v/>
      </c>
    </row>
    <row r="162" spans="2:56">
      <c r="B162" s="306" t="str">
        <f>IF(競技者データ入力シート!C167="","",競技者データ入力シート!$S$1)</f>
        <v/>
      </c>
      <c r="C162" s="306" t="str">
        <f>IF(競技者データ入力シート!C167="","",'大会申込一覧表(印刷して提出)'!$P$6)</f>
        <v/>
      </c>
      <c r="D162" s="306" t="str">
        <f>競技者データ入力シート!A167</f>
        <v/>
      </c>
      <c r="E162" s="306">
        <v>1161</v>
      </c>
      <c r="F162" s="306" t="str">
        <f>IF(競技者データ入力シート!$C$7="","",競技者データ入力シート!$S$1)</f>
        <v/>
      </c>
      <c r="G162" s="306"/>
      <c r="H162" s="306"/>
      <c r="I162" s="306" t="str">
        <f>IF(競技者データ入力シート!$B167="","",競技者データ入力シート!$B167)</f>
        <v/>
      </c>
      <c r="J162" s="306" t="str">
        <f>IF(競技者データ入力シート!C167="","",(競技者データ入力シート!C167&amp;" "&amp;競技者データ入力シート!D167))</f>
        <v/>
      </c>
      <c r="K162" s="306" t="str">
        <f>IF(競技者データ入力シート!E167="","",(競技者データ入力シート!E167&amp;" "&amp;競技者データ入力シート!F167))</f>
        <v/>
      </c>
      <c r="L162" s="306" t="str">
        <f>IF(競技者データ入力シート!C167="","",(競技者データ入力シート!C167&amp;" "&amp;競技者データ入力シート!D167))</f>
        <v/>
      </c>
      <c r="M162" s="306" t="str">
        <f>IF(競技者データ入力シート!H167="","",競技者データ入力シート!H167)</f>
        <v/>
      </c>
      <c r="N162" s="306" t="str">
        <f>IF(競技者データ入力シート!I167="","",競技者データ入力シート!I167)</f>
        <v/>
      </c>
      <c r="O162" s="306" t="str">
        <f>IF(競技者データ入力シート!J167="","",競技者データ入力シート!J167)</f>
        <v/>
      </c>
      <c r="P162" s="306" t="str">
        <f>IF(競技者データ入力シート!K167="","",競技者データ入力シート!K167)</f>
        <v/>
      </c>
      <c r="Q162" s="306" t="str">
        <f>IF(競技者データ入力シート!C167="", "", '大会申込一覧表(印刷して提出)'!$L$5)</f>
        <v/>
      </c>
      <c r="R162" s="306" t="str">
        <f>IF(競技者データ入力シート!L167="", "", 競技者データ入力シート!L167)</f>
        <v/>
      </c>
      <c r="S162" s="306" t="str">
        <f>IF($D162="","",data!U163)</f>
        <v/>
      </c>
      <c r="T162" s="306" t="str">
        <f>IF($D162="","",data!W163)</f>
        <v/>
      </c>
      <c r="U162" s="306"/>
      <c r="V162" s="306"/>
      <c r="W162" s="306" t="str">
        <f>IF($D162="","",data!Z163)</f>
        <v/>
      </c>
      <c r="X162" s="306" t="str">
        <f>IF($D162="","",data!AB163)</f>
        <v/>
      </c>
      <c r="Y162" s="306"/>
      <c r="Z162" s="306"/>
      <c r="AA162" s="306" t="str">
        <f>IF($D162="","",data!AE163)</f>
        <v/>
      </c>
      <c r="AB162" s="306" t="str">
        <f>IF($D162="","",data!AG163)</f>
        <v/>
      </c>
      <c r="AC162" s="306"/>
      <c r="AD162" s="306"/>
      <c r="AE162" s="306" t="str">
        <f>IF($D162="","",data!AJ163)</f>
        <v/>
      </c>
      <c r="AF162" s="306" t="str">
        <f>IF($D162="","",data!AL163)</f>
        <v/>
      </c>
      <c r="AG162" s="306"/>
      <c r="AH162" s="306"/>
      <c r="AI162" s="306" t="str">
        <f>IF($D162="","",data!AO163)</f>
        <v/>
      </c>
      <c r="AJ162" s="306" t="str">
        <f>IF($D162="","",data!AQ163)</f>
        <v/>
      </c>
      <c r="AK162" s="306"/>
      <c r="AL162" s="306"/>
      <c r="AM162" s="306" t="str">
        <f>IF(競技者データ入力シート!AK167="","",競技者データ入力シート!AK167)</f>
        <v/>
      </c>
      <c r="AN162" s="306" t="str">
        <f>IF(競技者データ入力シート!$AK167="","",(VLOOKUP(($AI162&amp;$AM162),$BO$2:$BP$9,2,FALSE)))</f>
        <v/>
      </c>
      <c r="AO162" s="306" t="str">
        <f>IF(競技者データ入力シート!$AK167="","",$B162)</f>
        <v/>
      </c>
      <c r="AP162" s="306" t="str">
        <f>IF(競技者データ入力シート!$AK167="","",$C162&amp;$AM162)</f>
        <v/>
      </c>
      <c r="AQ162" s="306"/>
      <c r="AR162" s="306" t="str">
        <f>IF(競技者データ入力シート!$AK167="","",$C162&amp;$AM162)</f>
        <v/>
      </c>
      <c r="AS162" s="306" t="str">
        <f>IF(競技者データ入力シート!$AK167="","",$C162&amp;$AM162)</f>
        <v/>
      </c>
      <c r="AT162" s="306" t="str">
        <f>IF(競技者データ入力シート!AK167="","",(COUNTIF($AN$2:AN162,AN162)))</f>
        <v/>
      </c>
      <c r="AU162" s="306" t="str">
        <f>IF(競技者データ入力シート!$AK167="","",E162)</f>
        <v/>
      </c>
      <c r="AV162" s="306" t="str">
        <f>IF(競技者データ入力シート!$AK167="","",J162)</f>
        <v/>
      </c>
      <c r="AW162" s="306" t="str">
        <f>IF(競技者データ入力シート!$AK167="","",AI162)</f>
        <v/>
      </c>
      <c r="AX162" s="306" t="str">
        <f>IF(競技者データ入力シート!$AK167="","",AJ162)</f>
        <v/>
      </c>
      <c r="AY162" s="306" t="str">
        <f>IF(競技者データ入力シート!$N167="","",競技者データ入力シート!$N167)</f>
        <v/>
      </c>
      <c r="AZ162" s="306" t="str">
        <f>IF(競技者データ入力シート!$S167="","",競技者データ入力シート!$S167)</f>
        <v/>
      </c>
      <c r="BA162" s="306" t="str">
        <f>IF(競技者データ入力シート!$X167="","",競技者データ入力シート!$X167)</f>
        <v/>
      </c>
      <c r="BB162" s="306" t="str">
        <f>IF(競技者データ入力シート!$AC167="","",競技者データ入力シート!$AC167)</f>
        <v/>
      </c>
      <c r="BC162" s="306" t="str">
        <f>IF(競技者データ入力シート!$AH167="","",競技者データ入力シート!$AH167)</f>
        <v/>
      </c>
      <c r="BD162" s="306" t="str">
        <f>IF(競技者データ入力シート!$AK167="","",競技者データ入力シート!$AK167)</f>
        <v/>
      </c>
    </row>
    <row r="163" spans="2:56">
      <c r="B163" s="306" t="str">
        <f>IF(競技者データ入力シート!C168="","",競技者データ入力シート!$S$1)</f>
        <v/>
      </c>
      <c r="C163" s="306" t="str">
        <f>IF(競技者データ入力シート!C168="","",'大会申込一覧表(印刷して提出)'!$P$6)</f>
        <v/>
      </c>
      <c r="D163" s="306" t="str">
        <f>競技者データ入力シート!A168</f>
        <v/>
      </c>
      <c r="E163" s="306">
        <v>1162</v>
      </c>
      <c r="F163" s="306" t="str">
        <f>IF(競技者データ入力シート!$C$7="","",競技者データ入力シート!$S$1)</f>
        <v/>
      </c>
      <c r="G163" s="306"/>
      <c r="H163" s="306"/>
      <c r="I163" s="306" t="str">
        <f>IF(競技者データ入力シート!$B168="","",競技者データ入力シート!$B168)</f>
        <v/>
      </c>
      <c r="J163" s="306" t="str">
        <f>IF(競技者データ入力シート!C168="","",(競技者データ入力シート!C168&amp;" "&amp;競技者データ入力シート!D168))</f>
        <v/>
      </c>
      <c r="K163" s="306" t="str">
        <f>IF(競技者データ入力シート!E168="","",(競技者データ入力シート!E168&amp;" "&amp;競技者データ入力シート!F168))</f>
        <v/>
      </c>
      <c r="L163" s="306" t="str">
        <f>IF(競技者データ入力シート!C168="","",(競技者データ入力シート!C168&amp;" "&amp;競技者データ入力シート!D168))</f>
        <v/>
      </c>
      <c r="M163" s="306" t="str">
        <f>IF(競技者データ入力シート!H168="","",競技者データ入力シート!H168)</f>
        <v/>
      </c>
      <c r="N163" s="306" t="str">
        <f>IF(競技者データ入力シート!I168="","",競技者データ入力シート!I168)</f>
        <v/>
      </c>
      <c r="O163" s="306" t="str">
        <f>IF(競技者データ入力シート!J168="","",競技者データ入力シート!J168)</f>
        <v/>
      </c>
      <c r="P163" s="306" t="str">
        <f>IF(競技者データ入力シート!K168="","",競技者データ入力シート!K168)</f>
        <v/>
      </c>
      <c r="Q163" s="306" t="str">
        <f>IF(競技者データ入力シート!C168="", "", '大会申込一覧表(印刷して提出)'!$L$5)</f>
        <v/>
      </c>
      <c r="R163" s="306" t="str">
        <f>IF(競技者データ入力シート!L168="", "", 競技者データ入力シート!L168)</f>
        <v/>
      </c>
      <c r="S163" s="306" t="str">
        <f>IF($D163="","",data!U164)</f>
        <v/>
      </c>
      <c r="T163" s="306" t="str">
        <f>IF($D163="","",data!W164)</f>
        <v/>
      </c>
      <c r="U163" s="306"/>
      <c r="V163" s="306"/>
      <c r="W163" s="306" t="str">
        <f>IF($D163="","",data!Z164)</f>
        <v/>
      </c>
      <c r="X163" s="306" t="str">
        <f>IF($D163="","",data!AB164)</f>
        <v/>
      </c>
      <c r="Y163" s="306"/>
      <c r="Z163" s="306"/>
      <c r="AA163" s="306" t="str">
        <f>IF($D163="","",data!AE164)</f>
        <v/>
      </c>
      <c r="AB163" s="306" t="str">
        <f>IF($D163="","",data!AG164)</f>
        <v/>
      </c>
      <c r="AC163" s="306"/>
      <c r="AD163" s="306"/>
      <c r="AE163" s="306" t="str">
        <f>IF($D163="","",data!AJ164)</f>
        <v/>
      </c>
      <c r="AF163" s="306" t="str">
        <f>IF($D163="","",data!AL164)</f>
        <v/>
      </c>
      <c r="AG163" s="306"/>
      <c r="AH163" s="306"/>
      <c r="AI163" s="306" t="str">
        <f>IF($D163="","",data!AO164)</f>
        <v/>
      </c>
      <c r="AJ163" s="306" t="str">
        <f>IF($D163="","",data!AQ164)</f>
        <v/>
      </c>
      <c r="AK163" s="306"/>
      <c r="AL163" s="306"/>
      <c r="AM163" s="306" t="str">
        <f>IF(競技者データ入力シート!AK168="","",競技者データ入力シート!AK168)</f>
        <v/>
      </c>
      <c r="AN163" s="306" t="str">
        <f>IF(競技者データ入力シート!$AK168="","",(VLOOKUP(($AI163&amp;$AM163),$BO$2:$BP$9,2,FALSE)))</f>
        <v/>
      </c>
      <c r="AO163" s="306" t="str">
        <f>IF(競技者データ入力シート!$AK168="","",$B163)</f>
        <v/>
      </c>
      <c r="AP163" s="306" t="str">
        <f>IF(競技者データ入力シート!$AK168="","",$C163&amp;$AM163)</f>
        <v/>
      </c>
      <c r="AQ163" s="306"/>
      <c r="AR163" s="306" t="str">
        <f>IF(競技者データ入力シート!$AK168="","",$C163&amp;$AM163)</f>
        <v/>
      </c>
      <c r="AS163" s="306" t="str">
        <f>IF(競技者データ入力シート!$AK168="","",$C163&amp;$AM163)</f>
        <v/>
      </c>
      <c r="AT163" s="306" t="str">
        <f>IF(競技者データ入力シート!AK168="","",(COUNTIF($AN$2:AN163,AN163)))</f>
        <v/>
      </c>
      <c r="AU163" s="306" t="str">
        <f>IF(競技者データ入力シート!$AK168="","",E163)</f>
        <v/>
      </c>
      <c r="AV163" s="306" t="str">
        <f>IF(競技者データ入力シート!$AK168="","",J163)</f>
        <v/>
      </c>
      <c r="AW163" s="306" t="str">
        <f>IF(競技者データ入力シート!$AK168="","",AI163)</f>
        <v/>
      </c>
      <c r="AX163" s="306" t="str">
        <f>IF(競技者データ入力シート!$AK168="","",AJ163)</f>
        <v/>
      </c>
      <c r="AY163" s="306" t="str">
        <f>IF(競技者データ入力シート!$N168="","",競技者データ入力シート!$N168)</f>
        <v/>
      </c>
      <c r="AZ163" s="306" t="str">
        <f>IF(競技者データ入力シート!$S168="","",競技者データ入力シート!$S168)</f>
        <v/>
      </c>
      <c r="BA163" s="306" t="str">
        <f>IF(競技者データ入力シート!$X168="","",競技者データ入力シート!$X168)</f>
        <v/>
      </c>
      <c r="BB163" s="306" t="str">
        <f>IF(競技者データ入力シート!$AC168="","",競技者データ入力シート!$AC168)</f>
        <v/>
      </c>
      <c r="BC163" s="306" t="str">
        <f>IF(競技者データ入力シート!$AH168="","",競技者データ入力シート!$AH168)</f>
        <v/>
      </c>
      <c r="BD163" s="306" t="str">
        <f>IF(競技者データ入力シート!$AK168="","",競技者データ入力シート!$AK168)</f>
        <v/>
      </c>
    </row>
    <row r="164" spans="2:56">
      <c r="B164" s="306" t="str">
        <f>IF(競技者データ入力シート!C169="","",競技者データ入力シート!$S$1)</f>
        <v/>
      </c>
      <c r="C164" s="306" t="str">
        <f>IF(競技者データ入力シート!C169="","",'大会申込一覧表(印刷して提出)'!$P$6)</f>
        <v/>
      </c>
      <c r="D164" s="306" t="str">
        <f>競技者データ入力シート!A169</f>
        <v/>
      </c>
      <c r="E164" s="306">
        <v>1163</v>
      </c>
      <c r="F164" s="306" t="str">
        <f>IF(競技者データ入力シート!$C$7="","",競技者データ入力シート!$S$1)</f>
        <v/>
      </c>
      <c r="G164" s="306"/>
      <c r="H164" s="306"/>
      <c r="I164" s="306" t="str">
        <f>IF(競技者データ入力シート!$B169="","",競技者データ入力シート!$B169)</f>
        <v/>
      </c>
      <c r="J164" s="306" t="str">
        <f>IF(競技者データ入力シート!C169="","",(競技者データ入力シート!C169&amp;" "&amp;競技者データ入力シート!D169))</f>
        <v/>
      </c>
      <c r="K164" s="306" t="str">
        <f>IF(競技者データ入力シート!E169="","",(競技者データ入力シート!E169&amp;" "&amp;競技者データ入力シート!F169))</f>
        <v/>
      </c>
      <c r="L164" s="306" t="str">
        <f>IF(競技者データ入力シート!C169="","",(競技者データ入力シート!C169&amp;" "&amp;競技者データ入力シート!D169))</f>
        <v/>
      </c>
      <c r="M164" s="306" t="str">
        <f>IF(競技者データ入力シート!H169="","",競技者データ入力シート!H169)</f>
        <v/>
      </c>
      <c r="N164" s="306" t="str">
        <f>IF(競技者データ入力シート!I169="","",競技者データ入力シート!I169)</f>
        <v/>
      </c>
      <c r="O164" s="306" t="str">
        <f>IF(競技者データ入力シート!J169="","",競技者データ入力シート!J169)</f>
        <v/>
      </c>
      <c r="P164" s="306" t="str">
        <f>IF(競技者データ入力シート!K169="","",競技者データ入力シート!K169)</f>
        <v/>
      </c>
      <c r="Q164" s="306" t="str">
        <f>IF(競技者データ入力シート!C169="", "", '大会申込一覧表(印刷して提出)'!$L$5)</f>
        <v/>
      </c>
      <c r="R164" s="306" t="str">
        <f>IF(競技者データ入力シート!L169="", "", 競技者データ入力シート!L169)</f>
        <v/>
      </c>
      <c r="S164" s="306" t="str">
        <f>IF($D164="","",data!U165)</f>
        <v/>
      </c>
      <c r="T164" s="306" t="str">
        <f>IF($D164="","",data!W165)</f>
        <v/>
      </c>
      <c r="U164" s="306"/>
      <c r="V164" s="306"/>
      <c r="W164" s="306" t="str">
        <f>IF($D164="","",data!Z165)</f>
        <v/>
      </c>
      <c r="X164" s="306" t="str">
        <f>IF($D164="","",data!AB165)</f>
        <v/>
      </c>
      <c r="Y164" s="306"/>
      <c r="Z164" s="306"/>
      <c r="AA164" s="306" t="str">
        <f>IF($D164="","",data!AE165)</f>
        <v/>
      </c>
      <c r="AB164" s="306" t="str">
        <f>IF($D164="","",data!AG165)</f>
        <v/>
      </c>
      <c r="AC164" s="306"/>
      <c r="AD164" s="306"/>
      <c r="AE164" s="306" t="str">
        <f>IF($D164="","",data!AJ165)</f>
        <v/>
      </c>
      <c r="AF164" s="306" t="str">
        <f>IF($D164="","",data!AL165)</f>
        <v/>
      </c>
      <c r="AG164" s="306"/>
      <c r="AH164" s="306"/>
      <c r="AI164" s="306" t="str">
        <f>IF($D164="","",data!AO165)</f>
        <v/>
      </c>
      <c r="AJ164" s="306" t="str">
        <f>IF($D164="","",data!AQ165)</f>
        <v/>
      </c>
      <c r="AK164" s="306"/>
      <c r="AL164" s="306"/>
      <c r="AM164" s="306" t="str">
        <f>IF(競技者データ入力シート!AK169="","",競技者データ入力シート!AK169)</f>
        <v/>
      </c>
      <c r="AN164" s="306" t="str">
        <f>IF(競技者データ入力シート!$AK169="","",(VLOOKUP(($AI164&amp;$AM164),$BO$2:$BP$9,2,FALSE)))</f>
        <v/>
      </c>
      <c r="AO164" s="306" t="str">
        <f>IF(競技者データ入力シート!$AK169="","",$B164)</f>
        <v/>
      </c>
      <c r="AP164" s="306" t="str">
        <f>IF(競技者データ入力シート!$AK169="","",$C164&amp;$AM164)</f>
        <v/>
      </c>
      <c r="AQ164" s="306"/>
      <c r="AR164" s="306" t="str">
        <f>IF(競技者データ入力シート!$AK169="","",$C164&amp;$AM164)</f>
        <v/>
      </c>
      <c r="AS164" s="306" t="str">
        <f>IF(競技者データ入力シート!$AK169="","",$C164&amp;$AM164)</f>
        <v/>
      </c>
      <c r="AT164" s="306" t="str">
        <f>IF(競技者データ入力シート!AK169="","",(COUNTIF($AN$2:AN164,AN164)))</f>
        <v/>
      </c>
      <c r="AU164" s="306" t="str">
        <f>IF(競技者データ入力シート!$AK169="","",E164)</f>
        <v/>
      </c>
      <c r="AV164" s="306" t="str">
        <f>IF(競技者データ入力シート!$AK169="","",J164)</f>
        <v/>
      </c>
      <c r="AW164" s="306" t="str">
        <f>IF(競技者データ入力シート!$AK169="","",AI164)</f>
        <v/>
      </c>
      <c r="AX164" s="306" t="str">
        <f>IF(競技者データ入力シート!$AK169="","",AJ164)</f>
        <v/>
      </c>
      <c r="AY164" s="306" t="str">
        <f>IF(競技者データ入力シート!$N169="","",競技者データ入力シート!$N169)</f>
        <v/>
      </c>
      <c r="AZ164" s="306" t="str">
        <f>IF(競技者データ入力シート!$S169="","",競技者データ入力シート!$S169)</f>
        <v/>
      </c>
      <c r="BA164" s="306" t="str">
        <f>IF(競技者データ入力シート!$X169="","",競技者データ入力シート!$X169)</f>
        <v/>
      </c>
      <c r="BB164" s="306" t="str">
        <f>IF(競技者データ入力シート!$AC169="","",競技者データ入力シート!$AC169)</f>
        <v/>
      </c>
      <c r="BC164" s="306" t="str">
        <f>IF(競技者データ入力シート!$AH169="","",競技者データ入力シート!$AH169)</f>
        <v/>
      </c>
      <c r="BD164" s="306" t="str">
        <f>IF(競技者データ入力シート!$AK169="","",競技者データ入力シート!$AK169)</f>
        <v/>
      </c>
    </row>
    <row r="165" spans="2:56">
      <c r="B165" s="306" t="str">
        <f>IF(競技者データ入力シート!C170="","",競技者データ入力シート!$S$1)</f>
        <v/>
      </c>
      <c r="C165" s="306" t="str">
        <f>IF(競技者データ入力シート!C170="","",'大会申込一覧表(印刷して提出)'!$P$6)</f>
        <v/>
      </c>
      <c r="D165" s="306" t="str">
        <f>競技者データ入力シート!A170</f>
        <v/>
      </c>
      <c r="E165" s="306">
        <v>1164</v>
      </c>
      <c r="F165" s="306" t="str">
        <f>IF(競技者データ入力シート!$C$7="","",競技者データ入力シート!$S$1)</f>
        <v/>
      </c>
      <c r="G165" s="306"/>
      <c r="H165" s="306"/>
      <c r="I165" s="306" t="str">
        <f>IF(競技者データ入力シート!$B170="","",競技者データ入力シート!$B170)</f>
        <v/>
      </c>
      <c r="J165" s="306" t="str">
        <f>IF(競技者データ入力シート!C170="","",(競技者データ入力シート!C170&amp;" "&amp;競技者データ入力シート!D170))</f>
        <v/>
      </c>
      <c r="K165" s="306" t="str">
        <f>IF(競技者データ入力シート!E170="","",(競技者データ入力シート!E170&amp;" "&amp;競技者データ入力シート!F170))</f>
        <v/>
      </c>
      <c r="L165" s="306" t="str">
        <f>IF(競技者データ入力シート!C170="","",(競技者データ入力シート!C170&amp;" "&amp;競技者データ入力シート!D170))</f>
        <v/>
      </c>
      <c r="M165" s="306" t="str">
        <f>IF(競技者データ入力シート!H170="","",競技者データ入力シート!H170)</f>
        <v/>
      </c>
      <c r="N165" s="306" t="str">
        <f>IF(競技者データ入力シート!I170="","",競技者データ入力シート!I170)</f>
        <v/>
      </c>
      <c r="O165" s="306" t="str">
        <f>IF(競技者データ入力シート!J170="","",競技者データ入力シート!J170)</f>
        <v/>
      </c>
      <c r="P165" s="306" t="str">
        <f>IF(競技者データ入力シート!K170="","",競技者データ入力シート!K170)</f>
        <v/>
      </c>
      <c r="Q165" s="306" t="str">
        <f>IF(競技者データ入力シート!C170="", "", '大会申込一覧表(印刷して提出)'!$L$5)</f>
        <v/>
      </c>
      <c r="R165" s="306" t="str">
        <f>IF(競技者データ入力シート!L170="", "", 競技者データ入力シート!L170)</f>
        <v/>
      </c>
      <c r="S165" s="306" t="str">
        <f>IF($D165="","",data!U166)</f>
        <v/>
      </c>
      <c r="T165" s="306" t="str">
        <f>IF($D165="","",data!W166)</f>
        <v/>
      </c>
      <c r="U165" s="306"/>
      <c r="V165" s="306"/>
      <c r="W165" s="306" t="str">
        <f>IF($D165="","",data!Z166)</f>
        <v/>
      </c>
      <c r="X165" s="306" t="str">
        <f>IF($D165="","",data!AB166)</f>
        <v/>
      </c>
      <c r="Y165" s="306"/>
      <c r="Z165" s="306"/>
      <c r="AA165" s="306" t="str">
        <f>IF($D165="","",data!AE166)</f>
        <v/>
      </c>
      <c r="AB165" s="306" t="str">
        <f>IF($D165="","",data!AG166)</f>
        <v/>
      </c>
      <c r="AC165" s="306"/>
      <c r="AD165" s="306"/>
      <c r="AE165" s="306" t="str">
        <f>IF($D165="","",data!AJ166)</f>
        <v/>
      </c>
      <c r="AF165" s="306" t="str">
        <f>IF($D165="","",data!AL166)</f>
        <v/>
      </c>
      <c r="AG165" s="306"/>
      <c r="AH165" s="306"/>
      <c r="AI165" s="306" t="str">
        <f>IF($D165="","",data!AO166)</f>
        <v/>
      </c>
      <c r="AJ165" s="306" t="str">
        <f>IF($D165="","",data!AQ166)</f>
        <v/>
      </c>
      <c r="AK165" s="306"/>
      <c r="AL165" s="306"/>
      <c r="AM165" s="306" t="str">
        <f>IF(競技者データ入力シート!AK170="","",競技者データ入力シート!AK170)</f>
        <v/>
      </c>
      <c r="AN165" s="306" t="str">
        <f>IF(競技者データ入力シート!$AK170="","",(VLOOKUP(($AI165&amp;$AM165),$BO$2:$BP$9,2,FALSE)))</f>
        <v/>
      </c>
      <c r="AO165" s="306" t="str">
        <f>IF(競技者データ入力シート!$AK170="","",$B165)</f>
        <v/>
      </c>
      <c r="AP165" s="306" t="str">
        <f>IF(競技者データ入力シート!$AK170="","",$C165&amp;$AM165)</f>
        <v/>
      </c>
      <c r="AQ165" s="306"/>
      <c r="AR165" s="306" t="str">
        <f>IF(競技者データ入力シート!$AK170="","",$C165&amp;$AM165)</f>
        <v/>
      </c>
      <c r="AS165" s="306" t="str">
        <f>IF(競技者データ入力シート!$AK170="","",$C165&amp;$AM165)</f>
        <v/>
      </c>
      <c r="AT165" s="306" t="str">
        <f>IF(競技者データ入力シート!AK170="","",(COUNTIF($AN$2:AN165,AN165)))</f>
        <v/>
      </c>
      <c r="AU165" s="306" t="str">
        <f>IF(競技者データ入力シート!$AK170="","",E165)</f>
        <v/>
      </c>
      <c r="AV165" s="306" t="str">
        <f>IF(競技者データ入力シート!$AK170="","",J165)</f>
        <v/>
      </c>
      <c r="AW165" s="306" t="str">
        <f>IF(競技者データ入力シート!$AK170="","",AI165)</f>
        <v/>
      </c>
      <c r="AX165" s="306" t="str">
        <f>IF(競技者データ入力シート!$AK170="","",AJ165)</f>
        <v/>
      </c>
      <c r="AY165" s="306" t="str">
        <f>IF(競技者データ入力シート!$N170="","",競技者データ入力シート!$N170)</f>
        <v/>
      </c>
      <c r="AZ165" s="306" t="str">
        <f>IF(競技者データ入力シート!$S170="","",競技者データ入力シート!$S170)</f>
        <v/>
      </c>
      <c r="BA165" s="306" t="str">
        <f>IF(競技者データ入力シート!$X170="","",競技者データ入力シート!$X170)</f>
        <v/>
      </c>
      <c r="BB165" s="306" t="str">
        <f>IF(競技者データ入力シート!$AC170="","",競技者データ入力シート!$AC170)</f>
        <v/>
      </c>
      <c r="BC165" s="306" t="str">
        <f>IF(競技者データ入力シート!$AH170="","",競技者データ入力シート!$AH170)</f>
        <v/>
      </c>
      <c r="BD165" s="306" t="str">
        <f>IF(競技者データ入力シート!$AK170="","",競技者データ入力シート!$AK170)</f>
        <v/>
      </c>
    </row>
    <row r="166" spans="2:56">
      <c r="B166" s="306" t="str">
        <f>IF(競技者データ入力シート!C171="","",競技者データ入力シート!$S$1)</f>
        <v/>
      </c>
      <c r="C166" s="306" t="str">
        <f>IF(競技者データ入力シート!C171="","",'大会申込一覧表(印刷して提出)'!$P$6)</f>
        <v/>
      </c>
      <c r="D166" s="306" t="str">
        <f>競技者データ入力シート!A171</f>
        <v/>
      </c>
      <c r="E166" s="306">
        <v>1165</v>
      </c>
      <c r="F166" s="306" t="str">
        <f>IF(競技者データ入力シート!$C$7="","",競技者データ入力シート!$S$1)</f>
        <v/>
      </c>
      <c r="G166" s="306"/>
      <c r="H166" s="306"/>
      <c r="I166" s="306" t="str">
        <f>IF(競技者データ入力シート!$B171="","",競技者データ入力シート!$B171)</f>
        <v/>
      </c>
      <c r="J166" s="306" t="str">
        <f>IF(競技者データ入力シート!C171="","",(競技者データ入力シート!C171&amp;" "&amp;競技者データ入力シート!D171))</f>
        <v/>
      </c>
      <c r="K166" s="306" t="str">
        <f>IF(競技者データ入力シート!E171="","",(競技者データ入力シート!E171&amp;" "&amp;競技者データ入力シート!F171))</f>
        <v/>
      </c>
      <c r="L166" s="306" t="str">
        <f>IF(競技者データ入力シート!C171="","",(競技者データ入力シート!C171&amp;" "&amp;競技者データ入力シート!D171))</f>
        <v/>
      </c>
      <c r="M166" s="306" t="str">
        <f>IF(競技者データ入力シート!H171="","",競技者データ入力シート!H171)</f>
        <v/>
      </c>
      <c r="N166" s="306" t="str">
        <f>IF(競技者データ入力シート!I171="","",競技者データ入力シート!I171)</f>
        <v/>
      </c>
      <c r="O166" s="306" t="str">
        <f>IF(競技者データ入力シート!J171="","",競技者データ入力シート!J171)</f>
        <v/>
      </c>
      <c r="P166" s="306" t="str">
        <f>IF(競技者データ入力シート!K171="","",競技者データ入力シート!K171)</f>
        <v/>
      </c>
      <c r="Q166" s="306" t="str">
        <f>IF(競技者データ入力シート!C171="", "", '大会申込一覧表(印刷して提出)'!$L$5)</f>
        <v/>
      </c>
      <c r="R166" s="306" t="str">
        <f>IF(競技者データ入力シート!L171="", "", 競技者データ入力シート!L171)</f>
        <v/>
      </c>
      <c r="S166" s="306" t="str">
        <f>IF($D166="","",data!U167)</f>
        <v/>
      </c>
      <c r="T166" s="306" t="str">
        <f>IF($D166="","",data!W167)</f>
        <v/>
      </c>
      <c r="U166" s="306"/>
      <c r="V166" s="306"/>
      <c r="W166" s="306" t="str">
        <f>IF($D166="","",data!Z167)</f>
        <v/>
      </c>
      <c r="X166" s="306" t="str">
        <f>IF($D166="","",data!AB167)</f>
        <v/>
      </c>
      <c r="Y166" s="306"/>
      <c r="Z166" s="306"/>
      <c r="AA166" s="306" t="str">
        <f>IF($D166="","",data!AE167)</f>
        <v/>
      </c>
      <c r="AB166" s="306" t="str">
        <f>IF($D166="","",data!AG167)</f>
        <v/>
      </c>
      <c r="AC166" s="306"/>
      <c r="AD166" s="306"/>
      <c r="AE166" s="306" t="str">
        <f>IF($D166="","",data!AJ167)</f>
        <v/>
      </c>
      <c r="AF166" s="306" t="str">
        <f>IF($D166="","",data!AL167)</f>
        <v/>
      </c>
      <c r="AG166" s="306"/>
      <c r="AH166" s="306"/>
      <c r="AI166" s="306" t="str">
        <f>IF($D166="","",data!AO167)</f>
        <v/>
      </c>
      <c r="AJ166" s="306" t="str">
        <f>IF($D166="","",data!AQ167)</f>
        <v/>
      </c>
      <c r="AK166" s="306"/>
      <c r="AL166" s="306"/>
      <c r="AM166" s="306" t="str">
        <f>IF(競技者データ入力シート!AK171="","",競技者データ入力シート!AK171)</f>
        <v/>
      </c>
      <c r="AN166" s="306" t="str">
        <f>IF(競技者データ入力シート!$AK171="","",(VLOOKUP(($AI166&amp;$AM166),$BO$2:$BP$9,2,FALSE)))</f>
        <v/>
      </c>
      <c r="AO166" s="306" t="str">
        <f>IF(競技者データ入力シート!$AK171="","",$B166)</f>
        <v/>
      </c>
      <c r="AP166" s="306" t="str">
        <f>IF(競技者データ入力シート!$AK171="","",$C166&amp;$AM166)</f>
        <v/>
      </c>
      <c r="AQ166" s="306"/>
      <c r="AR166" s="306" t="str">
        <f>IF(競技者データ入力シート!$AK171="","",$C166&amp;$AM166)</f>
        <v/>
      </c>
      <c r="AS166" s="306" t="str">
        <f>IF(競技者データ入力シート!$AK171="","",$C166&amp;$AM166)</f>
        <v/>
      </c>
      <c r="AT166" s="306" t="str">
        <f>IF(競技者データ入力シート!AK171="","",(COUNTIF($AN$2:AN166,AN166)))</f>
        <v/>
      </c>
      <c r="AU166" s="306" t="str">
        <f>IF(競技者データ入力シート!$AK171="","",E166)</f>
        <v/>
      </c>
      <c r="AV166" s="306" t="str">
        <f>IF(競技者データ入力シート!$AK171="","",J166)</f>
        <v/>
      </c>
      <c r="AW166" s="306" t="str">
        <f>IF(競技者データ入力シート!$AK171="","",AI166)</f>
        <v/>
      </c>
      <c r="AX166" s="306" t="str">
        <f>IF(競技者データ入力シート!$AK171="","",AJ166)</f>
        <v/>
      </c>
      <c r="AY166" s="306" t="str">
        <f>IF(競技者データ入力シート!$N171="","",競技者データ入力シート!$N171)</f>
        <v/>
      </c>
      <c r="AZ166" s="306" t="str">
        <f>IF(競技者データ入力シート!$S171="","",競技者データ入力シート!$S171)</f>
        <v/>
      </c>
      <c r="BA166" s="306" t="str">
        <f>IF(競技者データ入力シート!$X171="","",競技者データ入力シート!$X171)</f>
        <v/>
      </c>
      <c r="BB166" s="306" t="str">
        <f>IF(競技者データ入力シート!$AC171="","",競技者データ入力シート!$AC171)</f>
        <v/>
      </c>
      <c r="BC166" s="306" t="str">
        <f>IF(競技者データ入力シート!$AH171="","",競技者データ入力シート!$AH171)</f>
        <v/>
      </c>
      <c r="BD166" s="306" t="str">
        <f>IF(競技者データ入力シート!$AK171="","",競技者データ入力シート!$AK171)</f>
        <v/>
      </c>
    </row>
    <row r="167" spans="2:56">
      <c r="B167" s="306" t="str">
        <f>IF(競技者データ入力シート!C172="","",競技者データ入力シート!$S$1)</f>
        <v/>
      </c>
      <c r="C167" s="306" t="str">
        <f>IF(競技者データ入力シート!C172="","",'大会申込一覧表(印刷して提出)'!$P$6)</f>
        <v/>
      </c>
      <c r="D167" s="306" t="str">
        <f>競技者データ入力シート!A172</f>
        <v/>
      </c>
      <c r="E167" s="306">
        <v>1166</v>
      </c>
      <c r="F167" s="306" t="str">
        <f>IF(競技者データ入力シート!$C$7="","",競技者データ入力シート!$S$1)</f>
        <v/>
      </c>
      <c r="G167" s="306"/>
      <c r="H167" s="306"/>
      <c r="I167" s="306" t="str">
        <f>IF(競技者データ入力シート!$B172="","",競技者データ入力シート!$B172)</f>
        <v/>
      </c>
      <c r="J167" s="306" t="str">
        <f>IF(競技者データ入力シート!C172="","",(競技者データ入力シート!C172&amp;" "&amp;競技者データ入力シート!D172))</f>
        <v/>
      </c>
      <c r="K167" s="306" t="str">
        <f>IF(競技者データ入力シート!E172="","",(競技者データ入力シート!E172&amp;" "&amp;競技者データ入力シート!F172))</f>
        <v/>
      </c>
      <c r="L167" s="306" t="str">
        <f>IF(競技者データ入力シート!C172="","",(競技者データ入力シート!C172&amp;" "&amp;競技者データ入力シート!D172))</f>
        <v/>
      </c>
      <c r="M167" s="306" t="str">
        <f>IF(競技者データ入力シート!H172="","",競技者データ入力シート!H172)</f>
        <v/>
      </c>
      <c r="N167" s="306" t="str">
        <f>IF(競技者データ入力シート!I172="","",競技者データ入力シート!I172)</f>
        <v/>
      </c>
      <c r="O167" s="306" t="str">
        <f>IF(競技者データ入力シート!J172="","",競技者データ入力シート!J172)</f>
        <v/>
      </c>
      <c r="P167" s="306" t="str">
        <f>IF(競技者データ入力シート!K172="","",競技者データ入力シート!K172)</f>
        <v/>
      </c>
      <c r="Q167" s="306" t="str">
        <f>IF(競技者データ入力シート!C172="", "", '大会申込一覧表(印刷して提出)'!$L$5)</f>
        <v/>
      </c>
      <c r="R167" s="306" t="str">
        <f>IF(競技者データ入力シート!L172="", "", 競技者データ入力シート!L172)</f>
        <v/>
      </c>
      <c r="S167" s="306" t="str">
        <f>IF($D167="","",data!U168)</f>
        <v/>
      </c>
      <c r="T167" s="306" t="str">
        <f>IF($D167="","",data!W168)</f>
        <v/>
      </c>
      <c r="U167" s="306"/>
      <c r="V167" s="306"/>
      <c r="W167" s="306" t="str">
        <f>IF($D167="","",data!Z168)</f>
        <v/>
      </c>
      <c r="X167" s="306" t="str">
        <f>IF($D167="","",data!AB168)</f>
        <v/>
      </c>
      <c r="Y167" s="306"/>
      <c r="Z167" s="306"/>
      <c r="AA167" s="306" t="str">
        <f>IF($D167="","",data!AE168)</f>
        <v/>
      </c>
      <c r="AB167" s="306" t="str">
        <f>IF($D167="","",data!AG168)</f>
        <v/>
      </c>
      <c r="AC167" s="306"/>
      <c r="AD167" s="306"/>
      <c r="AE167" s="306" t="str">
        <f>IF($D167="","",data!AJ168)</f>
        <v/>
      </c>
      <c r="AF167" s="306" t="str">
        <f>IF($D167="","",data!AL168)</f>
        <v/>
      </c>
      <c r="AG167" s="306"/>
      <c r="AH167" s="306"/>
      <c r="AI167" s="306" t="str">
        <f>IF($D167="","",data!AO168)</f>
        <v/>
      </c>
      <c r="AJ167" s="306" t="str">
        <f>IF($D167="","",data!AQ168)</f>
        <v/>
      </c>
      <c r="AK167" s="306"/>
      <c r="AL167" s="306"/>
      <c r="AM167" s="306" t="str">
        <f>IF(競技者データ入力シート!AK172="","",競技者データ入力シート!AK172)</f>
        <v/>
      </c>
      <c r="AN167" s="306" t="str">
        <f>IF(競技者データ入力シート!$AK172="","",(VLOOKUP(($AI167&amp;$AM167),$BO$2:$BP$9,2,FALSE)))</f>
        <v/>
      </c>
      <c r="AO167" s="306" t="str">
        <f>IF(競技者データ入力シート!$AK172="","",$B167)</f>
        <v/>
      </c>
      <c r="AP167" s="306" t="str">
        <f>IF(競技者データ入力シート!$AK172="","",$C167&amp;$AM167)</f>
        <v/>
      </c>
      <c r="AQ167" s="306"/>
      <c r="AR167" s="306" t="str">
        <f>IF(競技者データ入力シート!$AK172="","",$C167&amp;$AM167)</f>
        <v/>
      </c>
      <c r="AS167" s="306" t="str">
        <f>IF(競技者データ入力シート!$AK172="","",$C167&amp;$AM167)</f>
        <v/>
      </c>
      <c r="AT167" s="306" t="str">
        <f>IF(競技者データ入力シート!AK172="","",(COUNTIF($AN$2:AN167,AN167)))</f>
        <v/>
      </c>
      <c r="AU167" s="306" t="str">
        <f>IF(競技者データ入力シート!$AK172="","",E167)</f>
        <v/>
      </c>
      <c r="AV167" s="306" t="str">
        <f>IF(競技者データ入力シート!$AK172="","",J167)</f>
        <v/>
      </c>
      <c r="AW167" s="306" t="str">
        <f>IF(競技者データ入力シート!$AK172="","",AI167)</f>
        <v/>
      </c>
      <c r="AX167" s="306" t="str">
        <f>IF(競技者データ入力シート!$AK172="","",AJ167)</f>
        <v/>
      </c>
      <c r="AY167" s="306" t="str">
        <f>IF(競技者データ入力シート!$N172="","",競技者データ入力シート!$N172)</f>
        <v/>
      </c>
      <c r="AZ167" s="306" t="str">
        <f>IF(競技者データ入力シート!$S172="","",競技者データ入力シート!$S172)</f>
        <v/>
      </c>
      <c r="BA167" s="306" t="str">
        <f>IF(競技者データ入力シート!$X172="","",競技者データ入力シート!$X172)</f>
        <v/>
      </c>
      <c r="BB167" s="306" t="str">
        <f>IF(競技者データ入力シート!$AC172="","",競技者データ入力シート!$AC172)</f>
        <v/>
      </c>
      <c r="BC167" s="306" t="str">
        <f>IF(競技者データ入力シート!$AH172="","",競技者データ入力シート!$AH172)</f>
        <v/>
      </c>
      <c r="BD167" s="306" t="str">
        <f>IF(競技者データ入力シート!$AK172="","",競技者データ入力シート!$AK172)</f>
        <v/>
      </c>
    </row>
    <row r="168" spans="2:56">
      <c r="B168" s="306" t="str">
        <f>IF(競技者データ入力シート!C173="","",競技者データ入力シート!$S$1)</f>
        <v/>
      </c>
      <c r="C168" s="306" t="str">
        <f>IF(競技者データ入力シート!C173="","",'大会申込一覧表(印刷して提出)'!$P$6)</f>
        <v/>
      </c>
      <c r="D168" s="306" t="str">
        <f>競技者データ入力シート!A173</f>
        <v/>
      </c>
      <c r="E168" s="306">
        <v>1167</v>
      </c>
      <c r="F168" s="306" t="str">
        <f>IF(競技者データ入力シート!$C$7="","",競技者データ入力シート!$S$1)</f>
        <v/>
      </c>
      <c r="G168" s="306"/>
      <c r="H168" s="306"/>
      <c r="I168" s="306" t="str">
        <f>IF(競技者データ入力シート!$B173="","",競技者データ入力シート!$B173)</f>
        <v/>
      </c>
      <c r="J168" s="306" t="str">
        <f>IF(競技者データ入力シート!C173="","",(競技者データ入力シート!C173&amp;" "&amp;競技者データ入力シート!D173))</f>
        <v/>
      </c>
      <c r="K168" s="306" t="str">
        <f>IF(競技者データ入力シート!E173="","",(競技者データ入力シート!E173&amp;" "&amp;競技者データ入力シート!F173))</f>
        <v/>
      </c>
      <c r="L168" s="306" t="str">
        <f>IF(競技者データ入力シート!C173="","",(競技者データ入力シート!C173&amp;" "&amp;競技者データ入力シート!D173))</f>
        <v/>
      </c>
      <c r="M168" s="306" t="str">
        <f>IF(競技者データ入力シート!H173="","",競技者データ入力シート!H173)</f>
        <v/>
      </c>
      <c r="N168" s="306" t="str">
        <f>IF(競技者データ入力シート!I173="","",競技者データ入力シート!I173)</f>
        <v/>
      </c>
      <c r="O168" s="306" t="str">
        <f>IF(競技者データ入力シート!J173="","",競技者データ入力シート!J173)</f>
        <v/>
      </c>
      <c r="P168" s="306" t="str">
        <f>IF(競技者データ入力シート!K173="","",競技者データ入力シート!K173)</f>
        <v/>
      </c>
      <c r="Q168" s="306" t="str">
        <f>IF(競技者データ入力シート!C173="", "", '大会申込一覧表(印刷して提出)'!$L$5)</f>
        <v/>
      </c>
      <c r="R168" s="306" t="str">
        <f>IF(競技者データ入力シート!L173="", "", 競技者データ入力シート!L173)</f>
        <v/>
      </c>
      <c r="S168" s="306" t="str">
        <f>IF($D168="","",data!U169)</f>
        <v/>
      </c>
      <c r="T168" s="306" t="str">
        <f>IF($D168="","",data!W169)</f>
        <v/>
      </c>
      <c r="U168" s="306"/>
      <c r="V168" s="306"/>
      <c r="W168" s="306" t="str">
        <f>IF($D168="","",data!Z169)</f>
        <v/>
      </c>
      <c r="X168" s="306" t="str">
        <f>IF($D168="","",data!AB169)</f>
        <v/>
      </c>
      <c r="Y168" s="306"/>
      <c r="Z168" s="306"/>
      <c r="AA168" s="306" t="str">
        <f>IF($D168="","",data!AE169)</f>
        <v/>
      </c>
      <c r="AB168" s="306" t="str">
        <f>IF($D168="","",data!AG169)</f>
        <v/>
      </c>
      <c r="AC168" s="306"/>
      <c r="AD168" s="306"/>
      <c r="AE168" s="306" t="str">
        <f>IF($D168="","",data!AJ169)</f>
        <v/>
      </c>
      <c r="AF168" s="306" t="str">
        <f>IF($D168="","",data!AL169)</f>
        <v/>
      </c>
      <c r="AG168" s="306"/>
      <c r="AH168" s="306"/>
      <c r="AI168" s="306" t="str">
        <f>IF($D168="","",data!AO169)</f>
        <v/>
      </c>
      <c r="AJ168" s="306" t="str">
        <f>IF($D168="","",data!AQ169)</f>
        <v/>
      </c>
      <c r="AK168" s="306"/>
      <c r="AL168" s="306"/>
      <c r="AM168" s="306" t="str">
        <f>IF(競技者データ入力シート!AK173="","",競技者データ入力シート!AK173)</f>
        <v/>
      </c>
      <c r="AN168" s="306" t="str">
        <f>IF(競技者データ入力シート!$AK173="","",(VLOOKUP(($AI168&amp;$AM168),$BO$2:$BP$9,2,FALSE)))</f>
        <v/>
      </c>
      <c r="AO168" s="306" t="str">
        <f>IF(競技者データ入力シート!$AK173="","",$B168)</f>
        <v/>
      </c>
      <c r="AP168" s="306" t="str">
        <f>IF(競技者データ入力シート!$AK173="","",$C168&amp;$AM168)</f>
        <v/>
      </c>
      <c r="AQ168" s="306"/>
      <c r="AR168" s="306" t="str">
        <f>IF(競技者データ入力シート!$AK173="","",$C168&amp;$AM168)</f>
        <v/>
      </c>
      <c r="AS168" s="306" t="str">
        <f>IF(競技者データ入力シート!$AK173="","",$C168&amp;$AM168)</f>
        <v/>
      </c>
      <c r="AT168" s="306" t="str">
        <f>IF(競技者データ入力シート!AK173="","",(COUNTIF($AN$2:AN168,AN168)))</f>
        <v/>
      </c>
      <c r="AU168" s="306" t="str">
        <f>IF(競技者データ入力シート!$AK173="","",E168)</f>
        <v/>
      </c>
      <c r="AV168" s="306" t="str">
        <f>IF(競技者データ入力シート!$AK173="","",J168)</f>
        <v/>
      </c>
      <c r="AW168" s="306" t="str">
        <f>IF(競技者データ入力シート!$AK173="","",AI168)</f>
        <v/>
      </c>
      <c r="AX168" s="306" t="str">
        <f>IF(競技者データ入力シート!$AK173="","",AJ168)</f>
        <v/>
      </c>
      <c r="AY168" s="306" t="str">
        <f>IF(競技者データ入力シート!$N173="","",競技者データ入力シート!$N173)</f>
        <v/>
      </c>
      <c r="AZ168" s="306" t="str">
        <f>IF(競技者データ入力シート!$S173="","",競技者データ入力シート!$S173)</f>
        <v/>
      </c>
      <c r="BA168" s="306" t="str">
        <f>IF(競技者データ入力シート!$X173="","",競技者データ入力シート!$X173)</f>
        <v/>
      </c>
      <c r="BB168" s="306" t="str">
        <f>IF(競技者データ入力シート!$AC173="","",競技者データ入力シート!$AC173)</f>
        <v/>
      </c>
      <c r="BC168" s="306" t="str">
        <f>IF(競技者データ入力シート!$AH173="","",競技者データ入力シート!$AH173)</f>
        <v/>
      </c>
      <c r="BD168" s="306" t="str">
        <f>IF(競技者データ入力シート!$AK173="","",競技者データ入力シート!$AK173)</f>
        <v/>
      </c>
    </row>
    <row r="169" spans="2:56">
      <c r="B169" s="306" t="str">
        <f>IF(競技者データ入力シート!C174="","",競技者データ入力シート!$S$1)</f>
        <v/>
      </c>
      <c r="C169" s="306" t="str">
        <f>IF(競技者データ入力シート!C174="","",'大会申込一覧表(印刷して提出)'!$P$6)</f>
        <v/>
      </c>
      <c r="D169" s="306" t="str">
        <f>競技者データ入力シート!A174</f>
        <v/>
      </c>
      <c r="E169" s="306">
        <v>1168</v>
      </c>
      <c r="F169" s="306" t="str">
        <f>IF(競技者データ入力シート!$C$7="","",競技者データ入力シート!$S$1)</f>
        <v/>
      </c>
      <c r="G169" s="306"/>
      <c r="H169" s="306"/>
      <c r="I169" s="306" t="str">
        <f>IF(競技者データ入力シート!$B174="","",競技者データ入力シート!$B174)</f>
        <v/>
      </c>
      <c r="J169" s="306" t="str">
        <f>IF(競技者データ入力シート!C174="","",(競技者データ入力シート!C174&amp;" "&amp;競技者データ入力シート!D174))</f>
        <v/>
      </c>
      <c r="K169" s="306" t="str">
        <f>IF(競技者データ入力シート!E174="","",(競技者データ入力シート!E174&amp;" "&amp;競技者データ入力シート!F174))</f>
        <v/>
      </c>
      <c r="L169" s="306" t="str">
        <f>IF(競技者データ入力シート!C174="","",(競技者データ入力シート!C174&amp;" "&amp;競技者データ入力シート!D174))</f>
        <v/>
      </c>
      <c r="M169" s="306" t="str">
        <f>IF(競技者データ入力シート!H174="","",競技者データ入力シート!H174)</f>
        <v/>
      </c>
      <c r="N169" s="306" t="str">
        <f>IF(競技者データ入力シート!I174="","",競技者データ入力シート!I174)</f>
        <v/>
      </c>
      <c r="O169" s="306" t="str">
        <f>IF(競技者データ入力シート!J174="","",競技者データ入力シート!J174)</f>
        <v/>
      </c>
      <c r="P169" s="306" t="str">
        <f>IF(競技者データ入力シート!K174="","",競技者データ入力シート!K174)</f>
        <v/>
      </c>
      <c r="Q169" s="306" t="str">
        <f>IF(競技者データ入力シート!C174="", "", '大会申込一覧表(印刷して提出)'!$L$5)</f>
        <v/>
      </c>
      <c r="R169" s="306" t="str">
        <f>IF(競技者データ入力シート!L174="", "", 競技者データ入力シート!L174)</f>
        <v/>
      </c>
      <c r="S169" s="306" t="str">
        <f>IF($D169="","",data!U170)</f>
        <v/>
      </c>
      <c r="T169" s="306" t="str">
        <f>IF($D169="","",data!W170)</f>
        <v/>
      </c>
      <c r="U169" s="306"/>
      <c r="V169" s="306"/>
      <c r="W169" s="306" t="str">
        <f>IF($D169="","",data!Z170)</f>
        <v/>
      </c>
      <c r="X169" s="306" t="str">
        <f>IF($D169="","",data!AB170)</f>
        <v/>
      </c>
      <c r="Y169" s="306"/>
      <c r="Z169" s="306"/>
      <c r="AA169" s="306" t="str">
        <f>IF($D169="","",data!AE170)</f>
        <v/>
      </c>
      <c r="AB169" s="306" t="str">
        <f>IF($D169="","",data!AG170)</f>
        <v/>
      </c>
      <c r="AC169" s="306"/>
      <c r="AD169" s="306"/>
      <c r="AE169" s="306" t="str">
        <f>IF($D169="","",data!AJ170)</f>
        <v/>
      </c>
      <c r="AF169" s="306" t="str">
        <f>IF($D169="","",data!AL170)</f>
        <v/>
      </c>
      <c r="AG169" s="306"/>
      <c r="AH169" s="306"/>
      <c r="AI169" s="306" t="str">
        <f>IF($D169="","",data!AO170)</f>
        <v/>
      </c>
      <c r="AJ169" s="306" t="str">
        <f>IF($D169="","",data!AQ170)</f>
        <v/>
      </c>
      <c r="AK169" s="306"/>
      <c r="AL169" s="306"/>
      <c r="AM169" s="306" t="str">
        <f>IF(競技者データ入力シート!AK174="","",競技者データ入力シート!AK174)</f>
        <v/>
      </c>
      <c r="AN169" s="306" t="str">
        <f>IF(競技者データ入力シート!$AK174="","",(VLOOKUP(($AI169&amp;$AM169),$BO$2:$BP$9,2,FALSE)))</f>
        <v/>
      </c>
      <c r="AO169" s="306" t="str">
        <f>IF(競技者データ入力シート!$AK174="","",$B169)</f>
        <v/>
      </c>
      <c r="AP169" s="306" t="str">
        <f>IF(競技者データ入力シート!$AK174="","",$C169&amp;$AM169)</f>
        <v/>
      </c>
      <c r="AQ169" s="306"/>
      <c r="AR169" s="306" t="str">
        <f>IF(競技者データ入力シート!$AK174="","",$C169&amp;$AM169)</f>
        <v/>
      </c>
      <c r="AS169" s="306" t="str">
        <f>IF(競技者データ入力シート!$AK174="","",$C169&amp;$AM169)</f>
        <v/>
      </c>
      <c r="AT169" s="306" t="str">
        <f>IF(競技者データ入力シート!AK174="","",(COUNTIF($AN$2:AN169,AN169)))</f>
        <v/>
      </c>
      <c r="AU169" s="306" t="str">
        <f>IF(競技者データ入力シート!$AK174="","",E169)</f>
        <v/>
      </c>
      <c r="AV169" s="306" t="str">
        <f>IF(競技者データ入力シート!$AK174="","",J169)</f>
        <v/>
      </c>
      <c r="AW169" s="306" t="str">
        <f>IF(競技者データ入力シート!$AK174="","",AI169)</f>
        <v/>
      </c>
      <c r="AX169" s="306" t="str">
        <f>IF(競技者データ入力シート!$AK174="","",AJ169)</f>
        <v/>
      </c>
      <c r="AY169" s="306" t="str">
        <f>IF(競技者データ入力シート!$N174="","",競技者データ入力シート!$N174)</f>
        <v/>
      </c>
      <c r="AZ169" s="306" t="str">
        <f>IF(競技者データ入力シート!$S174="","",競技者データ入力シート!$S174)</f>
        <v/>
      </c>
      <c r="BA169" s="306" t="str">
        <f>IF(競技者データ入力シート!$X174="","",競技者データ入力シート!$X174)</f>
        <v/>
      </c>
      <c r="BB169" s="306" t="str">
        <f>IF(競技者データ入力シート!$AC174="","",競技者データ入力シート!$AC174)</f>
        <v/>
      </c>
      <c r="BC169" s="306" t="str">
        <f>IF(競技者データ入力シート!$AH174="","",競技者データ入力シート!$AH174)</f>
        <v/>
      </c>
      <c r="BD169" s="306" t="str">
        <f>IF(競技者データ入力シート!$AK174="","",競技者データ入力シート!$AK174)</f>
        <v/>
      </c>
    </row>
    <row r="170" spans="2:56">
      <c r="B170" s="306" t="str">
        <f>IF(競技者データ入力シート!C175="","",競技者データ入力シート!$S$1)</f>
        <v/>
      </c>
      <c r="C170" s="306" t="str">
        <f>IF(競技者データ入力シート!C175="","",'大会申込一覧表(印刷して提出)'!$P$6)</f>
        <v/>
      </c>
      <c r="D170" s="306" t="str">
        <f>競技者データ入力シート!A175</f>
        <v/>
      </c>
      <c r="E170" s="306">
        <v>1169</v>
      </c>
      <c r="F170" s="306" t="str">
        <f>IF(競技者データ入力シート!$C$7="","",競技者データ入力シート!$S$1)</f>
        <v/>
      </c>
      <c r="G170" s="306"/>
      <c r="H170" s="306"/>
      <c r="I170" s="306" t="str">
        <f>IF(競技者データ入力シート!$B175="","",競技者データ入力シート!$B175)</f>
        <v/>
      </c>
      <c r="J170" s="306" t="str">
        <f>IF(競技者データ入力シート!C175="","",(競技者データ入力シート!C175&amp;" "&amp;競技者データ入力シート!D175))</f>
        <v/>
      </c>
      <c r="K170" s="306" t="str">
        <f>IF(競技者データ入力シート!E175="","",(競技者データ入力シート!E175&amp;" "&amp;競技者データ入力シート!F175))</f>
        <v/>
      </c>
      <c r="L170" s="306" t="str">
        <f>IF(競技者データ入力シート!C175="","",(競技者データ入力シート!C175&amp;" "&amp;競技者データ入力シート!D175))</f>
        <v/>
      </c>
      <c r="M170" s="306" t="str">
        <f>IF(競技者データ入力シート!H175="","",競技者データ入力シート!H175)</f>
        <v/>
      </c>
      <c r="N170" s="306" t="str">
        <f>IF(競技者データ入力シート!I175="","",競技者データ入力シート!I175)</f>
        <v/>
      </c>
      <c r="O170" s="306" t="str">
        <f>IF(競技者データ入力シート!J175="","",競技者データ入力シート!J175)</f>
        <v/>
      </c>
      <c r="P170" s="306" t="str">
        <f>IF(競技者データ入力シート!K175="","",競技者データ入力シート!K175)</f>
        <v/>
      </c>
      <c r="Q170" s="306" t="str">
        <f>IF(競技者データ入力シート!C175="", "", '大会申込一覧表(印刷して提出)'!$L$5)</f>
        <v/>
      </c>
      <c r="R170" s="306" t="str">
        <f>IF(競技者データ入力シート!L175="", "", 競技者データ入力シート!L175)</f>
        <v/>
      </c>
      <c r="S170" s="306" t="str">
        <f>IF($D170="","",data!U171)</f>
        <v/>
      </c>
      <c r="T170" s="306" t="str">
        <f>IF($D170="","",data!W171)</f>
        <v/>
      </c>
      <c r="U170" s="306"/>
      <c r="V170" s="306"/>
      <c r="W170" s="306" t="str">
        <f>IF($D170="","",data!Z171)</f>
        <v/>
      </c>
      <c r="X170" s="306" t="str">
        <f>IF($D170="","",data!AB171)</f>
        <v/>
      </c>
      <c r="Y170" s="306"/>
      <c r="Z170" s="306"/>
      <c r="AA170" s="306" t="str">
        <f>IF($D170="","",data!AE171)</f>
        <v/>
      </c>
      <c r="AB170" s="306" t="str">
        <f>IF($D170="","",data!AG171)</f>
        <v/>
      </c>
      <c r="AC170" s="306"/>
      <c r="AD170" s="306"/>
      <c r="AE170" s="306" t="str">
        <f>IF($D170="","",data!AJ171)</f>
        <v/>
      </c>
      <c r="AF170" s="306" t="str">
        <f>IF($D170="","",data!AL171)</f>
        <v/>
      </c>
      <c r="AG170" s="306"/>
      <c r="AH170" s="306"/>
      <c r="AI170" s="306" t="str">
        <f>IF($D170="","",data!AO171)</f>
        <v/>
      </c>
      <c r="AJ170" s="306" t="str">
        <f>IF($D170="","",data!AQ171)</f>
        <v/>
      </c>
      <c r="AK170" s="306"/>
      <c r="AL170" s="306"/>
      <c r="AM170" s="306" t="str">
        <f>IF(競技者データ入力シート!AK175="","",競技者データ入力シート!AK175)</f>
        <v/>
      </c>
      <c r="AN170" s="306" t="str">
        <f>IF(競技者データ入力シート!$AK175="","",(VLOOKUP(($AI170&amp;$AM170),$BO$2:$BP$9,2,FALSE)))</f>
        <v/>
      </c>
      <c r="AO170" s="306" t="str">
        <f>IF(競技者データ入力シート!$AK175="","",$B170)</f>
        <v/>
      </c>
      <c r="AP170" s="306" t="str">
        <f>IF(競技者データ入力シート!$AK175="","",$C170&amp;$AM170)</f>
        <v/>
      </c>
      <c r="AQ170" s="306"/>
      <c r="AR170" s="306" t="str">
        <f>IF(競技者データ入力シート!$AK175="","",$C170&amp;$AM170)</f>
        <v/>
      </c>
      <c r="AS170" s="306" t="str">
        <f>IF(競技者データ入力シート!$AK175="","",$C170&amp;$AM170)</f>
        <v/>
      </c>
      <c r="AT170" s="306" t="str">
        <f>IF(競技者データ入力シート!AK175="","",(COUNTIF($AN$2:AN170,AN170)))</f>
        <v/>
      </c>
      <c r="AU170" s="306" t="str">
        <f>IF(競技者データ入力シート!$AK175="","",E170)</f>
        <v/>
      </c>
      <c r="AV170" s="306" t="str">
        <f>IF(競技者データ入力シート!$AK175="","",J170)</f>
        <v/>
      </c>
      <c r="AW170" s="306" t="str">
        <f>IF(競技者データ入力シート!$AK175="","",AI170)</f>
        <v/>
      </c>
      <c r="AX170" s="306" t="str">
        <f>IF(競技者データ入力シート!$AK175="","",AJ170)</f>
        <v/>
      </c>
      <c r="AY170" s="306" t="str">
        <f>IF(競技者データ入力シート!$N175="","",競技者データ入力シート!$N175)</f>
        <v/>
      </c>
      <c r="AZ170" s="306" t="str">
        <f>IF(競技者データ入力シート!$S175="","",競技者データ入力シート!$S175)</f>
        <v/>
      </c>
      <c r="BA170" s="306" t="str">
        <f>IF(競技者データ入力シート!$X175="","",競技者データ入力シート!$X175)</f>
        <v/>
      </c>
      <c r="BB170" s="306" t="str">
        <f>IF(競技者データ入力シート!$AC175="","",競技者データ入力シート!$AC175)</f>
        <v/>
      </c>
      <c r="BC170" s="306" t="str">
        <f>IF(競技者データ入力シート!$AH175="","",競技者データ入力シート!$AH175)</f>
        <v/>
      </c>
      <c r="BD170" s="306" t="str">
        <f>IF(競技者データ入力シート!$AK175="","",競技者データ入力シート!$AK175)</f>
        <v/>
      </c>
    </row>
    <row r="171" spans="2:56">
      <c r="B171" s="306" t="str">
        <f>IF(競技者データ入力シート!C176="","",競技者データ入力シート!$S$1)</f>
        <v/>
      </c>
      <c r="C171" s="306" t="str">
        <f>IF(競技者データ入力シート!C176="","",'大会申込一覧表(印刷して提出)'!$P$6)</f>
        <v/>
      </c>
      <c r="D171" s="306" t="str">
        <f>競技者データ入力シート!A176</f>
        <v/>
      </c>
      <c r="E171" s="306">
        <v>1170</v>
      </c>
      <c r="F171" s="306" t="str">
        <f>IF(競技者データ入力シート!$C$7="","",競技者データ入力シート!$S$1)</f>
        <v/>
      </c>
      <c r="G171" s="306"/>
      <c r="H171" s="306"/>
      <c r="I171" s="306" t="str">
        <f>IF(競技者データ入力シート!$B176="","",競技者データ入力シート!$B176)</f>
        <v/>
      </c>
      <c r="J171" s="306" t="str">
        <f>IF(競技者データ入力シート!C176="","",(競技者データ入力シート!C176&amp;" "&amp;競技者データ入力シート!D176))</f>
        <v/>
      </c>
      <c r="K171" s="306" t="str">
        <f>IF(競技者データ入力シート!E176="","",(競技者データ入力シート!E176&amp;" "&amp;競技者データ入力シート!F176))</f>
        <v/>
      </c>
      <c r="L171" s="306" t="str">
        <f>IF(競技者データ入力シート!C176="","",(競技者データ入力シート!C176&amp;" "&amp;競技者データ入力シート!D176))</f>
        <v/>
      </c>
      <c r="M171" s="306" t="str">
        <f>IF(競技者データ入力シート!H176="","",競技者データ入力シート!H176)</f>
        <v/>
      </c>
      <c r="N171" s="306" t="str">
        <f>IF(競技者データ入力シート!I176="","",競技者データ入力シート!I176)</f>
        <v/>
      </c>
      <c r="O171" s="306" t="str">
        <f>IF(競技者データ入力シート!J176="","",競技者データ入力シート!J176)</f>
        <v/>
      </c>
      <c r="P171" s="306" t="str">
        <f>IF(競技者データ入力シート!K176="","",競技者データ入力シート!K176)</f>
        <v/>
      </c>
      <c r="Q171" s="306" t="str">
        <f>IF(競技者データ入力シート!C176="", "", '大会申込一覧表(印刷して提出)'!$L$5)</f>
        <v/>
      </c>
      <c r="R171" s="306" t="str">
        <f>IF(競技者データ入力シート!L176="", "", 競技者データ入力シート!L176)</f>
        <v/>
      </c>
      <c r="S171" s="306" t="str">
        <f>IF($D171="","",data!U172)</f>
        <v/>
      </c>
      <c r="T171" s="306" t="str">
        <f>IF($D171="","",data!W172)</f>
        <v/>
      </c>
      <c r="U171" s="306"/>
      <c r="V171" s="306"/>
      <c r="W171" s="306" t="str">
        <f>IF($D171="","",data!Z172)</f>
        <v/>
      </c>
      <c r="X171" s="306" t="str">
        <f>IF($D171="","",data!AB172)</f>
        <v/>
      </c>
      <c r="Y171" s="306"/>
      <c r="Z171" s="306"/>
      <c r="AA171" s="306" t="str">
        <f>IF($D171="","",data!AE172)</f>
        <v/>
      </c>
      <c r="AB171" s="306" t="str">
        <f>IF($D171="","",data!AG172)</f>
        <v/>
      </c>
      <c r="AC171" s="306"/>
      <c r="AD171" s="306"/>
      <c r="AE171" s="306" t="str">
        <f>IF($D171="","",data!AJ172)</f>
        <v/>
      </c>
      <c r="AF171" s="306" t="str">
        <f>IF($D171="","",data!AL172)</f>
        <v/>
      </c>
      <c r="AG171" s="306"/>
      <c r="AH171" s="306"/>
      <c r="AI171" s="306" t="str">
        <f>IF($D171="","",data!AO172)</f>
        <v/>
      </c>
      <c r="AJ171" s="306" t="str">
        <f>IF($D171="","",data!AQ172)</f>
        <v/>
      </c>
      <c r="AK171" s="306"/>
      <c r="AL171" s="306"/>
      <c r="AM171" s="306" t="str">
        <f>IF(競技者データ入力シート!AK176="","",競技者データ入力シート!AK176)</f>
        <v/>
      </c>
      <c r="AN171" s="306" t="str">
        <f>IF(競技者データ入力シート!$AK176="","",(VLOOKUP(($AI171&amp;$AM171),$BO$2:$BP$9,2,FALSE)))</f>
        <v/>
      </c>
      <c r="AO171" s="306" t="str">
        <f>IF(競技者データ入力シート!$AK176="","",$B171)</f>
        <v/>
      </c>
      <c r="AP171" s="306" t="str">
        <f>IF(競技者データ入力シート!$AK176="","",$C171&amp;$AM171)</f>
        <v/>
      </c>
      <c r="AQ171" s="306"/>
      <c r="AR171" s="306" t="str">
        <f>IF(競技者データ入力シート!$AK176="","",$C171&amp;$AM171)</f>
        <v/>
      </c>
      <c r="AS171" s="306" t="str">
        <f>IF(競技者データ入力シート!$AK176="","",$C171&amp;$AM171)</f>
        <v/>
      </c>
      <c r="AT171" s="306" t="str">
        <f>IF(競技者データ入力シート!AK176="","",(COUNTIF($AN$2:AN171,AN171)))</f>
        <v/>
      </c>
      <c r="AU171" s="306" t="str">
        <f>IF(競技者データ入力シート!$AK176="","",E171)</f>
        <v/>
      </c>
      <c r="AV171" s="306" t="str">
        <f>IF(競技者データ入力シート!$AK176="","",J171)</f>
        <v/>
      </c>
      <c r="AW171" s="306" t="str">
        <f>IF(競技者データ入力シート!$AK176="","",AI171)</f>
        <v/>
      </c>
      <c r="AX171" s="306" t="str">
        <f>IF(競技者データ入力シート!$AK176="","",AJ171)</f>
        <v/>
      </c>
      <c r="AY171" s="306" t="str">
        <f>IF(競技者データ入力シート!$N176="","",競技者データ入力シート!$N176)</f>
        <v/>
      </c>
      <c r="AZ171" s="306" t="str">
        <f>IF(競技者データ入力シート!$S176="","",競技者データ入力シート!$S176)</f>
        <v/>
      </c>
      <c r="BA171" s="306" t="str">
        <f>IF(競技者データ入力シート!$X176="","",競技者データ入力シート!$X176)</f>
        <v/>
      </c>
      <c r="BB171" s="306" t="str">
        <f>IF(競技者データ入力シート!$AC176="","",競技者データ入力シート!$AC176)</f>
        <v/>
      </c>
      <c r="BC171" s="306" t="str">
        <f>IF(競技者データ入力シート!$AH176="","",競技者データ入力シート!$AH176)</f>
        <v/>
      </c>
      <c r="BD171" s="306" t="str">
        <f>IF(競技者データ入力シート!$AK176="","",競技者データ入力シート!$AK176)</f>
        <v/>
      </c>
    </row>
    <row r="172" spans="2:56">
      <c r="B172" s="306" t="str">
        <f>IF(競技者データ入力シート!C177="","",競技者データ入力シート!$S$1)</f>
        <v/>
      </c>
      <c r="C172" s="306" t="str">
        <f>IF(競技者データ入力シート!C177="","",'大会申込一覧表(印刷して提出)'!$P$6)</f>
        <v/>
      </c>
      <c r="D172" s="306" t="str">
        <f>競技者データ入力シート!A177</f>
        <v/>
      </c>
      <c r="E172" s="306">
        <v>1171</v>
      </c>
      <c r="F172" s="306" t="str">
        <f>IF(競技者データ入力シート!$C$7="","",競技者データ入力シート!$S$1)</f>
        <v/>
      </c>
      <c r="G172" s="306"/>
      <c r="H172" s="306"/>
      <c r="I172" s="306" t="str">
        <f>IF(競技者データ入力シート!$B177="","",競技者データ入力シート!$B177)</f>
        <v/>
      </c>
      <c r="J172" s="306" t="str">
        <f>IF(競技者データ入力シート!C177="","",(競技者データ入力シート!C177&amp;" "&amp;競技者データ入力シート!D177))</f>
        <v/>
      </c>
      <c r="K172" s="306" t="str">
        <f>IF(競技者データ入力シート!E177="","",(競技者データ入力シート!E177&amp;" "&amp;競技者データ入力シート!F177))</f>
        <v/>
      </c>
      <c r="L172" s="306" t="str">
        <f>IF(競技者データ入力シート!C177="","",(競技者データ入力シート!C177&amp;" "&amp;競技者データ入力シート!D177))</f>
        <v/>
      </c>
      <c r="M172" s="306" t="str">
        <f>IF(競技者データ入力シート!H177="","",競技者データ入力シート!H177)</f>
        <v/>
      </c>
      <c r="N172" s="306" t="str">
        <f>IF(競技者データ入力シート!I177="","",競技者データ入力シート!I177)</f>
        <v/>
      </c>
      <c r="O172" s="306" t="str">
        <f>IF(競技者データ入力シート!J177="","",競技者データ入力シート!J177)</f>
        <v/>
      </c>
      <c r="P172" s="306" t="str">
        <f>IF(競技者データ入力シート!K177="","",競技者データ入力シート!K177)</f>
        <v/>
      </c>
      <c r="Q172" s="306" t="str">
        <f>IF(競技者データ入力シート!C177="", "", '大会申込一覧表(印刷して提出)'!$L$5)</f>
        <v/>
      </c>
      <c r="R172" s="306" t="str">
        <f>IF(競技者データ入力シート!L177="", "", 競技者データ入力シート!L177)</f>
        <v/>
      </c>
      <c r="S172" s="306" t="str">
        <f>IF($D172="","",data!U173)</f>
        <v/>
      </c>
      <c r="T172" s="306" t="str">
        <f>IF($D172="","",data!W173)</f>
        <v/>
      </c>
      <c r="U172" s="306"/>
      <c r="V172" s="306"/>
      <c r="W172" s="306" t="str">
        <f>IF($D172="","",data!Z173)</f>
        <v/>
      </c>
      <c r="X172" s="306" t="str">
        <f>IF($D172="","",data!AB173)</f>
        <v/>
      </c>
      <c r="Y172" s="306"/>
      <c r="Z172" s="306"/>
      <c r="AA172" s="306" t="str">
        <f>IF($D172="","",data!AE173)</f>
        <v/>
      </c>
      <c r="AB172" s="306" t="str">
        <f>IF($D172="","",data!AG173)</f>
        <v/>
      </c>
      <c r="AC172" s="306"/>
      <c r="AD172" s="306"/>
      <c r="AE172" s="306" t="str">
        <f>IF($D172="","",data!AJ173)</f>
        <v/>
      </c>
      <c r="AF172" s="306" t="str">
        <f>IF($D172="","",data!AL173)</f>
        <v/>
      </c>
      <c r="AG172" s="306"/>
      <c r="AH172" s="306"/>
      <c r="AI172" s="306" t="str">
        <f>IF($D172="","",data!AO173)</f>
        <v/>
      </c>
      <c r="AJ172" s="306" t="str">
        <f>IF($D172="","",data!AQ173)</f>
        <v/>
      </c>
      <c r="AK172" s="306"/>
      <c r="AL172" s="306"/>
      <c r="AM172" s="306" t="str">
        <f>IF(競技者データ入力シート!AK177="","",競技者データ入力シート!AK177)</f>
        <v/>
      </c>
      <c r="AN172" s="306" t="str">
        <f>IF(競技者データ入力シート!$AK177="","",(VLOOKUP(($AI172&amp;$AM172),$BO$2:$BP$9,2,FALSE)))</f>
        <v/>
      </c>
      <c r="AO172" s="306" t="str">
        <f>IF(競技者データ入力シート!$AK177="","",$B172)</f>
        <v/>
      </c>
      <c r="AP172" s="306" t="str">
        <f>IF(競技者データ入力シート!$AK177="","",$C172&amp;$AM172)</f>
        <v/>
      </c>
      <c r="AQ172" s="306"/>
      <c r="AR172" s="306" t="str">
        <f>IF(競技者データ入力シート!$AK177="","",$C172&amp;$AM172)</f>
        <v/>
      </c>
      <c r="AS172" s="306" t="str">
        <f>IF(競技者データ入力シート!$AK177="","",$C172&amp;$AM172)</f>
        <v/>
      </c>
      <c r="AT172" s="306" t="str">
        <f>IF(競技者データ入力シート!AK177="","",(COUNTIF($AN$2:AN172,AN172)))</f>
        <v/>
      </c>
      <c r="AU172" s="306" t="str">
        <f>IF(競技者データ入力シート!$AK177="","",E172)</f>
        <v/>
      </c>
      <c r="AV172" s="306" t="str">
        <f>IF(競技者データ入力シート!$AK177="","",J172)</f>
        <v/>
      </c>
      <c r="AW172" s="306" t="str">
        <f>IF(競技者データ入力シート!$AK177="","",AI172)</f>
        <v/>
      </c>
      <c r="AX172" s="306" t="str">
        <f>IF(競技者データ入力シート!$AK177="","",AJ172)</f>
        <v/>
      </c>
      <c r="AY172" s="306" t="str">
        <f>IF(競技者データ入力シート!$N177="","",競技者データ入力シート!$N177)</f>
        <v/>
      </c>
      <c r="AZ172" s="306" t="str">
        <f>IF(競技者データ入力シート!$S177="","",競技者データ入力シート!$S177)</f>
        <v/>
      </c>
      <c r="BA172" s="306" t="str">
        <f>IF(競技者データ入力シート!$X177="","",競技者データ入力シート!$X177)</f>
        <v/>
      </c>
      <c r="BB172" s="306" t="str">
        <f>IF(競技者データ入力シート!$AC177="","",競技者データ入力シート!$AC177)</f>
        <v/>
      </c>
      <c r="BC172" s="306" t="str">
        <f>IF(競技者データ入力シート!$AH177="","",競技者データ入力シート!$AH177)</f>
        <v/>
      </c>
      <c r="BD172" s="306" t="str">
        <f>IF(競技者データ入力シート!$AK177="","",競技者データ入力シート!$AK177)</f>
        <v/>
      </c>
    </row>
    <row r="173" spans="2:56">
      <c r="B173" s="306" t="str">
        <f>IF(競技者データ入力シート!C178="","",競技者データ入力シート!$S$1)</f>
        <v/>
      </c>
      <c r="C173" s="306" t="str">
        <f>IF(競技者データ入力シート!C178="","",'大会申込一覧表(印刷して提出)'!$P$6)</f>
        <v/>
      </c>
      <c r="D173" s="306" t="str">
        <f>競技者データ入力シート!A178</f>
        <v/>
      </c>
      <c r="E173" s="306">
        <v>1172</v>
      </c>
      <c r="F173" s="306" t="str">
        <f>IF(競技者データ入力シート!$C$7="","",競技者データ入力シート!$S$1)</f>
        <v/>
      </c>
      <c r="G173" s="306"/>
      <c r="H173" s="306"/>
      <c r="I173" s="306" t="str">
        <f>IF(競技者データ入力シート!$B178="","",競技者データ入力シート!$B178)</f>
        <v/>
      </c>
      <c r="J173" s="306" t="str">
        <f>IF(競技者データ入力シート!C178="","",(競技者データ入力シート!C178&amp;" "&amp;競技者データ入力シート!D178))</f>
        <v/>
      </c>
      <c r="K173" s="306" t="str">
        <f>IF(競技者データ入力シート!E178="","",(競技者データ入力シート!E178&amp;" "&amp;競技者データ入力シート!F178))</f>
        <v/>
      </c>
      <c r="L173" s="306" t="str">
        <f>IF(競技者データ入力シート!C178="","",(競技者データ入力シート!C178&amp;" "&amp;競技者データ入力シート!D178))</f>
        <v/>
      </c>
      <c r="M173" s="306" t="str">
        <f>IF(競技者データ入力シート!H178="","",競技者データ入力シート!H178)</f>
        <v/>
      </c>
      <c r="N173" s="306" t="str">
        <f>IF(競技者データ入力シート!I178="","",競技者データ入力シート!I178)</f>
        <v/>
      </c>
      <c r="O173" s="306" t="str">
        <f>IF(競技者データ入力シート!J178="","",競技者データ入力シート!J178)</f>
        <v/>
      </c>
      <c r="P173" s="306" t="str">
        <f>IF(競技者データ入力シート!K178="","",競技者データ入力シート!K178)</f>
        <v/>
      </c>
      <c r="Q173" s="306" t="str">
        <f>IF(競技者データ入力シート!C178="", "", '大会申込一覧表(印刷して提出)'!$L$5)</f>
        <v/>
      </c>
      <c r="R173" s="306" t="str">
        <f>IF(競技者データ入力シート!L178="", "", 競技者データ入力シート!L178)</f>
        <v/>
      </c>
      <c r="S173" s="306" t="str">
        <f>IF($D173="","",data!U174)</f>
        <v/>
      </c>
      <c r="T173" s="306" t="str">
        <f>IF($D173="","",data!W174)</f>
        <v/>
      </c>
      <c r="U173" s="306"/>
      <c r="V173" s="306"/>
      <c r="W173" s="306" t="str">
        <f>IF($D173="","",data!Z174)</f>
        <v/>
      </c>
      <c r="X173" s="306" t="str">
        <f>IF($D173="","",data!AB174)</f>
        <v/>
      </c>
      <c r="Y173" s="306"/>
      <c r="Z173" s="306"/>
      <c r="AA173" s="306" t="str">
        <f>IF($D173="","",data!AE174)</f>
        <v/>
      </c>
      <c r="AB173" s="306" t="str">
        <f>IF($D173="","",data!AG174)</f>
        <v/>
      </c>
      <c r="AC173" s="306"/>
      <c r="AD173" s="306"/>
      <c r="AE173" s="306" t="str">
        <f>IF($D173="","",data!AJ174)</f>
        <v/>
      </c>
      <c r="AF173" s="306" t="str">
        <f>IF($D173="","",data!AL174)</f>
        <v/>
      </c>
      <c r="AG173" s="306"/>
      <c r="AH173" s="306"/>
      <c r="AI173" s="306" t="str">
        <f>IF($D173="","",data!AO174)</f>
        <v/>
      </c>
      <c r="AJ173" s="306" t="str">
        <f>IF($D173="","",data!AQ174)</f>
        <v/>
      </c>
      <c r="AK173" s="306"/>
      <c r="AL173" s="306"/>
      <c r="AM173" s="306" t="str">
        <f>IF(競技者データ入力シート!AK178="","",競技者データ入力シート!AK178)</f>
        <v/>
      </c>
      <c r="AN173" s="306" t="str">
        <f>IF(競技者データ入力シート!$AK178="","",(VLOOKUP(($AI173&amp;$AM173),$BO$2:$BP$9,2,FALSE)))</f>
        <v/>
      </c>
      <c r="AO173" s="306" t="str">
        <f>IF(競技者データ入力シート!$AK178="","",$B173)</f>
        <v/>
      </c>
      <c r="AP173" s="306" t="str">
        <f>IF(競技者データ入力シート!$AK178="","",$C173&amp;$AM173)</f>
        <v/>
      </c>
      <c r="AQ173" s="306"/>
      <c r="AR173" s="306" t="str">
        <f>IF(競技者データ入力シート!$AK178="","",$C173&amp;$AM173)</f>
        <v/>
      </c>
      <c r="AS173" s="306" t="str">
        <f>IF(競技者データ入力シート!$AK178="","",$C173&amp;$AM173)</f>
        <v/>
      </c>
      <c r="AT173" s="306" t="str">
        <f>IF(競技者データ入力シート!AK178="","",(COUNTIF($AN$2:AN173,AN173)))</f>
        <v/>
      </c>
      <c r="AU173" s="306" t="str">
        <f>IF(競技者データ入力シート!$AK178="","",E173)</f>
        <v/>
      </c>
      <c r="AV173" s="306" t="str">
        <f>IF(競技者データ入力シート!$AK178="","",J173)</f>
        <v/>
      </c>
      <c r="AW173" s="306" t="str">
        <f>IF(競技者データ入力シート!$AK178="","",AI173)</f>
        <v/>
      </c>
      <c r="AX173" s="306" t="str">
        <f>IF(競技者データ入力シート!$AK178="","",AJ173)</f>
        <v/>
      </c>
      <c r="AY173" s="306" t="str">
        <f>IF(競技者データ入力シート!$N178="","",競技者データ入力シート!$N178)</f>
        <v/>
      </c>
      <c r="AZ173" s="306" t="str">
        <f>IF(競技者データ入力シート!$S178="","",競技者データ入力シート!$S178)</f>
        <v/>
      </c>
      <c r="BA173" s="306" t="str">
        <f>IF(競技者データ入力シート!$X178="","",競技者データ入力シート!$X178)</f>
        <v/>
      </c>
      <c r="BB173" s="306" t="str">
        <f>IF(競技者データ入力シート!$AC178="","",競技者データ入力シート!$AC178)</f>
        <v/>
      </c>
      <c r="BC173" s="306" t="str">
        <f>IF(競技者データ入力シート!$AH178="","",競技者データ入力シート!$AH178)</f>
        <v/>
      </c>
      <c r="BD173" s="306" t="str">
        <f>IF(競技者データ入力シート!$AK178="","",競技者データ入力シート!$AK178)</f>
        <v/>
      </c>
    </row>
    <row r="174" spans="2:56">
      <c r="B174" s="306" t="str">
        <f>IF(競技者データ入力シート!C179="","",競技者データ入力シート!$S$1)</f>
        <v/>
      </c>
      <c r="C174" s="306" t="str">
        <f>IF(競技者データ入力シート!C179="","",'大会申込一覧表(印刷して提出)'!$P$6)</f>
        <v/>
      </c>
      <c r="D174" s="306" t="str">
        <f>競技者データ入力シート!A179</f>
        <v/>
      </c>
      <c r="E174" s="306">
        <v>1173</v>
      </c>
      <c r="F174" s="306" t="str">
        <f>IF(競技者データ入力シート!$C$7="","",競技者データ入力シート!$S$1)</f>
        <v/>
      </c>
      <c r="G174" s="306"/>
      <c r="H174" s="306"/>
      <c r="I174" s="306" t="str">
        <f>IF(競技者データ入力シート!$B179="","",競技者データ入力シート!$B179)</f>
        <v/>
      </c>
      <c r="J174" s="306" t="str">
        <f>IF(競技者データ入力シート!C179="","",(競技者データ入力シート!C179&amp;" "&amp;競技者データ入力シート!D179))</f>
        <v/>
      </c>
      <c r="K174" s="306" t="str">
        <f>IF(競技者データ入力シート!E179="","",(競技者データ入力シート!E179&amp;" "&amp;競技者データ入力シート!F179))</f>
        <v/>
      </c>
      <c r="L174" s="306" t="str">
        <f>IF(競技者データ入力シート!C179="","",(競技者データ入力シート!C179&amp;" "&amp;競技者データ入力シート!D179))</f>
        <v/>
      </c>
      <c r="M174" s="306" t="str">
        <f>IF(競技者データ入力シート!H179="","",競技者データ入力シート!H179)</f>
        <v/>
      </c>
      <c r="N174" s="306" t="str">
        <f>IF(競技者データ入力シート!I179="","",競技者データ入力シート!I179)</f>
        <v/>
      </c>
      <c r="O174" s="306" t="str">
        <f>IF(競技者データ入力シート!J179="","",競技者データ入力シート!J179)</f>
        <v/>
      </c>
      <c r="P174" s="306" t="str">
        <f>IF(競技者データ入力シート!K179="","",競技者データ入力シート!K179)</f>
        <v/>
      </c>
      <c r="Q174" s="306" t="str">
        <f>IF(競技者データ入力シート!C179="", "", '大会申込一覧表(印刷して提出)'!$L$5)</f>
        <v/>
      </c>
      <c r="R174" s="306" t="str">
        <f>IF(競技者データ入力シート!L179="", "", 競技者データ入力シート!L179)</f>
        <v/>
      </c>
      <c r="S174" s="306" t="str">
        <f>IF($D174="","",data!U175)</f>
        <v/>
      </c>
      <c r="T174" s="306" t="str">
        <f>IF($D174="","",data!W175)</f>
        <v/>
      </c>
      <c r="U174" s="306"/>
      <c r="V174" s="306"/>
      <c r="W174" s="306" t="str">
        <f>IF($D174="","",data!Z175)</f>
        <v/>
      </c>
      <c r="X174" s="306" t="str">
        <f>IF($D174="","",data!AB175)</f>
        <v/>
      </c>
      <c r="Y174" s="306"/>
      <c r="Z174" s="306"/>
      <c r="AA174" s="306" t="str">
        <f>IF($D174="","",data!AE175)</f>
        <v/>
      </c>
      <c r="AB174" s="306" t="str">
        <f>IF($D174="","",data!AG175)</f>
        <v/>
      </c>
      <c r="AC174" s="306"/>
      <c r="AD174" s="306"/>
      <c r="AE174" s="306" t="str">
        <f>IF($D174="","",data!AJ175)</f>
        <v/>
      </c>
      <c r="AF174" s="306" t="str">
        <f>IF($D174="","",data!AL175)</f>
        <v/>
      </c>
      <c r="AG174" s="306"/>
      <c r="AH174" s="306"/>
      <c r="AI174" s="306" t="str">
        <f>IF($D174="","",data!AO175)</f>
        <v/>
      </c>
      <c r="AJ174" s="306" t="str">
        <f>IF($D174="","",data!AQ175)</f>
        <v/>
      </c>
      <c r="AK174" s="306"/>
      <c r="AL174" s="306"/>
      <c r="AM174" s="306" t="str">
        <f>IF(競技者データ入力シート!AK179="","",競技者データ入力シート!AK179)</f>
        <v/>
      </c>
      <c r="AN174" s="306" t="str">
        <f>IF(競技者データ入力シート!$AK179="","",(VLOOKUP(($AI174&amp;$AM174),$BO$2:$BP$9,2,FALSE)))</f>
        <v/>
      </c>
      <c r="AO174" s="306" t="str">
        <f>IF(競技者データ入力シート!$AK179="","",$B174)</f>
        <v/>
      </c>
      <c r="AP174" s="306" t="str">
        <f>IF(競技者データ入力シート!$AK179="","",$C174&amp;$AM174)</f>
        <v/>
      </c>
      <c r="AQ174" s="306"/>
      <c r="AR174" s="306" t="str">
        <f>IF(競技者データ入力シート!$AK179="","",$C174&amp;$AM174)</f>
        <v/>
      </c>
      <c r="AS174" s="306" t="str">
        <f>IF(競技者データ入力シート!$AK179="","",$C174&amp;$AM174)</f>
        <v/>
      </c>
      <c r="AT174" s="306" t="str">
        <f>IF(競技者データ入力シート!AK179="","",(COUNTIF($AN$2:AN174,AN174)))</f>
        <v/>
      </c>
      <c r="AU174" s="306" t="str">
        <f>IF(競技者データ入力シート!$AK179="","",E174)</f>
        <v/>
      </c>
      <c r="AV174" s="306" t="str">
        <f>IF(競技者データ入力シート!$AK179="","",J174)</f>
        <v/>
      </c>
      <c r="AW174" s="306" t="str">
        <f>IF(競技者データ入力シート!$AK179="","",AI174)</f>
        <v/>
      </c>
      <c r="AX174" s="306" t="str">
        <f>IF(競技者データ入力シート!$AK179="","",AJ174)</f>
        <v/>
      </c>
      <c r="AY174" s="306" t="str">
        <f>IF(競技者データ入力シート!$N179="","",競技者データ入力シート!$N179)</f>
        <v/>
      </c>
      <c r="AZ174" s="306" t="str">
        <f>IF(競技者データ入力シート!$S179="","",競技者データ入力シート!$S179)</f>
        <v/>
      </c>
      <c r="BA174" s="306" t="str">
        <f>IF(競技者データ入力シート!$X179="","",競技者データ入力シート!$X179)</f>
        <v/>
      </c>
      <c r="BB174" s="306" t="str">
        <f>IF(競技者データ入力シート!$AC179="","",競技者データ入力シート!$AC179)</f>
        <v/>
      </c>
      <c r="BC174" s="306" t="str">
        <f>IF(競技者データ入力シート!$AH179="","",競技者データ入力シート!$AH179)</f>
        <v/>
      </c>
      <c r="BD174" s="306" t="str">
        <f>IF(競技者データ入力シート!$AK179="","",競技者データ入力シート!$AK179)</f>
        <v/>
      </c>
    </row>
    <row r="175" spans="2:56">
      <c r="B175" s="306" t="str">
        <f>IF(競技者データ入力シート!C180="","",競技者データ入力シート!$S$1)</f>
        <v/>
      </c>
      <c r="C175" s="306" t="str">
        <f>IF(競技者データ入力シート!C180="","",'大会申込一覧表(印刷して提出)'!$P$6)</f>
        <v/>
      </c>
      <c r="D175" s="306" t="str">
        <f>競技者データ入力シート!A180</f>
        <v/>
      </c>
      <c r="E175" s="306">
        <v>1174</v>
      </c>
      <c r="F175" s="306" t="str">
        <f>IF(競技者データ入力シート!$C$7="","",競技者データ入力シート!$S$1)</f>
        <v/>
      </c>
      <c r="G175" s="306"/>
      <c r="H175" s="306"/>
      <c r="I175" s="306" t="str">
        <f>IF(競技者データ入力シート!$B180="","",競技者データ入力シート!$B180)</f>
        <v/>
      </c>
      <c r="J175" s="306" t="str">
        <f>IF(競技者データ入力シート!C180="","",(競技者データ入力シート!C180&amp;" "&amp;競技者データ入力シート!D180))</f>
        <v/>
      </c>
      <c r="K175" s="306" t="str">
        <f>IF(競技者データ入力シート!E180="","",(競技者データ入力シート!E180&amp;" "&amp;競技者データ入力シート!F180))</f>
        <v/>
      </c>
      <c r="L175" s="306" t="str">
        <f>IF(競技者データ入力シート!C180="","",(競技者データ入力シート!C180&amp;" "&amp;競技者データ入力シート!D180))</f>
        <v/>
      </c>
      <c r="M175" s="306" t="str">
        <f>IF(競技者データ入力シート!H180="","",競技者データ入力シート!H180)</f>
        <v/>
      </c>
      <c r="N175" s="306" t="str">
        <f>IF(競技者データ入力シート!I180="","",競技者データ入力シート!I180)</f>
        <v/>
      </c>
      <c r="O175" s="306" t="str">
        <f>IF(競技者データ入力シート!J180="","",競技者データ入力シート!J180)</f>
        <v/>
      </c>
      <c r="P175" s="306" t="str">
        <f>IF(競技者データ入力シート!K180="","",競技者データ入力シート!K180)</f>
        <v/>
      </c>
      <c r="Q175" s="306" t="str">
        <f>IF(競技者データ入力シート!C180="", "", '大会申込一覧表(印刷して提出)'!$L$5)</f>
        <v/>
      </c>
      <c r="R175" s="306" t="str">
        <f>IF(競技者データ入力シート!L180="", "", 競技者データ入力シート!L180)</f>
        <v/>
      </c>
      <c r="S175" s="306" t="str">
        <f>IF($D175="","",data!U176)</f>
        <v/>
      </c>
      <c r="T175" s="306" t="str">
        <f>IF($D175="","",data!W176)</f>
        <v/>
      </c>
      <c r="U175" s="306"/>
      <c r="V175" s="306"/>
      <c r="W175" s="306" t="str">
        <f>IF($D175="","",data!Z176)</f>
        <v/>
      </c>
      <c r="X175" s="306" t="str">
        <f>IF($D175="","",data!AB176)</f>
        <v/>
      </c>
      <c r="Y175" s="306"/>
      <c r="Z175" s="306"/>
      <c r="AA175" s="306" t="str">
        <f>IF($D175="","",data!AE176)</f>
        <v/>
      </c>
      <c r="AB175" s="306" t="str">
        <f>IF($D175="","",data!AG176)</f>
        <v/>
      </c>
      <c r="AC175" s="306"/>
      <c r="AD175" s="306"/>
      <c r="AE175" s="306" t="str">
        <f>IF($D175="","",data!AJ176)</f>
        <v/>
      </c>
      <c r="AF175" s="306" t="str">
        <f>IF($D175="","",data!AL176)</f>
        <v/>
      </c>
      <c r="AG175" s="306"/>
      <c r="AH175" s="306"/>
      <c r="AI175" s="306" t="str">
        <f>IF($D175="","",data!AO176)</f>
        <v/>
      </c>
      <c r="AJ175" s="306" t="str">
        <f>IF($D175="","",data!AQ176)</f>
        <v/>
      </c>
      <c r="AK175" s="306"/>
      <c r="AL175" s="306"/>
      <c r="AM175" s="306" t="str">
        <f>IF(競技者データ入力シート!AK180="","",競技者データ入力シート!AK180)</f>
        <v/>
      </c>
      <c r="AN175" s="306" t="str">
        <f>IF(競技者データ入力シート!$AK180="","",(VLOOKUP(($AI175&amp;$AM175),$BO$2:$BP$9,2,FALSE)))</f>
        <v/>
      </c>
      <c r="AO175" s="306" t="str">
        <f>IF(競技者データ入力シート!$AK180="","",$B175)</f>
        <v/>
      </c>
      <c r="AP175" s="306" t="str">
        <f>IF(競技者データ入力シート!$AK180="","",$C175&amp;$AM175)</f>
        <v/>
      </c>
      <c r="AQ175" s="306"/>
      <c r="AR175" s="306" t="str">
        <f>IF(競技者データ入力シート!$AK180="","",$C175&amp;$AM175)</f>
        <v/>
      </c>
      <c r="AS175" s="306" t="str">
        <f>IF(競技者データ入力シート!$AK180="","",$C175&amp;$AM175)</f>
        <v/>
      </c>
      <c r="AT175" s="306" t="str">
        <f>IF(競技者データ入力シート!AK180="","",(COUNTIF($AN$2:AN175,AN175)))</f>
        <v/>
      </c>
      <c r="AU175" s="306" t="str">
        <f>IF(競技者データ入力シート!$AK180="","",E175)</f>
        <v/>
      </c>
      <c r="AV175" s="306" t="str">
        <f>IF(競技者データ入力シート!$AK180="","",J175)</f>
        <v/>
      </c>
      <c r="AW175" s="306" t="str">
        <f>IF(競技者データ入力シート!$AK180="","",AI175)</f>
        <v/>
      </c>
      <c r="AX175" s="306" t="str">
        <f>IF(競技者データ入力シート!$AK180="","",AJ175)</f>
        <v/>
      </c>
      <c r="AY175" s="306" t="str">
        <f>IF(競技者データ入力シート!$N180="","",競技者データ入力シート!$N180)</f>
        <v/>
      </c>
      <c r="AZ175" s="306" t="str">
        <f>IF(競技者データ入力シート!$S180="","",競技者データ入力シート!$S180)</f>
        <v/>
      </c>
      <c r="BA175" s="306" t="str">
        <f>IF(競技者データ入力シート!$X180="","",競技者データ入力シート!$X180)</f>
        <v/>
      </c>
      <c r="BB175" s="306" t="str">
        <f>IF(競技者データ入力シート!$AC180="","",競技者データ入力シート!$AC180)</f>
        <v/>
      </c>
      <c r="BC175" s="306" t="str">
        <f>IF(競技者データ入力シート!$AH180="","",競技者データ入力シート!$AH180)</f>
        <v/>
      </c>
      <c r="BD175" s="306" t="str">
        <f>IF(競技者データ入力シート!$AK180="","",競技者データ入力シート!$AK180)</f>
        <v/>
      </c>
    </row>
    <row r="176" spans="2:56">
      <c r="B176" s="306" t="str">
        <f>IF(競技者データ入力シート!C181="","",競技者データ入力シート!$S$1)</f>
        <v/>
      </c>
      <c r="C176" s="306" t="str">
        <f>IF(競技者データ入力シート!C181="","",'大会申込一覧表(印刷して提出)'!$P$6)</f>
        <v/>
      </c>
      <c r="D176" s="306" t="str">
        <f>競技者データ入力シート!A181</f>
        <v/>
      </c>
      <c r="E176" s="306">
        <v>1175</v>
      </c>
      <c r="F176" s="306" t="str">
        <f>IF(競技者データ入力シート!$C$7="","",競技者データ入力シート!$S$1)</f>
        <v/>
      </c>
      <c r="G176" s="306"/>
      <c r="H176" s="306"/>
      <c r="I176" s="306" t="str">
        <f>IF(競技者データ入力シート!$B181="","",競技者データ入力シート!$B181)</f>
        <v/>
      </c>
      <c r="J176" s="306" t="str">
        <f>IF(競技者データ入力シート!C181="","",(競技者データ入力シート!C181&amp;" "&amp;競技者データ入力シート!D181))</f>
        <v/>
      </c>
      <c r="K176" s="306" t="str">
        <f>IF(競技者データ入力シート!E181="","",(競技者データ入力シート!E181&amp;" "&amp;競技者データ入力シート!F181))</f>
        <v/>
      </c>
      <c r="L176" s="306" t="str">
        <f>IF(競技者データ入力シート!C181="","",(競技者データ入力シート!C181&amp;" "&amp;競技者データ入力シート!D181))</f>
        <v/>
      </c>
      <c r="M176" s="306" t="str">
        <f>IF(競技者データ入力シート!H181="","",競技者データ入力シート!H181)</f>
        <v/>
      </c>
      <c r="N176" s="306" t="str">
        <f>IF(競技者データ入力シート!I181="","",競技者データ入力シート!I181)</f>
        <v/>
      </c>
      <c r="O176" s="306" t="str">
        <f>IF(競技者データ入力シート!J181="","",競技者データ入力シート!J181)</f>
        <v/>
      </c>
      <c r="P176" s="306" t="str">
        <f>IF(競技者データ入力シート!K181="","",競技者データ入力シート!K181)</f>
        <v/>
      </c>
      <c r="Q176" s="306" t="str">
        <f>IF(競技者データ入力シート!C181="", "", '大会申込一覧表(印刷して提出)'!$L$5)</f>
        <v/>
      </c>
      <c r="R176" s="306" t="str">
        <f>IF(競技者データ入力シート!L181="", "", 競技者データ入力シート!L181)</f>
        <v/>
      </c>
      <c r="S176" s="306" t="str">
        <f>IF($D176="","",data!U177)</f>
        <v/>
      </c>
      <c r="T176" s="306" t="str">
        <f>IF($D176="","",data!W177)</f>
        <v/>
      </c>
      <c r="U176" s="306"/>
      <c r="V176" s="306"/>
      <c r="W176" s="306" t="str">
        <f>IF($D176="","",data!Z177)</f>
        <v/>
      </c>
      <c r="X176" s="306" t="str">
        <f>IF($D176="","",data!AB177)</f>
        <v/>
      </c>
      <c r="Y176" s="306"/>
      <c r="Z176" s="306"/>
      <c r="AA176" s="306" t="str">
        <f>IF($D176="","",data!AE177)</f>
        <v/>
      </c>
      <c r="AB176" s="306" t="str">
        <f>IF($D176="","",data!AG177)</f>
        <v/>
      </c>
      <c r="AC176" s="306"/>
      <c r="AD176" s="306"/>
      <c r="AE176" s="306" t="str">
        <f>IF($D176="","",data!AJ177)</f>
        <v/>
      </c>
      <c r="AF176" s="306" t="str">
        <f>IF($D176="","",data!AL177)</f>
        <v/>
      </c>
      <c r="AG176" s="306"/>
      <c r="AH176" s="306"/>
      <c r="AI176" s="306" t="str">
        <f>IF($D176="","",data!AO177)</f>
        <v/>
      </c>
      <c r="AJ176" s="306" t="str">
        <f>IF($D176="","",data!AQ177)</f>
        <v/>
      </c>
      <c r="AK176" s="306"/>
      <c r="AL176" s="306"/>
      <c r="AM176" s="306" t="str">
        <f>IF(競技者データ入力シート!AK181="","",競技者データ入力シート!AK181)</f>
        <v/>
      </c>
      <c r="AN176" s="306" t="str">
        <f>IF(競技者データ入力シート!$AK181="","",(VLOOKUP(($AI176&amp;$AM176),$BO$2:$BP$9,2,FALSE)))</f>
        <v/>
      </c>
      <c r="AO176" s="306" t="str">
        <f>IF(競技者データ入力シート!$AK181="","",$B176)</f>
        <v/>
      </c>
      <c r="AP176" s="306" t="str">
        <f>IF(競技者データ入力シート!$AK181="","",$C176&amp;$AM176)</f>
        <v/>
      </c>
      <c r="AQ176" s="306"/>
      <c r="AR176" s="306" t="str">
        <f>IF(競技者データ入力シート!$AK181="","",$C176&amp;$AM176)</f>
        <v/>
      </c>
      <c r="AS176" s="306" t="str">
        <f>IF(競技者データ入力シート!$AK181="","",$C176&amp;$AM176)</f>
        <v/>
      </c>
      <c r="AT176" s="306" t="str">
        <f>IF(競技者データ入力シート!AK181="","",(COUNTIF($AN$2:AN176,AN176)))</f>
        <v/>
      </c>
      <c r="AU176" s="306" t="str">
        <f>IF(競技者データ入力シート!$AK181="","",E176)</f>
        <v/>
      </c>
      <c r="AV176" s="306" t="str">
        <f>IF(競技者データ入力シート!$AK181="","",J176)</f>
        <v/>
      </c>
      <c r="AW176" s="306" t="str">
        <f>IF(競技者データ入力シート!$AK181="","",AI176)</f>
        <v/>
      </c>
      <c r="AX176" s="306" t="str">
        <f>IF(競技者データ入力シート!$AK181="","",AJ176)</f>
        <v/>
      </c>
      <c r="AY176" s="306" t="str">
        <f>IF(競技者データ入力シート!$N181="","",競技者データ入力シート!$N181)</f>
        <v/>
      </c>
      <c r="AZ176" s="306" t="str">
        <f>IF(競技者データ入力シート!$S181="","",競技者データ入力シート!$S181)</f>
        <v/>
      </c>
      <c r="BA176" s="306" t="str">
        <f>IF(競技者データ入力シート!$X181="","",競技者データ入力シート!$X181)</f>
        <v/>
      </c>
      <c r="BB176" s="306" t="str">
        <f>IF(競技者データ入力シート!$AC181="","",競技者データ入力シート!$AC181)</f>
        <v/>
      </c>
      <c r="BC176" s="306" t="str">
        <f>IF(競技者データ入力シート!$AH181="","",競技者データ入力シート!$AH181)</f>
        <v/>
      </c>
      <c r="BD176" s="306" t="str">
        <f>IF(競技者データ入力シート!$AK181="","",競技者データ入力シート!$AK181)</f>
        <v/>
      </c>
    </row>
    <row r="177" spans="2:56">
      <c r="B177" s="306" t="str">
        <f>IF(競技者データ入力シート!C182="","",競技者データ入力シート!$S$1)</f>
        <v/>
      </c>
      <c r="C177" s="306" t="str">
        <f>IF(競技者データ入力シート!C182="","",'大会申込一覧表(印刷して提出)'!$P$6)</f>
        <v/>
      </c>
      <c r="D177" s="306" t="str">
        <f>競技者データ入力シート!A182</f>
        <v/>
      </c>
      <c r="E177" s="306">
        <v>1176</v>
      </c>
      <c r="F177" s="306" t="str">
        <f>IF(競技者データ入力シート!$C$7="","",競技者データ入力シート!$S$1)</f>
        <v/>
      </c>
      <c r="G177" s="306"/>
      <c r="H177" s="306"/>
      <c r="I177" s="306" t="str">
        <f>IF(競技者データ入力シート!$B182="","",競技者データ入力シート!$B182)</f>
        <v/>
      </c>
      <c r="J177" s="306" t="str">
        <f>IF(競技者データ入力シート!C182="","",(競技者データ入力シート!C182&amp;" "&amp;競技者データ入力シート!D182))</f>
        <v/>
      </c>
      <c r="K177" s="306" t="str">
        <f>IF(競技者データ入力シート!E182="","",(競技者データ入力シート!E182&amp;" "&amp;競技者データ入力シート!F182))</f>
        <v/>
      </c>
      <c r="L177" s="306" t="str">
        <f>IF(競技者データ入力シート!C182="","",(競技者データ入力シート!C182&amp;" "&amp;競技者データ入力シート!D182))</f>
        <v/>
      </c>
      <c r="M177" s="306" t="str">
        <f>IF(競技者データ入力シート!H182="","",競技者データ入力シート!H182)</f>
        <v/>
      </c>
      <c r="N177" s="306" t="str">
        <f>IF(競技者データ入力シート!I182="","",競技者データ入力シート!I182)</f>
        <v/>
      </c>
      <c r="O177" s="306" t="str">
        <f>IF(競技者データ入力シート!J182="","",競技者データ入力シート!J182)</f>
        <v/>
      </c>
      <c r="P177" s="306" t="str">
        <f>IF(競技者データ入力シート!K182="","",競技者データ入力シート!K182)</f>
        <v/>
      </c>
      <c r="Q177" s="306" t="str">
        <f>IF(競技者データ入力シート!C182="", "", '大会申込一覧表(印刷して提出)'!$L$5)</f>
        <v/>
      </c>
      <c r="R177" s="306" t="str">
        <f>IF(競技者データ入力シート!L182="", "", 競技者データ入力シート!L182)</f>
        <v/>
      </c>
      <c r="S177" s="306" t="str">
        <f>IF($D177="","",data!U178)</f>
        <v/>
      </c>
      <c r="T177" s="306" t="str">
        <f>IF($D177="","",data!W178)</f>
        <v/>
      </c>
      <c r="U177" s="306"/>
      <c r="V177" s="306"/>
      <c r="W177" s="306" t="str">
        <f>IF($D177="","",data!Z178)</f>
        <v/>
      </c>
      <c r="X177" s="306" t="str">
        <f>IF($D177="","",data!AB178)</f>
        <v/>
      </c>
      <c r="Y177" s="306"/>
      <c r="Z177" s="306"/>
      <c r="AA177" s="306" t="str">
        <f>IF($D177="","",data!AE178)</f>
        <v/>
      </c>
      <c r="AB177" s="306" t="str">
        <f>IF($D177="","",data!AG178)</f>
        <v/>
      </c>
      <c r="AC177" s="306"/>
      <c r="AD177" s="306"/>
      <c r="AE177" s="306" t="str">
        <f>IF($D177="","",data!AJ178)</f>
        <v/>
      </c>
      <c r="AF177" s="306" t="str">
        <f>IF($D177="","",data!AL178)</f>
        <v/>
      </c>
      <c r="AG177" s="306"/>
      <c r="AH177" s="306"/>
      <c r="AI177" s="306" t="str">
        <f>IF($D177="","",data!AO178)</f>
        <v/>
      </c>
      <c r="AJ177" s="306" t="str">
        <f>IF($D177="","",data!AQ178)</f>
        <v/>
      </c>
      <c r="AK177" s="306"/>
      <c r="AL177" s="306"/>
      <c r="AM177" s="306" t="str">
        <f>IF(競技者データ入力シート!AK182="","",競技者データ入力シート!AK182)</f>
        <v/>
      </c>
      <c r="AN177" s="306" t="str">
        <f>IF(競技者データ入力シート!$AK182="","",(VLOOKUP(($AI177&amp;$AM177),$BO$2:$BP$9,2,FALSE)))</f>
        <v/>
      </c>
      <c r="AO177" s="306" t="str">
        <f>IF(競技者データ入力シート!$AK182="","",$B177)</f>
        <v/>
      </c>
      <c r="AP177" s="306" t="str">
        <f>IF(競技者データ入力シート!$AK182="","",$C177&amp;$AM177)</f>
        <v/>
      </c>
      <c r="AQ177" s="306"/>
      <c r="AR177" s="306" t="str">
        <f>IF(競技者データ入力シート!$AK182="","",$C177&amp;$AM177)</f>
        <v/>
      </c>
      <c r="AS177" s="306" t="str">
        <f>IF(競技者データ入力シート!$AK182="","",$C177&amp;$AM177)</f>
        <v/>
      </c>
      <c r="AT177" s="306" t="str">
        <f>IF(競技者データ入力シート!AK182="","",(COUNTIF($AN$2:AN177,AN177)))</f>
        <v/>
      </c>
      <c r="AU177" s="306" t="str">
        <f>IF(競技者データ入力シート!$AK182="","",E177)</f>
        <v/>
      </c>
      <c r="AV177" s="306" t="str">
        <f>IF(競技者データ入力シート!$AK182="","",J177)</f>
        <v/>
      </c>
      <c r="AW177" s="306" t="str">
        <f>IF(競技者データ入力シート!$AK182="","",AI177)</f>
        <v/>
      </c>
      <c r="AX177" s="306" t="str">
        <f>IF(競技者データ入力シート!$AK182="","",AJ177)</f>
        <v/>
      </c>
      <c r="AY177" s="306" t="str">
        <f>IF(競技者データ入力シート!$N182="","",競技者データ入力シート!$N182)</f>
        <v/>
      </c>
      <c r="AZ177" s="306" t="str">
        <f>IF(競技者データ入力シート!$S182="","",競技者データ入力シート!$S182)</f>
        <v/>
      </c>
      <c r="BA177" s="306" t="str">
        <f>IF(競技者データ入力シート!$X182="","",競技者データ入力シート!$X182)</f>
        <v/>
      </c>
      <c r="BB177" s="306" t="str">
        <f>IF(競技者データ入力シート!$AC182="","",競技者データ入力シート!$AC182)</f>
        <v/>
      </c>
      <c r="BC177" s="306" t="str">
        <f>IF(競技者データ入力シート!$AH182="","",競技者データ入力シート!$AH182)</f>
        <v/>
      </c>
      <c r="BD177" s="306" t="str">
        <f>IF(競技者データ入力シート!$AK182="","",競技者データ入力シート!$AK182)</f>
        <v/>
      </c>
    </row>
    <row r="178" spans="2:56">
      <c r="B178" s="306" t="str">
        <f>IF(競技者データ入力シート!C183="","",競技者データ入力シート!$S$1)</f>
        <v/>
      </c>
      <c r="C178" s="306" t="str">
        <f>IF(競技者データ入力シート!C183="","",'大会申込一覧表(印刷して提出)'!$P$6)</f>
        <v/>
      </c>
      <c r="D178" s="306" t="str">
        <f>競技者データ入力シート!A183</f>
        <v/>
      </c>
      <c r="E178" s="306">
        <v>1177</v>
      </c>
      <c r="F178" s="306" t="str">
        <f>IF(競技者データ入力シート!$C$7="","",競技者データ入力シート!$S$1)</f>
        <v/>
      </c>
      <c r="G178" s="306"/>
      <c r="H178" s="306"/>
      <c r="I178" s="306" t="str">
        <f>IF(競技者データ入力シート!$B183="","",競技者データ入力シート!$B183)</f>
        <v/>
      </c>
      <c r="J178" s="306" t="str">
        <f>IF(競技者データ入力シート!C183="","",(競技者データ入力シート!C183&amp;" "&amp;競技者データ入力シート!D183))</f>
        <v/>
      </c>
      <c r="K178" s="306" t="str">
        <f>IF(競技者データ入力シート!E183="","",(競技者データ入力シート!E183&amp;" "&amp;競技者データ入力シート!F183))</f>
        <v/>
      </c>
      <c r="L178" s="306" t="str">
        <f>IF(競技者データ入力シート!C183="","",(競技者データ入力シート!C183&amp;" "&amp;競技者データ入力シート!D183))</f>
        <v/>
      </c>
      <c r="M178" s="306" t="str">
        <f>IF(競技者データ入力シート!H183="","",競技者データ入力シート!H183)</f>
        <v/>
      </c>
      <c r="N178" s="306" t="str">
        <f>IF(競技者データ入力シート!I183="","",競技者データ入力シート!I183)</f>
        <v/>
      </c>
      <c r="O178" s="306" t="str">
        <f>IF(競技者データ入力シート!J183="","",競技者データ入力シート!J183)</f>
        <v/>
      </c>
      <c r="P178" s="306" t="str">
        <f>IF(競技者データ入力シート!K183="","",競技者データ入力シート!K183)</f>
        <v/>
      </c>
      <c r="Q178" s="306" t="str">
        <f>IF(競技者データ入力シート!C183="", "", '大会申込一覧表(印刷して提出)'!$L$5)</f>
        <v/>
      </c>
      <c r="R178" s="306" t="str">
        <f>IF(競技者データ入力シート!L183="", "", 競技者データ入力シート!L183)</f>
        <v/>
      </c>
      <c r="S178" s="306" t="str">
        <f>IF($D178="","",data!U179)</f>
        <v/>
      </c>
      <c r="T178" s="306" t="str">
        <f>IF($D178="","",data!W179)</f>
        <v/>
      </c>
      <c r="U178" s="306"/>
      <c r="V178" s="306"/>
      <c r="W178" s="306" t="str">
        <f>IF($D178="","",data!Z179)</f>
        <v/>
      </c>
      <c r="X178" s="306" t="str">
        <f>IF($D178="","",data!AB179)</f>
        <v/>
      </c>
      <c r="Y178" s="306"/>
      <c r="Z178" s="306"/>
      <c r="AA178" s="306" t="str">
        <f>IF($D178="","",data!AE179)</f>
        <v/>
      </c>
      <c r="AB178" s="306" t="str">
        <f>IF($D178="","",data!AG179)</f>
        <v/>
      </c>
      <c r="AC178" s="306"/>
      <c r="AD178" s="306"/>
      <c r="AE178" s="306" t="str">
        <f>IF($D178="","",data!AJ179)</f>
        <v/>
      </c>
      <c r="AF178" s="306" t="str">
        <f>IF($D178="","",data!AL179)</f>
        <v/>
      </c>
      <c r="AG178" s="306"/>
      <c r="AH178" s="306"/>
      <c r="AI178" s="306" t="str">
        <f>IF($D178="","",data!AO179)</f>
        <v/>
      </c>
      <c r="AJ178" s="306" t="str">
        <f>IF($D178="","",data!AQ179)</f>
        <v/>
      </c>
      <c r="AK178" s="306"/>
      <c r="AL178" s="306"/>
      <c r="AM178" s="306" t="str">
        <f>IF(競技者データ入力シート!AK183="","",競技者データ入力シート!AK183)</f>
        <v/>
      </c>
      <c r="AN178" s="306" t="str">
        <f>IF(競技者データ入力シート!$AK183="","",(VLOOKUP(($AI178&amp;$AM178),$BO$2:$BP$9,2,FALSE)))</f>
        <v/>
      </c>
      <c r="AO178" s="306" t="str">
        <f>IF(競技者データ入力シート!$AK183="","",$B178)</f>
        <v/>
      </c>
      <c r="AP178" s="306" t="str">
        <f>IF(競技者データ入力シート!$AK183="","",$C178&amp;$AM178)</f>
        <v/>
      </c>
      <c r="AQ178" s="306"/>
      <c r="AR178" s="306" t="str">
        <f>IF(競技者データ入力シート!$AK183="","",$C178&amp;$AM178)</f>
        <v/>
      </c>
      <c r="AS178" s="306" t="str">
        <f>IF(競技者データ入力シート!$AK183="","",$C178&amp;$AM178)</f>
        <v/>
      </c>
      <c r="AT178" s="306" t="str">
        <f>IF(競技者データ入力シート!AK183="","",(COUNTIF($AN$2:AN178,AN178)))</f>
        <v/>
      </c>
      <c r="AU178" s="306" t="str">
        <f>IF(競技者データ入力シート!$AK183="","",E178)</f>
        <v/>
      </c>
      <c r="AV178" s="306" t="str">
        <f>IF(競技者データ入力シート!$AK183="","",J178)</f>
        <v/>
      </c>
      <c r="AW178" s="306" t="str">
        <f>IF(競技者データ入力シート!$AK183="","",AI178)</f>
        <v/>
      </c>
      <c r="AX178" s="306" t="str">
        <f>IF(競技者データ入力シート!$AK183="","",AJ178)</f>
        <v/>
      </c>
      <c r="AY178" s="306" t="str">
        <f>IF(競技者データ入力シート!$N183="","",競技者データ入力シート!$N183)</f>
        <v/>
      </c>
      <c r="AZ178" s="306" t="str">
        <f>IF(競技者データ入力シート!$S183="","",競技者データ入力シート!$S183)</f>
        <v/>
      </c>
      <c r="BA178" s="306" t="str">
        <f>IF(競技者データ入力シート!$X183="","",競技者データ入力シート!$X183)</f>
        <v/>
      </c>
      <c r="BB178" s="306" t="str">
        <f>IF(競技者データ入力シート!$AC183="","",競技者データ入力シート!$AC183)</f>
        <v/>
      </c>
      <c r="BC178" s="306" t="str">
        <f>IF(競技者データ入力シート!$AH183="","",競技者データ入力シート!$AH183)</f>
        <v/>
      </c>
      <c r="BD178" s="306" t="str">
        <f>IF(競技者データ入力シート!$AK183="","",競技者データ入力シート!$AK183)</f>
        <v/>
      </c>
    </row>
    <row r="179" spans="2:56">
      <c r="B179" s="306" t="str">
        <f>IF(競技者データ入力シート!C184="","",競技者データ入力シート!$S$1)</f>
        <v/>
      </c>
      <c r="C179" s="306" t="str">
        <f>IF(競技者データ入力シート!C184="","",'大会申込一覧表(印刷して提出)'!$P$6)</f>
        <v/>
      </c>
      <c r="D179" s="306" t="str">
        <f>競技者データ入力シート!A184</f>
        <v/>
      </c>
      <c r="E179" s="306">
        <v>1178</v>
      </c>
      <c r="F179" s="306" t="str">
        <f>IF(競技者データ入力シート!$C$7="","",競技者データ入力シート!$S$1)</f>
        <v/>
      </c>
      <c r="G179" s="306"/>
      <c r="H179" s="306"/>
      <c r="I179" s="306" t="str">
        <f>IF(競技者データ入力シート!$B184="","",競技者データ入力シート!$B184)</f>
        <v/>
      </c>
      <c r="J179" s="306" t="str">
        <f>IF(競技者データ入力シート!C184="","",(競技者データ入力シート!C184&amp;" "&amp;競技者データ入力シート!D184))</f>
        <v/>
      </c>
      <c r="K179" s="306" t="str">
        <f>IF(競技者データ入力シート!E184="","",(競技者データ入力シート!E184&amp;" "&amp;競技者データ入力シート!F184))</f>
        <v/>
      </c>
      <c r="L179" s="306" t="str">
        <f>IF(競技者データ入力シート!C184="","",(競技者データ入力シート!C184&amp;" "&amp;競技者データ入力シート!D184))</f>
        <v/>
      </c>
      <c r="M179" s="306" t="str">
        <f>IF(競技者データ入力シート!H184="","",競技者データ入力シート!H184)</f>
        <v/>
      </c>
      <c r="N179" s="306" t="str">
        <f>IF(競技者データ入力シート!I184="","",競技者データ入力シート!I184)</f>
        <v/>
      </c>
      <c r="O179" s="306" t="str">
        <f>IF(競技者データ入力シート!J184="","",競技者データ入力シート!J184)</f>
        <v/>
      </c>
      <c r="P179" s="306" t="str">
        <f>IF(競技者データ入力シート!K184="","",競技者データ入力シート!K184)</f>
        <v/>
      </c>
      <c r="Q179" s="306" t="str">
        <f>IF(競技者データ入力シート!C184="", "", '大会申込一覧表(印刷して提出)'!$L$5)</f>
        <v/>
      </c>
      <c r="R179" s="306" t="str">
        <f>IF(競技者データ入力シート!L184="", "", 競技者データ入力シート!L184)</f>
        <v/>
      </c>
      <c r="S179" s="306" t="str">
        <f>IF($D179="","",data!U180)</f>
        <v/>
      </c>
      <c r="T179" s="306" t="str">
        <f>IF($D179="","",data!W180)</f>
        <v/>
      </c>
      <c r="U179" s="306"/>
      <c r="V179" s="306"/>
      <c r="W179" s="306" t="str">
        <f>IF($D179="","",data!Z180)</f>
        <v/>
      </c>
      <c r="X179" s="306" t="str">
        <f>IF($D179="","",data!AB180)</f>
        <v/>
      </c>
      <c r="Y179" s="306"/>
      <c r="Z179" s="306"/>
      <c r="AA179" s="306" t="str">
        <f>IF($D179="","",data!AE180)</f>
        <v/>
      </c>
      <c r="AB179" s="306" t="str">
        <f>IF($D179="","",data!AG180)</f>
        <v/>
      </c>
      <c r="AC179" s="306"/>
      <c r="AD179" s="306"/>
      <c r="AE179" s="306" t="str">
        <f>IF($D179="","",data!AJ180)</f>
        <v/>
      </c>
      <c r="AF179" s="306" t="str">
        <f>IF($D179="","",data!AL180)</f>
        <v/>
      </c>
      <c r="AG179" s="306"/>
      <c r="AH179" s="306"/>
      <c r="AI179" s="306" t="str">
        <f>IF($D179="","",data!AO180)</f>
        <v/>
      </c>
      <c r="AJ179" s="306" t="str">
        <f>IF($D179="","",data!AQ180)</f>
        <v/>
      </c>
      <c r="AK179" s="306"/>
      <c r="AL179" s="306"/>
      <c r="AM179" s="306" t="str">
        <f>IF(競技者データ入力シート!AK184="","",競技者データ入力シート!AK184)</f>
        <v/>
      </c>
      <c r="AN179" s="306" t="str">
        <f>IF(競技者データ入力シート!$AK184="","",(VLOOKUP(($AI179&amp;$AM179),$BO$2:$BP$9,2,FALSE)))</f>
        <v/>
      </c>
      <c r="AO179" s="306" t="str">
        <f>IF(競技者データ入力シート!$AK184="","",$B179)</f>
        <v/>
      </c>
      <c r="AP179" s="306" t="str">
        <f>IF(競技者データ入力シート!$AK184="","",$C179&amp;$AM179)</f>
        <v/>
      </c>
      <c r="AQ179" s="306"/>
      <c r="AR179" s="306" t="str">
        <f>IF(競技者データ入力シート!$AK184="","",$C179&amp;$AM179)</f>
        <v/>
      </c>
      <c r="AS179" s="306" t="str">
        <f>IF(競技者データ入力シート!$AK184="","",$C179&amp;$AM179)</f>
        <v/>
      </c>
      <c r="AT179" s="306" t="str">
        <f>IF(競技者データ入力シート!AK184="","",(COUNTIF($AN$2:AN179,AN179)))</f>
        <v/>
      </c>
      <c r="AU179" s="306" t="str">
        <f>IF(競技者データ入力シート!$AK184="","",E179)</f>
        <v/>
      </c>
      <c r="AV179" s="306" t="str">
        <f>IF(競技者データ入力シート!$AK184="","",J179)</f>
        <v/>
      </c>
      <c r="AW179" s="306" t="str">
        <f>IF(競技者データ入力シート!$AK184="","",AI179)</f>
        <v/>
      </c>
      <c r="AX179" s="306" t="str">
        <f>IF(競技者データ入力シート!$AK184="","",AJ179)</f>
        <v/>
      </c>
      <c r="AY179" s="306" t="str">
        <f>IF(競技者データ入力シート!$N184="","",競技者データ入力シート!$N184)</f>
        <v/>
      </c>
      <c r="AZ179" s="306" t="str">
        <f>IF(競技者データ入力シート!$S184="","",競技者データ入力シート!$S184)</f>
        <v/>
      </c>
      <c r="BA179" s="306" t="str">
        <f>IF(競技者データ入力シート!$X184="","",競技者データ入力シート!$X184)</f>
        <v/>
      </c>
      <c r="BB179" s="306" t="str">
        <f>IF(競技者データ入力シート!$AC184="","",競技者データ入力シート!$AC184)</f>
        <v/>
      </c>
      <c r="BC179" s="306" t="str">
        <f>IF(競技者データ入力シート!$AH184="","",競技者データ入力シート!$AH184)</f>
        <v/>
      </c>
      <c r="BD179" s="306" t="str">
        <f>IF(競技者データ入力シート!$AK184="","",競技者データ入力シート!$AK184)</f>
        <v/>
      </c>
    </row>
    <row r="180" spans="2:56">
      <c r="B180" s="306" t="str">
        <f>IF(競技者データ入力シート!C185="","",競技者データ入力シート!$S$1)</f>
        <v/>
      </c>
      <c r="C180" s="306" t="str">
        <f>IF(競技者データ入力シート!C185="","",'大会申込一覧表(印刷して提出)'!$P$6)</f>
        <v/>
      </c>
      <c r="D180" s="306" t="str">
        <f>競技者データ入力シート!A185</f>
        <v/>
      </c>
      <c r="E180" s="306">
        <v>1179</v>
      </c>
      <c r="F180" s="306" t="str">
        <f>IF(競技者データ入力シート!$C$7="","",競技者データ入力シート!$S$1)</f>
        <v/>
      </c>
      <c r="G180" s="306"/>
      <c r="H180" s="306"/>
      <c r="I180" s="306" t="str">
        <f>IF(競技者データ入力シート!$B185="","",競技者データ入力シート!$B185)</f>
        <v/>
      </c>
      <c r="J180" s="306" t="str">
        <f>IF(競技者データ入力シート!C185="","",(競技者データ入力シート!C185&amp;" "&amp;競技者データ入力シート!D185))</f>
        <v/>
      </c>
      <c r="K180" s="306" t="str">
        <f>IF(競技者データ入力シート!E185="","",(競技者データ入力シート!E185&amp;" "&amp;競技者データ入力シート!F185))</f>
        <v/>
      </c>
      <c r="L180" s="306" t="str">
        <f>IF(競技者データ入力シート!C185="","",(競技者データ入力シート!C185&amp;" "&amp;競技者データ入力シート!D185))</f>
        <v/>
      </c>
      <c r="M180" s="306" t="str">
        <f>IF(競技者データ入力シート!H185="","",競技者データ入力シート!H185)</f>
        <v/>
      </c>
      <c r="N180" s="306" t="str">
        <f>IF(競技者データ入力シート!I185="","",競技者データ入力シート!I185)</f>
        <v/>
      </c>
      <c r="O180" s="306" t="str">
        <f>IF(競技者データ入力シート!J185="","",競技者データ入力シート!J185)</f>
        <v/>
      </c>
      <c r="P180" s="306" t="str">
        <f>IF(競技者データ入力シート!K185="","",競技者データ入力シート!K185)</f>
        <v/>
      </c>
      <c r="Q180" s="306" t="str">
        <f>IF(競技者データ入力シート!C185="", "", '大会申込一覧表(印刷して提出)'!$L$5)</f>
        <v/>
      </c>
      <c r="R180" s="306" t="str">
        <f>IF(競技者データ入力シート!L185="", "", 競技者データ入力シート!L185)</f>
        <v/>
      </c>
      <c r="S180" s="306" t="str">
        <f>IF($D180="","",data!U181)</f>
        <v/>
      </c>
      <c r="T180" s="306" t="str">
        <f>IF($D180="","",data!W181)</f>
        <v/>
      </c>
      <c r="U180" s="306"/>
      <c r="V180" s="306"/>
      <c r="W180" s="306" t="str">
        <f>IF($D180="","",data!Z181)</f>
        <v/>
      </c>
      <c r="X180" s="306" t="str">
        <f>IF($D180="","",data!AB181)</f>
        <v/>
      </c>
      <c r="Y180" s="306"/>
      <c r="Z180" s="306"/>
      <c r="AA180" s="306" t="str">
        <f>IF($D180="","",data!AE181)</f>
        <v/>
      </c>
      <c r="AB180" s="306" t="str">
        <f>IF($D180="","",data!AG181)</f>
        <v/>
      </c>
      <c r="AC180" s="306"/>
      <c r="AD180" s="306"/>
      <c r="AE180" s="306" t="str">
        <f>IF($D180="","",data!AJ181)</f>
        <v/>
      </c>
      <c r="AF180" s="306" t="str">
        <f>IF($D180="","",data!AL181)</f>
        <v/>
      </c>
      <c r="AG180" s="306"/>
      <c r="AH180" s="306"/>
      <c r="AI180" s="306" t="str">
        <f>IF($D180="","",data!AO181)</f>
        <v/>
      </c>
      <c r="AJ180" s="306" t="str">
        <f>IF($D180="","",data!AQ181)</f>
        <v/>
      </c>
      <c r="AK180" s="306"/>
      <c r="AL180" s="306"/>
      <c r="AM180" s="306" t="str">
        <f>IF(競技者データ入力シート!AK185="","",競技者データ入力シート!AK185)</f>
        <v/>
      </c>
      <c r="AN180" s="306" t="str">
        <f>IF(競技者データ入力シート!$AK185="","",(VLOOKUP(($AI180&amp;$AM180),$BO$2:$BP$9,2,FALSE)))</f>
        <v/>
      </c>
      <c r="AO180" s="306" t="str">
        <f>IF(競技者データ入力シート!$AK185="","",$B180)</f>
        <v/>
      </c>
      <c r="AP180" s="306" t="str">
        <f>IF(競技者データ入力シート!$AK185="","",$C180&amp;$AM180)</f>
        <v/>
      </c>
      <c r="AQ180" s="306"/>
      <c r="AR180" s="306" t="str">
        <f>IF(競技者データ入力シート!$AK185="","",$C180&amp;$AM180)</f>
        <v/>
      </c>
      <c r="AS180" s="306" t="str">
        <f>IF(競技者データ入力シート!$AK185="","",$C180&amp;$AM180)</f>
        <v/>
      </c>
      <c r="AT180" s="306" t="str">
        <f>IF(競技者データ入力シート!AK185="","",(COUNTIF($AN$2:AN180,AN180)))</f>
        <v/>
      </c>
      <c r="AU180" s="306" t="str">
        <f>IF(競技者データ入力シート!$AK185="","",E180)</f>
        <v/>
      </c>
      <c r="AV180" s="306" t="str">
        <f>IF(競技者データ入力シート!$AK185="","",J180)</f>
        <v/>
      </c>
      <c r="AW180" s="306" t="str">
        <f>IF(競技者データ入力シート!$AK185="","",AI180)</f>
        <v/>
      </c>
      <c r="AX180" s="306" t="str">
        <f>IF(競技者データ入力シート!$AK185="","",AJ180)</f>
        <v/>
      </c>
      <c r="AY180" s="306" t="str">
        <f>IF(競技者データ入力シート!$N185="","",競技者データ入力シート!$N185)</f>
        <v/>
      </c>
      <c r="AZ180" s="306" t="str">
        <f>IF(競技者データ入力シート!$S185="","",競技者データ入力シート!$S185)</f>
        <v/>
      </c>
      <c r="BA180" s="306" t="str">
        <f>IF(競技者データ入力シート!$X185="","",競技者データ入力シート!$X185)</f>
        <v/>
      </c>
      <c r="BB180" s="306" t="str">
        <f>IF(競技者データ入力シート!$AC185="","",競技者データ入力シート!$AC185)</f>
        <v/>
      </c>
      <c r="BC180" s="306" t="str">
        <f>IF(競技者データ入力シート!$AH185="","",競技者データ入力シート!$AH185)</f>
        <v/>
      </c>
      <c r="BD180" s="306" t="str">
        <f>IF(競技者データ入力シート!$AK185="","",競技者データ入力シート!$AK185)</f>
        <v/>
      </c>
    </row>
    <row r="181" spans="2:56">
      <c r="B181" s="306" t="str">
        <f>IF(競技者データ入力シート!C186="","",競技者データ入力シート!$S$1)</f>
        <v/>
      </c>
      <c r="C181" s="306" t="str">
        <f>IF(競技者データ入力シート!C186="","",'大会申込一覧表(印刷して提出)'!$P$6)</f>
        <v/>
      </c>
      <c r="D181" s="306" t="str">
        <f>競技者データ入力シート!A186</f>
        <v/>
      </c>
      <c r="E181" s="306">
        <v>1180</v>
      </c>
      <c r="F181" s="306" t="str">
        <f>IF(競技者データ入力シート!$C$7="","",競技者データ入力シート!$S$1)</f>
        <v/>
      </c>
      <c r="G181" s="306"/>
      <c r="H181" s="306"/>
      <c r="I181" s="306" t="str">
        <f>IF(競技者データ入力シート!$B186="","",競技者データ入力シート!$B186)</f>
        <v/>
      </c>
      <c r="J181" s="306" t="str">
        <f>IF(競技者データ入力シート!C186="","",(競技者データ入力シート!C186&amp;" "&amp;競技者データ入力シート!D186))</f>
        <v/>
      </c>
      <c r="K181" s="306" t="str">
        <f>IF(競技者データ入力シート!E186="","",(競技者データ入力シート!E186&amp;" "&amp;競技者データ入力シート!F186))</f>
        <v/>
      </c>
      <c r="L181" s="306" t="str">
        <f>IF(競技者データ入力シート!C186="","",(競技者データ入力シート!C186&amp;" "&amp;競技者データ入力シート!D186))</f>
        <v/>
      </c>
      <c r="M181" s="306" t="str">
        <f>IF(競技者データ入力シート!H186="","",競技者データ入力シート!H186)</f>
        <v/>
      </c>
      <c r="N181" s="306" t="str">
        <f>IF(競技者データ入力シート!I186="","",競技者データ入力シート!I186)</f>
        <v/>
      </c>
      <c r="O181" s="306" t="str">
        <f>IF(競技者データ入力シート!J186="","",競技者データ入力シート!J186)</f>
        <v/>
      </c>
      <c r="P181" s="306" t="str">
        <f>IF(競技者データ入力シート!K186="","",競技者データ入力シート!K186)</f>
        <v/>
      </c>
      <c r="Q181" s="306" t="str">
        <f>IF(競技者データ入力シート!C186="", "", '大会申込一覧表(印刷して提出)'!$L$5)</f>
        <v/>
      </c>
      <c r="R181" s="306" t="str">
        <f>IF(競技者データ入力シート!L186="", "", 競技者データ入力シート!L186)</f>
        <v/>
      </c>
      <c r="S181" s="306" t="str">
        <f>IF($D181="","",data!U182)</f>
        <v/>
      </c>
      <c r="T181" s="306" t="str">
        <f>IF($D181="","",data!W182)</f>
        <v/>
      </c>
      <c r="U181" s="306"/>
      <c r="V181" s="306"/>
      <c r="W181" s="306" t="str">
        <f>IF($D181="","",data!Z182)</f>
        <v/>
      </c>
      <c r="X181" s="306" t="str">
        <f>IF($D181="","",data!AB182)</f>
        <v/>
      </c>
      <c r="Y181" s="306"/>
      <c r="Z181" s="306"/>
      <c r="AA181" s="306" t="str">
        <f>IF($D181="","",data!AE182)</f>
        <v/>
      </c>
      <c r="AB181" s="306" t="str">
        <f>IF($D181="","",data!AG182)</f>
        <v/>
      </c>
      <c r="AC181" s="306"/>
      <c r="AD181" s="306"/>
      <c r="AE181" s="306" t="str">
        <f>IF($D181="","",data!AJ182)</f>
        <v/>
      </c>
      <c r="AF181" s="306" t="str">
        <f>IF($D181="","",data!AL182)</f>
        <v/>
      </c>
      <c r="AG181" s="306"/>
      <c r="AH181" s="306"/>
      <c r="AI181" s="306" t="str">
        <f>IF($D181="","",data!AO182)</f>
        <v/>
      </c>
      <c r="AJ181" s="306" t="str">
        <f>IF($D181="","",data!AQ182)</f>
        <v/>
      </c>
      <c r="AK181" s="306"/>
      <c r="AL181" s="306"/>
      <c r="AM181" s="306" t="str">
        <f>IF(競技者データ入力シート!AK186="","",競技者データ入力シート!AK186)</f>
        <v/>
      </c>
      <c r="AN181" s="306" t="str">
        <f>IF(競技者データ入力シート!$AK186="","",(VLOOKUP(($AI181&amp;$AM181),$BO$2:$BP$9,2,FALSE)))</f>
        <v/>
      </c>
      <c r="AO181" s="306" t="str">
        <f>IF(競技者データ入力シート!$AK186="","",$B181)</f>
        <v/>
      </c>
      <c r="AP181" s="306" t="str">
        <f>IF(競技者データ入力シート!$AK186="","",$C181&amp;$AM181)</f>
        <v/>
      </c>
      <c r="AQ181" s="306"/>
      <c r="AR181" s="306" t="str">
        <f>IF(競技者データ入力シート!$AK186="","",$C181&amp;$AM181)</f>
        <v/>
      </c>
      <c r="AS181" s="306" t="str">
        <f>IF(競技者データ入力シート!$AK186="","",$C181&amp;$AM181)</f>
        <v/>
      </c>
      <c r="AT181" s="306" t="str">
        <f>IF(競技者データ入力シート!AK186="","",(COUNTIF($AN$2:AN181,AN181)))</f>
        <v/>
      </c>
      <c r="AU181" s="306" t="str">
        <f>IF(競技者データ入力シート!$AK186="","",E181)</f>
        <v/>
      </c>
      <c r="AV181" s="306" t="str">
        <f>IF(競技者データ入力シート!$AK186="","",J181)</f>
        <v/>
      </c>
      <c r="AW181" s="306" t="str">
        <f>IF(競技者データ入力シート!$AK186="","",AI181)</f>
        <v/>
      </c>
      <c r="AX181" s="306" t="str">
        <f>IF(競技者データ入力シート!$AK186="","",AJ181)</f>
        <v/>
      </c>
      <c r="AY181" s="306" t="str">
        <f>IF(競技者データ入力シート!$N186="","",競技者データ入力シート!$N186)</f>
        <v/>
      </c>
      <c r="AZ181" s="306" t="str">
        <f>IF(競技者データ入力シート!$S186="","",競技者データ入力シート!$S186)</f>
        <v/>
      </c>
      <c r="BA181" s="306" t="str">
        <f>IF(競技者データ入力シート!$X186="","",競技者データ入力シート!$X186)</f>
        <v/>
      </c>
      <c r="BB181" s="306" t="str">
        <f>IF(競技者データ入力シート!$AC186="","",競技者データ入力シート!$AC186)</f>
        <v/>
      </c>
      <c r="BC181" s="306" t="str">
        <f>IF(競技者データ入力シート!$AH186="","",競技者データ入力シート!$AH186)</f>
        <v/>
      </c>
      <c r="BD181" s="306" t="str">
        <f>IF(競技者データ入力シート!$AK186="","",競技者データ入力シート!$AK186)</f>
        <v/>
      </c>
    </row>
    <row r="182" spans="2:56">
      <c r="B182" s="306" t="str">
        <f>IF(競技者データ入力シート!C187="","",競技者データ入力シート!$S$1)</f>
        <v/>
      </c>
      <c r="C182" s="306" t="str">
        <f>IF(競技者データ入力シート!C187="","",'大会申込一覧表(印刷して提出)'!$P$6)</f>
        <v/>
      </c>
      <c r="D182" s="306" t="str">
        <f>競技者データ入力シート!A187</f>
        <v/>
      </c>
      <c r="E182" s="306">
        <v>1181</v>
      </c>
      <c r="F182" s="306" t="str">
        <f>IF(競技者データ入力シート!$C$7="","",競技者データ入力シート!$S$1)</f>
        <v/>
      </c>
      <c r="G182" s="306"/>
      <c r="H182" s="306"/>
      <c r="I182" s="306" t="str">
        <f>IF(競技者データ入力シート!$B187="","",競技者データ入力シート!$B187)</f>
        <v/>
      </c>
      <c r="J182" s="306" t="str">
        <f>IF(競技者データ入力シート!C187="","",(競技者データ入力シート!C187&amp;" "&amp;競技者データ入力シート!D187))</f>
        <v/>
      </c>
      <c r="K182" s="306" t="str">
        <f>IF(競技者データ入力シート!E187="","",(競技者データ入力シート!E187&amp;" "&amp;競技者データ入力シート!F187))</f>
        <v/>
      </c>
      <c r="L182" s="306" t="str">
        <f>IF(競技者データ入力シート!C187="","",(競技者データ入力シート!C187&amp;" "&amp;競技者データ入力シート!D187))</f>
        <v/>
      </c>
      <c r="M182" s="306" t="str">
        <f>IF(競技者データ入力シート!H187="","",競技者データ入力シート!H187)</f>
        <v/>
      </c>
      <c r="N182" s="306" t="str">
        <f>IF(競技者データ入力シート!I187="","",競技者データ入力シート!I187)</f>
        <v/>
      </c>
      <c r="O182" s="306" t="str">
        <f>IF(競技者データ入力シート!J187="","",競技者データ入力シート!J187)</f>
        <v/>
      </c>
      <c r="P182" s="306" t="str">
        <f>IF(競技者データ入力シート!K187="","",競技者データ入力シート!K187)</f>
        <v/>
      </c>
      <c r="Q182" s="306" t="str">
        <f>IF(競技者データ入力シート!C187="", "", '大会申込一覧表(印刷して提出)'!$L$5)</f>
        <v/>
      </c>
      <c r="R182" s="306" t="str">
        <f>IF(競技者データ入力シート!L187="", "", 競技者データ入力シート!L187)</f>
        <v/>
      </c>
      <c r="S182" s="306" t="str">
        <f>IF($D182="","",data!U183)</f>
        <v/>
      </c>
      <c r="T182" s="306" t="str">
        <f>IF($D182="","",data!W183)</f>
        <v/>
      </c>
      <c r="U182" s="306"/>
      <c r="V182" s="306"/>
      <c r="W182" s="306" t="str">
        <f>IF($D182="","",data!Z183)</f>
        <v/>
      </c>
      <c r="X182" s="306" t="str">
        <f>IF($D182="","",data!AB183)</f>
        <v/>
      </c>
      <c r="Y182" s="306"/>
      <c r="Z182" s="306"/>
      <c r="AA182" s="306" t="str">
        <f>IF($D182="","",data!AE183)</f>
        <v/>
      </c>
      <c r="AB182" s="306" t="str">
        <f>IF($D182="","",data!AG183)</f>
        <v/>
      </c>
      <c r="AC182" s="306"/>
      <c r="AD182" s="306"/>
      <c r="AE182" s="306" t="str">
        <f>IF($D182="","",data!AJ183)</f>
        <v/>
      </c>
      <c r="AF182" s="306" t="str">
        <f>IF($D182="","",data!AL183)</f>
        <v/>
      </c>
      <c r="AG182" s="306"/>
      <c r="AH182" s="306"/>
      <c r="AI182" s="306" t="str">
        <f>IF($D182="","",data!AO183)</f>
        <v/>
      </c>
      <c r="AJ182" s="306" t="str">
        <f>IF($D182="","",data!AQ183)</f>
        <v/>
      </c>
      <c r="AK182" s="306"/>
      <c r="AL182" s="306"/>
      <c r="AM182" s="306" t="str">
        <f>IF(競技者データ入力シート!AK187="","",競技者データ入力シート!AK187)</f>
        <v/>
      </c>
      <c r="AN182" s="306" t="str">
        <f>IF(競技者データ入力シート!$AK187="","",(VLOOKUP(($AI182&amp;$AM182),$BO$2:$BP$9,2,FALSE)))</f>
        <v/>
      </c>
      <c r="AO182" s="306" t="str">
        <f>IF(競技者データ入力シート!$AK187="","",$B182)</f>
        <v/>
      </c>
      <c r="AP182" s="306" t="str">
        <f>IF(競技者データ入力シート!$AK187="","",$C182&amp;$AM182)</f>
        <v/>
      </c>
      <c r="AQ182" s="306"/>
      <c r="AR182" s="306" t="str">
        <f>IF(競技者データ入力シート!$AK187="","",$C182&amp;$AM182)</f>
        <v/>
      </c>
      <c r="AS182" s="306" t="str">
        <f>IF(競技者データ入力シート!$AK187="","",$C182&amp;$AM182)</f>
        <v/>
      </c>
      <c r="AT182" s="306" t="str">
        <f>IF(競技者データ入力シート!AK187="","",(COUNTIF($AN$2:AN182,AN182)))</f>
        <v/>
      </c>
      <c r="AU182" s="306" t="str">
        <f>IF(競技者データ入力シート!$AK187="","",E182)</f>
        <v/>
      </c>
      <c r="AV182" s="306" t="str">
        <f>IF(競技者データ入力シート!$AK187="","",J182)</f>
        <v/>
      </c>
      <c r="AW182" s="306" t="str">
        <f>IF(競技者データ入力シート!$AK187="","",AI182)</f>
        <v/>
      </c>
      <c r="AX182" s="306" t="str">
        <f>IF(競技者データ入力シート!$AK187="","",AJ182)</f>
        <v/>
      </c>
      <c r="AY182" s="306" t="str">
        <f>IF(競技者データ入力シート!$N187="","",競技者データ入力シート!$N187)</f>
        <v/>
      </c>
      <c r="AZ182" s="306" t="str">
        <f>IF(競技者データ入力シート!$S187="","",競技者データ入力シート!$S187)</f>
        <v/>
      </c>
      <c r="BA182" s="306" t="str">
        <f>IF(競技者データ入力シート!$X187="","",競技者データ入力シート!$X187)</f>
        <v/>
      </c>
      <c r="BB182" s="306" t="str">
        <f>IF(競技者データ入力シート!$AC187="","",競技者データ入力シート!$AC187)</f>
        <v/>
      </c>
      <c r="BC182" s="306" t="str">
        <f>IF(競技者データ入力シート!$AH187="","",競技者データ入力シート!$AH187)</f>
        <v/>
      </c>
      <c r="BD182" s="306" t="str">
        <f>IF(競技者データ入力シート!$AK187="","",競技者データ入力シート!$AK187)</f>
        <v/>
      </c>
    </row>
    <row r="183" spans="2:56">
      <c r="B183" s="306" t="str">
        <f>IF(競技者データ入力シート!C188="","",競技者データ入力シート!$S$1)</f>
        <v/>
      </c>
      <c r="C183" s="306" t="str">
        <f>IF(競技者データ入力シート!C188="","",'大会申込一覧表(印刷して提出)'!$P$6)</f>
        <v/>
      </c>
      <c r="D183" s="306" t="str">
        <f>競技者データ入力シート!A188</f>
        <v/>
      </c>
      <c r="E183" s="306">
        <v>1182</v>
      </c>
      <c r="F183" s="306" t="str">
        <f>IF(競技者データ入力シート!$C$7="","",競技者データ入力シート!$S$1)</f>
        <v/>
      </c>
      <c r="G183" s="306"/>
      <c r="H183" s="306"/>
      <c r="I183" s="306" t="str">
        <f>IF(競技者データ入力シート!$B188="","",競技者データ入力シート!$B188)</f>
        <v/>
      </c>
      <c r="J183" s="306" t="str">
        <f>IF(競技者データ入力シート!C188="","",(競技者データ入力シート!C188&amp;" "&amp;競技者データ入力シート!D188))</f>
        <v/>
      </c>
      <c r="K183" s="306" t="str">
        <f>IF(競技者データ入力シート!E188="","",(競技者データ入力シート!E188&amp;" "&amp;競技者データ入力シート!F188))</f>
        <v/>
      </c>
      <c r="L183" s="306" t="str">
        <f>IF(競技者データ入力シート!C188="","",(競技者データ入力シート!C188&amp;" "&amp;競技者データ入力シート!D188))</f>
        <v/>
      </c>
      <c r="M183" s="306" t="str">
        <f>IF(競技者データ入力シート!H188="","",競技者データ入力シート!H188)</f>
        <v/>
      </c>
      <c r="N183" s="306" t="str">
        <f>IF(競技者データ入力シート!I188="","",競技者データ入力シート!I188)</f>
        <v/>
      </c>
      <c r="O183" s="306" t="str">
        <f>IF(競技者データ入力シート!J188="","",競技者データ入力シート!J188)</f>
        <v/>
      </c>
      <c r="P183" s="306" t="str">
        <f>IF(競技者データ入力シート!K188="","",競技者データ入力シート!K188)</f>
        <v/>
      </c>
      <c r="Q183" s="306" t="str">
        <f>IF(競技者データ入力シート!C188="", "", '大会申込一覧表(印刷して提出)'!$L$5)</f>
        <v/>
      </c>
      <c r="R183" s="306" t="str">
        <f>IF(競技者データ入力シート!L188="", "", 競技者データ入力シート!L188)</f>
        <v/>
      </c>
      <c r="S183" s="306" t="str">
        <f>IF($D183="","",data!U184)</f>
        <v/>
      </c>
      <c r="T183" s="306" t="str">
        <f>IF($D183="","",data!W184)</f>
        <v/>
      </c>
      <c r="U183" s="306"/>
      <c r="V183" s="306"/>
      <c r="W183" s="306" t="str">
        <f>IF($D183="","",data!Z184)</f>
        <v/>
      </c>
      <c r="X183" s="306" t="str">
        <f>IF($D183="","",data!AB184)</f>
        <v/>
      </c>
      <c r="Y183" s="306"/>
      <c r="Z183" s="306"/>
      <c r="AA183" s="306" t="str">
        <f>IF($D183="","",data!AE184)</f>
        <v/>
      </c>
      <c r="AB183" s="306" t="str">
        <f>IF($D183="","",data!AG184)</f>
        <v/>
      </c>
      <c r="AC183" s="306"/>
      <c r="AD183" s="306"/>
      <c r="AE183" s="306" t="str">
        <f>IF($D183="","",data!AJ184)</f>
        <v/>
      </c>
      <c r="AF183" s="306" t="str">
        <f>IF($D183="","",data!AL184)</f>
        <v/>
      </c>
      <c r="AG183" s="306"/>
      <c r="AH183" s="306"/>
      <c r="AI183" s="306" t="str">
        <f>IF($D183="","",data!AO184)</f>
        <v/>
      </c>
      <c r="AJ183" s="306" t="str">
        <f>IF($D183="","",data!AQ184)</f>
        <v/>
      </c>
      <c r="AK183" s="306"/>
      <c r="AL183" s="306"/>
      <c r="AM183" s="306" t="str">
        <f>IF(競技者データ入力シート!AK188="","",競技者データ入力シート!AK188)</f>
        <v/>
      </c>
      <c r="AN183" s="306" t="str">
        <f>IF(競技者データ入力シート!$AK188="","",(VLOOKUP(($AI183&amp;$AM183),$BO$2:$BP$9,2,FALSE)))</f>
        <v/>
      </c>
      <c r="AO183" s="306" t="str">
        <f>IF(競技者データ入力シート!$AK188="","",$B183)</f>
        <v/>
      </c>
      <c r="AP183" s="306" t="str">
        <f>IF(競技者データ入力シート!$AK188="","",$C183&amp;$AM183)</f>
        <v/>
      </c>
      <c r="AQ183" s="306"/>
      <c r="AR183" s="306" t="str">
        <f>IF(競技者データ入力シート!$AK188="","",$C183&amp;$AM183)</f>
        <v/>
      </c>
      <c r="AS183" s="306" t="str">
        <f>IF(競技者データ入力シート!$AK188="","",$C183&amp;$AM183)</f>
        <v/>
      </c>
      <c r="AT183" s="306" t="str">
        <f>IF(競技者データ入力シート!AK188="","",(COUNTIF($AN$2:AN183,AN183)))</f>
        <v/>
      </c>
      <c r="AU183" s="306" t="str">
        <f>IF(競技者データ入力シート!$AK188="","",E183)</f>
        <v/>
      </c>
      <c r="AV183" s="306" t="str">
        <f>IF(競技者データ入力シート!$AK188="","",J183)</f>
        <v/>
      </c>
      <c r="AW183" s="306" t="str">
        <f>IF(競技者データ入力シート!$AK188="","",AI183)</f>
        <v/>
      </c>
      <c r="AX183" s="306" t="str">
        <f>IF(競技者データ入力シート!$AK188="","",AJ183)</f>
        <v/>
      </c>
      <c r="AY183" s="306" t="str">
        <f>IF(競技者データ入力シート!$N188="","",競技者データ入力シート!$N188)</f>
        <v/>
      </c>
      <c r="AZ183" s="306" t="str">
        <f>IF(競技者データ入力シート!$S188="","",競技者データ入力シート!$S188)</f>
        <v/>
      </c>
      <c r="BA183" s="306" t="str">
        <f>IF(競技者データ入力シート!$X188="","",競技者データ入力シート!$X188)</f>
        <v/>
      </c>
      <c r="BB183" s="306" t="str">
        <f>IF(競技者データ入力シート!$AC188="","",競技者データ入力シート!$AC188)</f>
        <v/>
      </c>
      <c r="BC183" s="306" t="str">
        <f>IF(競技者データ入力シート!$AH188="","",競技者データ入力シート!$AH188)</f>
        <v/>
      </c>
      <c r="BD183" s="306" t="str">
        <f>IF(競技者データ入力シート!$AK188="","",競技者データ入力シート!$AK188)</f>
        <v/>
      </c>
    </row>
    <row r="184" spans="2:56">
      <c r="B184" s="306" t="str">
        <f>IF(競技者データ入力シート!C189="","",競技者データ入力シート!$S$1)</f>
        <v/>
      </c>
      <c r="C184" s="306" t="str">
        <f>IF(競技者データ入力シート!C189="","",'大会申込一覧表(印刷して提出)'!$P$6)</f>
        <v/>
      </c>
      <c r="D184" s="306" t="str">
        <f>競技者データ入力シート!A189</f>
        <v/>
      </c>
      <c r="E184" s="306">
        <v>1183</v>
      </c>
      <c r="F184" s="306" t="str">
        <f>IF(競技者データ入力シート!$C$7="","",競技者データ入力シート!$S$1)</f>
        <v/>
      </c>
      <c r="G184" s="306"/>
      <c r="H184" s="306"/>
      <c r="I184" s="306" t="str">
        <f>IF(競技者データ入力シート!$B189="","",競技者データ入力シート!$B189)</f>
        <v/>
      </c>
      <c r="J184" s="306" t="str">
        <f>IF(競技者データ入力シート!C189="","",(競技者データ入力シート!C189&amp;" "&amp;競技者データ入力シート!D189))</f>
        <v/>
      </c>
      <c r="K184" s="306" t="str">
        <f>IF(競技者データ入力シート!E189="","",(競技者データ入力シート!E189&amp;" "&amp;競技者データ入力シート!F189))</f>
        <v/>
      </c>
      <c r="L184" s="306" t="str">
        <f>IF(競技者データ入力シート!C189="","",(競技者データ入力シート!C189&amp;" "&amp;競技者データ入力シート!D189))</f>
        <v/>
      </c>
      <c r="M184" s="306" t="str">
        <f>IF(競技者データ入力シート!H189="","",競技者データ入力シート!H189)</f>
        <v/>
      </c>
      <c r="N184" s="306" t="str">
        <f>IF(競技者データ入力シート!I189="","",競技者データ入力シート!I189)</f>
        <v/>
      </c>
      <c r="O184" s="306" t="str">
        <f>IF(競技者データ入力シート!J189="","",競技者データ入力シート!J189)</f>
        <v/>
      </c>
      <c r="P184" s="306" t="str">
        <f>IF(競技者データ入力シート!K189="","",競技者データ入力シート!K189)</f>
        <v/>
      </c>
      <c r="Q184" s="306" t="str">
        <f>IF(競技者データ入力シート!C189="", "", '大会申込一覧表(印刷して提出)'!$L$5)</f>
        <v/>
      </c>
      <c r="R184" s="306" t="str">
        <f>IF(競技者データ入力シート!L189="", "", 競技者データ入力シート!L189)</f>
        <v/>
      </c>
      <c r="S184" s="306" t="str">
        <f>IF($D184="","",data!U185)</f>
        <v/>
      </c>
      <c r="T184" s="306" t="str">
        <f>IF($D184="","",data!W185)</f>
        <v/>
      </c>
      <c r="U184" s="306"/>
      <c r="V184" s="306"/>
      <c r="W184" s="306" t="str">
        <f>IF($D184="","",data!Z185)</f>
        <v/>
      </c>
      <c r="X184" s="306" t="str">
        <f>IF($D184="","",data!AB185)</f>
        <v/>
      </c>
      <c r="Y184" s="306"/>
      <c r="Z184" s="306"/>
      <c r="AA184" s="306" t="str">
        <f>IF($D184="","",data!AE185)</f>
        <v/>
      </c>
      <c r="AB184" s="306" t="str">
        <f>IF($D184="","",data!AG185)</f>
        <v/>
      </c>
      <c r="AC184" s="306"/>
      <c r="AD184" s="306"/>
      <c r="AE184" s="306" t="str">
        <f>IF($D184="","",data!AJ185)</f>
        <v/>
      </c>
      <c r="AF184" s="306" t="str">
        <f>IF($D184="","",data!AL185)</f>
        <v/>
      </c>
      <c r="AG184" s="306"/>
      <c r="AH184" s="306"/>
      <c r="AI184" s="306" t="str">
        <f>IF($D184="","",data!AO185)</f>
        <v/>
      </c>
      <c r="AJ184" s="306" t="str">
        <f>IF($D184="","",data!AQ185)</f>
        <v/>
      </c>
      <c r="AK184" s="306"/>
      <c r="AL184" s="306"/>
      <c r="AM184" s="306" t="str">
        <f>IF(競技者データ入力シート!AK189="","",競技者データ入力シート!AK189)</f>
        <v/>
      </c>
      <c r="AN184" s="306" t="str">
        <f>IF(競技者データ入力シート!$AK189="","",(VLOOKUP(($AI184&amp;$AM184),$BO$2:$BP$9,2,FALSE)))</f>
        <v/>
      </c>
      <c r="AO184" s="306" t="str">
        <f>IF(競技者データ入力シート!$AK189="","",$B184)</f>
        <v/>
      </c>
      <c r="AP184" s="306" t="str">
        <f>IF(競技者データ入力シート!$AK189="","",$C184&amp;$AM184)</f>
        <v/>
      </c>
      <c r="AQ184" s="306"/>
      <c r="AR184" s="306" t="str">
        <f>IF(競技者データ入力シート!$AK189="","",$C184&amp;$AM184)</f>
        <v/>
      </c>
      <c r="AS184" s="306" t="str">
        <f>IF(競技者データ入力シート!$AK189="","",$C184&amp;$AM184)</f>
        <v/>
      </c>
      <c r="AT184" s="306" t="str">
        <f>IF(競技者データ入力シート!AK189="","",(COUNTIF($AN$2:AN184,AN184)))</f>
        <v/>
      </c>
      <c r="AU184" s="306" t="str">
        <f>IF(競技者データ入力シート!$AK189="","",E184)</f>
        <v/>
      </c>
      <c r="AV184" s="306" t="str">
        <f>IF(競技者データ入力シート!$AK189="","",J184)</f>
        <v/>
      </c>
      <c r="AW184" s="306" t="str">
        <f>IF(競技者データ入力シート!$AK189="","",AI184)</f>
        <v/>
      </c>
      <c r="AX184" s="306" t="str">
        <f>IF(競技者データ入力シート!$AK189="","",AJ184)</f>
        <v/>
      </c>
      <c r="AY184" s="306" t="str">
        <f>IF(競技者データ入力シート!$N189="","",競技者データ入力シート!$N189)</f>
        <v/>
      </c>
      <c r="AZ184" s="306" t="str">
        <f>IF(競技者データ入力シート!$S189="","",競技者データ入力シート!$S189)</f>
        <v/>
      </c>
      <c r="BA184" s="306" t="str">
        <f>IF(競技者データ入力シート!$X189="","",競技者データ入力シート!$X189)</f>
        <v/>
      </c>
      <c r="BB184" s="306" t="str">
        <f>IF(競技者データ入力シート!$AC189="","",競技者データ入力シート!$AC189)</f>
        <v/>
      </c>
      <c r="BC184" s="306" t="str">
        <f>IF(競技者データ入力シート!$AH189="","",競技者データ入力シート!$AH189)</f>
        <v/>
      </c>
      <c r="BD184" s="306" t="str">
        <f>IF(競技者データ入力シート!$AK189="","",競技者データ入力シート!$AK189)</f>
        <v/>
      </c>
    </row>
    <row r="185" spans="2:56">
      <c r="B185" s="306" t="str">
        <f>IF(競技者データ入力シート!C190="","",競技者データ入力シート!$S$1)</f>
        <v/>
      </c>
      <c r="C185" s="306" t="str">
        <f>IF(競技者データ入力シート!C190="","",'大会申込一覧表(印刷して提出)'!$P$6)</f>
        <v/>
      </c>
      <c r="D185" s="306" t="str">
        <f>競技者データ入力シート!A190</f>
        <v/>
      </c>
      <c r="E185" s="306">
        <v>1184</v>
      </c>
      <c r="F185" s="306" t="str">
        <f>IF(競技者データ入力シート!$C$7="","",競技者データ入力シート!$S$1)</f>
        <v/>
      </c>
      <c r="G185" s="306"/>
      <c r="H185" s="306"/>
      <c r="I185" s="306" t="str">
        <f>IF(競技者データ入力シート!$B190="","",競技者データ入力シート!$B190)</f>
        <v/>
      </c>
      <c r="J185" s="306" t="str">
        <f>IF(競技者データ入力シート!C190="","",(競技者データ入力シート!C190&amp;" "&amp;競技者データ入力シート!D190))</f>
        <v/>
      </c>
      <c r="K185" s="306" t="str">
        <f>IF(競技者データ入力シート!E190="","",(競技者データ入力シート!E190&amp;" "&amp;競技者データ入力シート!F190))</f>
        <v/>
      </c>
      <c r="L185" s="306" t="str">
        <f>IF(競技者データ入力シート!C190="","",(競技者データ入力シート!C190&amp;" "&amp;競技者データ入力シート!D190))</f>
        <v/>
      </c>
      <c r="M185" s="306" t="str">
        <f>IF(競技者データ入力シート!H190="","",競技者データ入力シート!H190)</f>
        <v/>
      </c>
      <c r="N185" s="306" t="str">
        <f>IF(競技者データ入力シート!I190="","",競技者データ入力シート!I190)</f>
        <v/>
      </c>
      <c r="O185" s="306" t="str">
        <f>IF(競技者データ入力シート!J190="","",競技者データ入力シート!J190)</f>
        <v/>
      </c>
      <c r="P185" s="306" t="str">
        <f>IF(競技者データ入力シート!K190="","",競技者データ入力シート!K190)</f>
        <v/>
      </c>
      <c r="Q185" s="306" t="str">
        <f>IF(競技者データ入力シート!C190="", "", '大会申込一覧表(印刷して提出)'!$L$5)</f>
        <v/>
      </c>
      <c r="R185" s="306" t="str">
        <f>IF(競技者データ入力シート!L190="", "", 競技者データ入力シート!L190)</f>
        <v/>
      </c>
      <c r="S185" s="306" t="str">
        <f>IF($D185="","",data!U186)</f>
        <v/>
      </c>
      <c r="T185" s="306" t="str">
        <f>IF($D185="","",data!W186)</f>
        <v/>
      </c>
      <c r="U185" s="306"/>
      <c r="V185" s="306"/>
      <c r="W185" s="306" t="str">
        <f>IF($D185="","",data!Z186)</f>
        <v/>
      </c>
      <c r="X185" s="306" t="str">
        <f>IF($D185="","",data!AB186)</f>
        <v/>
      </c>
      <c r="Y185" s="306"/>
      <c r="Z185" s="306"/>
      <c r="AA185" s="306" t="str">
        <f>IF($D185="","",data!AE186)</f>
        <v/>
      </c>
      <c r="AB185" s="306" t="str">
        <f>IF($D185="","",data!AG186)</f>
        <v/>
      </c>
      <c r="AC185" s="306"/>
      <c r="AD185" s="306"/>
      <c r="AE185" s="306" t="str">
        <f>IF($D185="","",data!AJ186)</f>
        <v/>
      </c>
      <c r="AF185" s="306" t="str">
        <f>IF($D185="","",data!AL186)</f>
        <v/>
      </c>
      <c r="AG185" s="306"/>
      <c r="AH185" s="306"/>
      <c r="AI185" s="306" t="str">
        <f>IF($D185="","",data!AO186)</f>
        <v/>
      </c>
      <c r="AJ185" s="306" t="str">
        <f>IF($D185="","",data!AQ186)</f>
        <v/>
      </c>
      <c r="AK185" s="306"/>
      <c r="AL185" s="306"/>
      <c r="AM185" s="306" t="str">
        <f>IF(競技者データ入力シート!AK190="","",競技者データ入力シート!AK190)</f>
        <v/>
      </c>
      <c r="AN185" s="306" t="str">
        <f>IF(競技者データ入力シート!$AK190="","",(VLOOKUP(($AI185&amp;$AM185),$BO$2:$BP$9,2,FALSE)))</f>
        <v/>
      </c>
      <c r="AO185" s="306" t="str">
        <f>IF(競技者データ入力シート!$AK190="","",$B185)</f>
        <v/>
      </c>
      <c r="AP185" s="306" t="str">
        <f>IF(競技者データ入力シート!$AK190="","",$C185&amp;$AM185)</f>
        <v/>
      </c>
      <c r="AQ185" s="306"/>
      <c r="AR185" s="306" t="str">
        <f>IF(競技者データ入力シート!$AK190="","",$C185&amp;$AM185)</f>
        <v/>
      </c>
      <c r="AS185" s="306" t="str">
        <f>IF(競技者データ入力シート!$AK190="","",$C185&amp;$AM185)</f>
        <v/>
      </c>
      <c r="AT185" s="306" t="str">
        <f>IF(競技者データ入力シート!AK190="","",(COUNTIF($AN$2:AN185,AN185)))</f>
        <v/>
      </c>
      <c r="AU185" s="306" t="str">
        <f>IF(競技者データ入力シート!$AK190="","",E185)</f>
        <v/>
      </c>
      <c r="AV185" s="306" t="str">
        <f>IF(競技者データ入力シート!$AK190="","",J185)</f>
        <v/>
      </c>
      <c r="AW185" s="306" t="str">
        <f>IF(競技者データ入力シート!$AK190="","",AI185)</f>
        <v/>
      </c>
      <c r="AX185" s="306" t="str">
        <f>IF(競技者データ入力シート!$AK190="","",AJ185)</f>
        <v/>
      </c>
      <c r="AY185" s="306" t="str">
        <f>IF(競技者データ入力シート!$N190="","",競技者データ入力シート!$N190)</f>
        <v/>
      </c>
      <c r="AZ185" s="306" t="str">
        <f>IF(競技者データ入力シート!$S190="","",競技者データ入力シート!$S190)</f>
        <v/>
      </c>
      <c r="BA185" s="306" t="str">
        <f>IF(競技者データ入力シート!$X190="","",競技者データ入力シート!$X190)</f>
        <v/>
      </c>
      <c r="BB185" s="306" t="str">
        <f>IF(競技者データ入力シート!$AC190="","",競技者データ入力シート!$AC190)</f>
        <v/>
      </c>
      <c r="BC185" s="306" t="str">
        <f>IF(競技者データ入力シート!$AH190="","",競技者データ入力シート!$AH190)</f>
        <v/>
      </c>
      <c r="BD185" s="306" t="str">
        <f>IF(競技者データ入力シート!$AK190="","",競技者データ入力シート!$AK190)</f>
        <v/>
      </c>
    </row>
    <row r="186" spans="2:56">
      <c r="B186" s="306" t="str">
        <f>IF(競技者データ入力シート!C191="","",競技者データ入力シート!$S$1)</f>
        <v/>
      </c>
      <c r="C186" s="306" t="str">
        <f>IF(競技者データ入力シート!C191="","",'大会申込一覧表(印刷して提出)'!$P$6)</f>
        <v/>
      </c>
      <c r="D186" s="306" t="str">
        <f>競技者データ入力シート!A191</f>
        <v/>
      </c>
      <c r="E186" s="306">
        <v>1185</v>
      </c>
      <c r="F186" s="306" t="str">
        <f>IF(競技者データ入力シート!$C$7="","",競技者データ入力シート!$S$1)</f>
        <v/>
      </c>
      <c r="G186" s="306"/>
      <c r="H186" s="306"/>
      <c r="I186" s="306" t="str">
        <f>IF(競技者データ入力シート!$B191="","",競技者データ入力シート!$B191)</f>
        <v/>
      </c>
      <c r="J186" s="306" t="str">
        <f>IF(競技者データ入力シート!C191="","",(競技者データ入力シート!C191&amp;" "&amp;競技者データ入力シート!D191))</f>
        <v/>
      </c>
      <c r="K186" s="306" t="str">
        <f>IF(競技者データ入力シート!E191="","",(競技者データ入力シート!E191&amp;" "&amp;競技者データ入力シート!F191))</f>
        <v/>
      </c>
      <c r="L186" s="306" t="str">
        <f>IF(競技者データ入力シート!C191="","",(競技者データ入力シート!C191&amp;" "&amp;競技者データ入力シート!D191))</f>
        <v/>
      </c>
      <c r="M186" s="306" t="str">
        <f>IF(競技者データ入力シート!H191="","",競技者データ入力シート!H191)</f>
        <v/>
      </c>
      <c r="N186" s="306" t="str">
        <f>IF(競技者データ入力シート!I191="","",競技者データ入力シート!I191)</f>
        <v/>
      </c>
      <c r="O186" s="306" t="str">
        <f>IF(競技者データ入力シート!J191="","",競技者データ入力シート!J191)</f>
        <v/>
      </c>
      <c r="P186" s="306" t="str">
        <f>IF(競技者データ入力シート!K191="","",競技者データ入力シート!K191)</f>
        <v/>
      </c>
      <c r="Q186" s="306" t="str">
        <f>IF(競技者データ入力シート!C191="", "", '大会申込一覧表(印刷して提出)'!$L$5)</f>
        <v/>
      </c>
      <c r="R186" s="306" t="str">
        <f>IF(競技者データ入力シート!L191="", "", 競技者データ入力シート!L191)</f>
        <v/>
      </c>
      <c r="S186" s="306" t="str">
        <f>IF($D186="","",data!U187)</f>
        <v/>
      </c>
      <c r="T186" s="306" t="str">
        <f>IF($D186="","",data!W187)</f>
        <v/>
      </c>
      <c r="U186" s="306"/>
      <c r="V186" s="306"/>
      <c r="W186" s="306" t="str">
        <f>IF($D186="","",data!Z187)</f>
        <v/>
      </c>
      <c r="X186" s="306" t="str">
        <f>IF($D186="","",data!AB187)</f>
        <v/>
      </c>
      <c r="Y186" s="306"/>
      <c r="Z186" s="306"/>
      <c r="AA186" s="306" t="str">
        <f>IF($D186="","",data!AE187)</f>
        <v/>
      </c>
      <c r="AB186" s="306" t="str">
        <f>IF($D186="","",data!AG187)</f>
        <v/>
      </c>
      <c r="AC186" s="306"/>
      <c r="AD186" s="306"/>
      <c r="AE186" s="306" t="str">
        <f>IF($D186="","",data!AJ187)</f>
        <v/>
      </c>
      <c r="AF186" s="306" t="str">
        <f>IF($D186="","",data!AL187)</f>
        <v/>
      </c>
      <c r="AG186" s="306"/>
      <c r="AH186" s="306"/>
      <c r="AI186" s="306" t="str">
        <f>IF($D186="","",data!AO187)</f>
        <v/>
      </c>
      <c r="AJ186" s="306" t="str">
        <f>IF($D186="","",data!AQ187)</f>
        <v/>
      </c>
      <c r="AK186" s="306"/>
      <c r="AL186" s="306"/>
      <c r="AM186" s="306" t="str">
        <f>IF(競技者データ入力シート!AK191="","",競技者データ入力シート!AK191)</f>
        <v/>
      </c>
      <c r="AN186" s="306" t="str">
        <f>IF(競技者データ入力シート!$AK191="","",(VLOOKUP(($AI186&amp;$AM186),$BO$2:$BP$9,2,FALSE)))</f>
        <v/>
      </c>
      <c r="AO186" s="306" t="str">
        <f>IF(競技者データ入力シート!$AK191="","",$B186)</f>
        <v/>
      </c>
      <c r="AP186" s="306" t="str">
        <f>IF(競技者データ入力シート!$AK191="","",$C186&amp;$AM186)</f>
        <v/>
      </c>
      <c r="AQ186" s="306"/>
      <c r="AR186" s="306" t="str">
        <f>IF(競技者データ入力シート!$AK191="","",$C186&amp;$AM186)</f>
        <v/>
      </c>
      <c r="AS186" s="306" t="str">
        <f>IF(競技者データ入力シート!$AK191="","",$C186&amp;$AM186)</f>
        <v/>
      </c>
      <c r="AT186" s="306" t="str">
        <f>IF(競技者データ入力シート!AK191="","",(COUNTIF($AN$2:AN186,AN186)))</f>
        <v/>
      </c>
      <c r="AU186" s="306" t="str">
        <f>IF(競技者データ入力シート!$AK191="","",E186)</f>
        <v/>
      </c>
      <c r="AV186" s="306" t="str">
        <f>IF(競技者データ入力シート!$AK191="","",J186)</f>
        <v/>
      </c>
      <c r="AW186" s="306" t="str">
        <f>IF(競技者データ入力シート!$AK191="","",AI186)</f>
        <v/>
      </c>
      <c r="AX186" s="306" t="str">
        <f>IF(競技者データ入力シート!$AK191="","",AJ186)</f>
        <v/>
      </c>
      <c r="AY186" s="306" t="str">
        <f>IF(競技者データ入力シート!$N191="","",競技者データ入力シート!$N191)</f>
        <v/>
      </c>
      <c r="AZ186" s="306" t="str">
        <f>IF(競技者データ入力シート!$S191="","",競技者データ入力シート!$S191)</f>
        <v/>
      </c>
      <c r="BA186" s="306" t="str">
        <f>IF(競技者データ入力シート!$X191="","",競技者データ入力シート!$X191)</f>
        <v/>
      </c>
      <c r="BB186" s="306" t="str">
        <f>IF(競技者データ入力シート!$AC191="","",競技者データ入力シート!$AC191)</f>
        <v/>
      </c>
      <c r="BC186" s="306" t="str">
        <f>IF(競技者データ入力シート!$AH191="","",競技者データ入力シート!$AH191)</f>
        <v/>
      </c>
      <c r="BD186" s="306" t="str">
        <f>IF(競技者データ入力シート!$AK191="","",競技者データ入力シート!$AK191)</f>
        <v/>
      </c>
    </row>
    <row r="187" spans="2:56">
      <c r="B187" s="306" t="str">
        <f>IF(競技者データ入力シート!C192="","",競技者データ入力シート!$S$1)</f>
        <v/>
      </c>
      <c r="C187" s="306" t="str">
        <f>IF(競技者データ入力シート!C192="","",'大会申込一覧表(印刷して提出)'!$P$6)</f>
        <v/>
      </c>
      <c r="D187" s="306" t="str">
        <f>競技者データ入力シート!A192</f>
        <v/>
      </c>
      <c r="E187" s="306">
        <v>1186</v>
      </c>
      <c r="F187" s="306" t="str">
        <f>IF(競技者データ入力シート!$C$7="","",競技者データ入力シート!$S$1)</f>
        <v/>
      </c>
      <c r="G187" s="306"/>
      <c r="H187" s="306"/>
      <c r="I187" s="306" t="str">
        <f>IF(競技者データ入力シート!$B192="","",競技者データ入力シート!$B192)</f>
        <v/>
      </c>
      <c r="J187" s="306" t="str">
        <f>IF(競技者データ入力シート!C192="","",(競技者データ入力シート!C192&amp;" "&amp;競技者データ入力シート!D192))</f>
        <v/>
      </c>
      <c r="K187" s="306" t="str">
        <f>IF(競技者データ入力シート!E192="","",(競技者データ入力シート!E192&amp;" "&amp;競技者データ入力シート!F192))</f>
        <v/>
      </c>
      <c r="L187" s="306" t="str">
        <f>IF(競技者データ入力シート!C192="","",(競技者データ入力シート!C192&amp;" "&amp;競技者データ入力シート!D192))</f>
        <v/>
      </c>
      <c r="M187" s="306" t="str">
        <f>IF(競技者データ入力シート!H192="","",競技者データ入力シート!H192)</f>
        <v/>
      </c>
      <c r="N187" s="306" t="str">
        <f>IF(競技者データ入力シート!I192="","",競技者データ入力シート!I192)</f>
        <v/>
      </c>
      <c r="O187" s="306" t="str">
        <f>IF(競技者データ入力シート!J192="","",競技者データ入力シート!J192)</f>
        <v/>
      </c>
      <c r="P187" s="306" t="str">
        <f>IF(競技者データ入力シート!K192="","",競技者データ入力シート!K192)</f>
        <v/>
      </c>
      <c r="Q187" s="306" t="str">
        <f>IF(競技者データ入力シート!C192="", "", '大会申込一覧表(印刷して提出)'!$L$5)</f>
        <v/>
      </c>
      <c r="R187" s="306" t="str">
        <f>IF(競技者データ入力シート!L192="", "", 競技者データ入力シート!L192)</f>
        <v/>
      </c>
      <c r="S187" s="306" t="str">
        <f>IF($D187="","",data!U188)</f>
        <v/>
      </c>
      <c r="T187" s="306" t="str">
        <f>IF($D187="","",data!W188)</f>
        <v/>
      </c>
      <c r="U187" s="306"/>
      <c r="V187" s="306"/>
      <c r="W187" s="306" t="str">
        <f>IF($D187="","",data!Z188)</f>
        <v/>
      </c>
      <c r="X187" s="306" t="str">
        <f>IF($D187="","",data!AB188)</f>
        <v/>
      </c>
      <c r="Y187" s="306"/>
      <c r="Z187" s="306"/>
      <c r="AA187" s="306" t="str">
        <f>IF($D187="","",data!AE188)</f>
        <v/>
      </c>
      <c r="AB187" s="306" t="str">
        <f>IF($D187="","",data!AG188)</f>
        <v/>
      </c>
      <c r="AC187" s="306"/>
      <c r="AD187" s="306"/>
      <c r="AE187" s="306" t="str">
        <f>IF($D187="","",data!AJ188)</f>
        <v/>
      </c>
      <c r="AF187" s="306" t="str">
        <f>IF($D187="","",data!AL188)</f>
        <v/>
      </c>
      <c r="AG187" s="306"/>
      <c r="AH187" s="306"/>
      <c r="AI187" s="306" t="str">
        <f>IF($D187="","",data!AO188)</f>
        <v/>
      </c>
      <c r="AJ187" s="306" t="str">
        <f>IF($D187="","",data!AQ188)</f>
        <v/>
      </c>
      <c r="AK187" s="306"/>
      <c r="AL187" s="306"/>
      <c r="AM187" s="306" t="str">
        <f>IF(競技者データ入力シート!AK192="","",競技者データ入力シート!AK192)</f>
        <v/>
      </c>
      <c r="AN187" s="306" t="str">
        <f>IF(競技者データ入力シート!$AK192="","",(VLOOKUP(($AI187&amp;$AM187),$BO$2:$BP$9,2,FALSE)))</f>
        <v/>
      </c>
      <c r="AO187" s="306" t="str">
        <f>IF(競技者データ入力シート!$AK192="","",$B187)</f>
        <v/>
      </c>
      <c r="AP187" s="306" t="str">
        <f>IF(競技者データ入力シート!$AK192="","",$C187&amp;$AM187)</f>
        <v/>
      </c>
      <c r="AQ187" s="306"/>
      <c r="AR187" s="306" t="str">
        <f>IF(競技者データ入力シート!$AK192="","",$C187&amp;$AM187)</f>
        <v/>
      </c>
      <c r="AS187" s="306" t="str">
        <f>IF(競技者データ入力シート!$AK192="","",$C187&amp;$AM187)</f>
        <v/>
      </c>
      <c r="AT187" s="306" t="str">
        <f>IF(競技者データ入力シート!AK192="","",(COUNTIF($AN$2:AN187,AN187)))</f>
        <v/>
      </c>
      <c r="AU187" s="306" t="str">
        <f>IF(競技者データ入力シート!$AK192="","",E187)</f>
        <v/>
      </c>
      <c r="AV187" s="306" t="str">
        <f>IF(競技者データ入力シート!$AK192="","",J187)</f>
        <v/>
      </c>
      <c r="AW187" s="306" t="str">
        <f>IF(競技者データ入力シート!$AK192="","",AI187)</f>
        <v/>
      </c>
      <c r="AX187" s="306" t="str">
        <f>IF(競技者データ入力シート!$AK192="","",AJ187)</f>
        <v/>
      </c>
      <c r="AY187" s="306" t="str">
        <f>IF(競技者データ入力シート!$N192="","",競技者データ入力シート!$N192)</f>
        <v/>
      </c>
      <c r="AZ187" s="306" t="str">
        <f>IF(競技者データ入力シート!$S192="","",競技者データ入力シート!$S192)</f>
        <v/>
      </c>
      <c r="BA187" s="306" t="str">
        <f>IF(競技者データ入力シート!$X192="","",競技者データ入力シート!$X192)</f>
        <v/>
      </c>
      <c r="BB187" s="306" t="str">
        <f>IF(競技者データ入力シート!$AC192="","",競技者データ入力シート!$AC192)</f>
        <v/>
      </c>
      <c r="BC187" s="306" t="str">
        <f>IF(競技者データ入力シート!$AH192="","",競技者データ入力シート!$AH192)</f>
        <v/>
      </c>
      <c r="BD187" s="306" t="str">
        <f>IF(競技者データ入力シート!$AK192="","",競技者データ入力シート!$AK192)</f>
        <v/>
      </c>
    </row>
    <row r="188" spans="2:56">
      <c r="B188" s="306" t="str">
        <f>IF(競技者データ入力シート!C193="","",競技者データ入力シート!$S$1)</f>
        <v/>
      </c>
      <c r="C188" s="306" t="str">
        <f>IF(競技者データ入力シート!C193="","",'大会申込一覧表(印刷して提出)'!$P$6)</f>
        <v/>
      </c>
      <c r="D188" s="306" t="str">
        <f>競技者データ入力シート!A193</f>
        <v/>
      </c>
      <c r="E188" s="306">
        <v>1187</v>
      </c>
      <c r="F188" s="306" t="str">
        <f>IF(競技者データ入力シート!$C$7="","",競技者データ入力シート!$S$1)</f>
        <v/>
      </c>
      <c r="G188" s="306"/>
      <c r="H188" s="306"/>
      <c r="I188" s="306" t="str">
        <f>IF(競技者データ入力シート!$B193="","",競技者データ入力シート!$B193)</f>
        <v/>
      </c>
      <c r="J188" s="306" t="str">
        <f>IF(競技者データ入力シート!C193="","",(競技者データ入力シート!C193&amp;" "&amp;競技者データ入力シート!D193))</f>
        <v/>
      </c>
      <c r="K188" s="306" t="str">
        <f>IF(競技者データ入力シート!E193="","",(競技者データ入力シート!E193&amp;" "&amp;競技者データ入力シート!F193))</f>
        <v/>
      </c>
      <c r="L188" s="306" t="str">
        <f>IF(競技者データ入力シート!C193="","",(競技者データ入力シート!C193&amp;" "&amp;競技者データ入力シート!D193))</f>
        <v/>
      </c>
      <c r="M188" s="306" t="str">
        <f>IF(競技者データ入力シート!H193="","",競技者データ入力シート!H193)</f>
        <v/>
      </c>
      <c r="N188" s="306" t="str">
        <f>IF(競技者データ入力シート!I193="","",競技者データ入力シート!I193)</f>
        <v/>
      </c>
      <c r="O188" s="306" t="str">
        <f>IF(競技者データ入力シート!J193="","",競技者データ入力シート!J193)</f>
        <v/>
      </c>
      <c r="P188" s="306" t="str">
        <f>IF(競技者データ入力シート!K193="","",競技者データ入力シート!K193)</f>
        <v/>
      </c>
      <c r="Q188" s="306" t="str">
        <f>IF(競技者データ入力シート!C193="", "", '大会申込一覧表(印刷して提出)'!$L$5)</f>
        <v/>
      </c>
      <c r="R188" s="306" t="str">
        <f>IF(競技者データ入力シート!L193="", "", 競技者データ入力シート!L193)</f>
        <v/>
      </c>
      <c r="S188" s="306" t="str">
        <f>IF($D188="","",data!U189)</f>
        <v/>
      </c>
      <c r="T188" s="306" t="str">
        <f>IF($D188="","",data!W189)</f>
        <v/>
      </c>
      <c r="U188" s="306"/>
      <c r="V188" s="306"/>
      <c r="W188" s="306" t="str">
        <f>IF($D188="","",data!Z189)</f>
        <v/>
      </c>
      <c r="X188" s="306" t="str">
        <f>IF($D188="","",data!AB189)</f>
        <v/>
      </c>
      <c r="Y188" s="306"/>
      <c r="Z188" s="306"/>
      <c r="AA188" s="306" t="str">
        <f>IF($D188="","",data!AE189)</f>
        <v/>
      </c>
      <c r="AB188" s="306" t="str">
        <f>IF($D188="","",data!AG189)</f>
        <v/>
      </c>
      <c r="AC188" s="306"/>
      <c r="AD188" s="306"/>
      <c r="AE188" s="306" t="str">
        <f>IF($D188="","",data!AJ189)</f>
        <v/>
      </c>
      <c r="AF188" s="306" t="str">
        <f>IF($D188="","",data!AL189)</f>
        <v/>
      </c>
      <c r="AG188" s="306"/>
      <c r="AH188" s="306"/>
      <c r="AI188" s="306" t="str">
        <f>IF($D188="","",data!AO189)</f>
        <v/>
      </c>
      <c r="AJ188" s="306" t="str">
        <f>IF($D188="","",data!AQ189)</f>
        <v/>
      </c>
      <c r="AK188" s="306"/>
      <c r="AL188" s="306"/>
      <c r="AM188" s="306" t="str">
        <f>IF(競技者データ入力シート!AK193="","",競技者データ入力シート!AK193)</f>
        <v/>
      </c>
      <c r="AN188" s="306" t="str">
        <f>IF(競技者データ入力シート!$AK193="","",(VLOOKUP(($AI188&amp;$AM188),$BO$2:$BP$9,2,FALSE)))</f>
        <v/>
      </c>
      <c r="AO188" s="306" t="str">
        <f>IF(競技者データ入力シート!$AK193="","",$B188)</f>
        <v/>
      </c>
      <c r="AP188" s="306" t="str">
        <f>IF(競技者データ入力シート!$AK193="","",$C188&amp;$AM188)</f>
        <v/>
      </c>
      <c r="AQ188" s="306"/>
      <c r="AR188" s="306" t="str">
        <f>IF(競技者データ入力シート!$AK193="","",$C188&amp;$AM188)</f>
        <v/>
      </c>
      <c r="AS188" s="306" t="str">
        <f>IF(競技者データ入力シート!$AK193="","",$C188&amp;$AM188)</f>
        <v/>
      </c>
      <c r="AT188" s="306" t="str">
        <f>IF(競技者データ入力シート!AK193="","",(COUNTIF($AN$2:AN188,AN188)))</f>
        <v/>
      </c>
      <c r="AU188" s="306" t="str">
        <f>IF(競技者データ入力シート!$AK193="","",E188)</f>
        <v/>
      </c>
      <c r="AV188" s="306" t="str">
        <f>IF(競技者データ入力シート!$AK193="","",J188)</f>
        <v/>
      </c>
      <c r="AW188" s="306" t="str">
        <f>IF(競技者データ入力シート!$AK193="","",AI188)</f>
        <v/>
      </c>
      <c r="AX188" s="306" t="str">
        <f>IF(競技者データ入力シート!$AK193="","",AJ188)</f>
        <v/>
      </c>
      <c r="AY188" s="306" t="str">
        <f>IF(競技者データ入力シート!$N193="","",競技者データ入力シート!$N193)</f>
        <v/>
      </c>
      <c r="AZ188" s="306" t="str">
        <f>IF(競技者データ入力シート!$S193="","",競技者データ入力シート!$S193)</f>
        <v/>
      </c>
      <c r="BA188" s="306" t="str">
        <f>IF(競技者データ入力シート!$X193="","",競技者データ入力シート!$X193)</f>
        <v/>
      </c>
      <c r="BB188" s="306" t="str">
        <f>IF(競技者データ入力シート!$AC193="","",競技者データ入力シート!$AC193)</f>
        <v/>
      </c>
      <c r="BC188" s="306" t="str">
        <f>IF(競技者データ入力シート!$AH193="","",競技者データ入力シート!$AH193)</f>
        <v/>
      </c>
      <c r="BD188" s="306" t="str">
        <f>IF(競技者データ入力シート!$AK193="","",競技者データ入力シート!$AK193)</f>
        <v/>
      </c>
    </row>
    <row r="189" spans="2:56">
      <c r="B189" s="306" t="str">
        <f>IF(競技者データ入力シート!C194="","",競技者データ入力シート!$S$1)</f>
        <v/>
      </c>
      <c r="C189" s="306" t="str">
        <f>IF(競技者データ入力シート!C194="","",'大会申込一覧表(印刷して提出)'!$P$6)</f>
        <v/>
      </c>
      <c r="D189" s="306" t="str">
        <f>競技者データ入力シート!A194</f>
        <v/>
      </c>
      <c r="E189" s="306">
        <v>1188</v>
      </c>
      <c r="F189" s="306" t="str">
        <f>IF(競技者データ入力シート!$C$7="","",競技者データ入力シート!$S$1)</f>
        <v/>
      </c>
      <c r="G189" s="306"/>
      <c r="H189" s="306"/>
      <c r="I189" s="306" t="str">
        <f>IF(競技者データ入力シート!$B194="","",競技者データ入力シート!$B194)</f>
        <v/>
      </c>
      <c r="J189" s="306" t="str">
        <f>IF(競技者データ入力シート!C194="","",(競技者データ入力シート!C194&amp;" "&amp;競技者データ入力シート!D194))</f>
        <v/>
      </c>
      <c r="K189" s="306" t="str">
        <f>IF(競技者データ入力シート!E194="","",(競技者データ入力シート!E194&amp;" "&amp;競技者データ入力シート!F194))</f>
        <v/>
      </c>
      <c r="L189" s="306" t="str">
        <f>IF(競技者データ入力シート!C194="","",(競技者データ入力シート!C194&amp;" "&amp;競技者データ入力シート!D194))</f>
        <v/>
      </c>
      <c r="M189" s="306" t="str">
        <f>IF(競技者データ入力シート!H194="","",競技者データ入力シート!H194)</f>
        <v/>
      </c>
      <c r="N189" s="306" t="str">
        <f>IF(競技者データ入力シート!I194="","",競技者データ入力シート!I194)</f>
        <v/>
      </c>
      <c r="O189" s="306" t="str">
        <f>IF(競技者データ入力シート!J194="","",競技者データ入力シート!J194)</f>
        <v/>
      </c>
      <c r="P189" s="306" t="str">
        <f>IF(競技者データ入力シート!K194="","",競技者データ入力シート!K194)</f>
        <v/>
      </c>
      <c r="Q189" s="306" t="str">
        <f>IF(競技者データ入力シート!C194="", "", '大会申込一覧表(印刷して提出)'!$L$5)</f>
        <v/>
      </c>
      <c r="R189" s="306" t="str">
        <f>IF(競技者データ入力シート!L194="", "", 競技者データ入力シート!L194)</f>
        <v/>
      </c>
      <c r="S189" s="306" t="str">
        <f>IF($D189="","",data!U190)</f>
        <v/>
      </c>
      <c r="T189" s="306" t="str">
        <f>IF($D189="","",data!W190)</f>
        <v/>
      </c>
      <c r="U189" s="306"/>
      <c r="V189" s="306"/>
      <c r="W189" s="306" t="str">
        <f>IF($D189="","",data!Z190)</f>
        <v/>
      </c>
      <c r="X189" s="306" t="str">
        <f>IF($D189="","",data!AB190)</f>
        <v/>
      </c>
      <c r="Y189" s="306"/>
      <c r="Z189" s="306"/>
      <c r="AA189" s="306" t="str">
        <f>IF($D189="","",data!AE190)</f>
        <v/>
      </c>
      <c r="AB189" s="306" t="str">
        <f>IF($D189="","",data!AG190)</f>
        <v/>
      </c>
      <c r="AC189" s="306"/>
      <c r="AD189" s="306"/>
      <c r="AE189" s="306" t="str">
        <f>IF($D189="","",data!AJ190)</f>
        <v/>
      </c>
      <c r="AF189" s="306" t="str">
        <f>IF($D189="","",data!AL190)</f>
        <v/>
      </c>
      <c r="AG189" s="306"/>
      <c r="AH189" s="306"/>
      <c r="AI189" s="306" t="str">
        <f>IF($D189="","",data!AO190)</f>
        <v/>
      </c>
      <c r="AJ189" s="306" t="str">
        <f>IF($D189="","",data!AQ190)</f>
        <v/>
      </c>
      <c r="AK189" s="306"/>
      <c r="AL189" s="306"/>
      <c r="AM189" s="306" t="str">
        <f>IF(競技者データ入力シート!AK194="","",競技者データ入力シート!AK194)</f>
        <v/>
      </c>
      <c r="AN189" s="306" t="str">
        <f>IF(競技者データ入力シート!$AK194="","",(VLOOKUP(($AI189&amp;$AM189),$BO$2:$BP$9,2,FALSE)))</f>
        <v/>
      </c>
      <c r="AO189" s="306" t="str">
        <f>IF(競技者データ入力シート!$AK194="","",$B189)</f>
        <v/>
      </c>
      <c r="AP189" s="306" t="str">
        <f>IF(競技者データ入力シート!$AK194="","",$C189&amp;$AM189)</f>
        <v/>
      </c>
      <c r="AQ189" s="306"/>
      <c r="AR189" s="306" t="str">
        <f>IF(競技者データ入力シート!$AK194="","",$C189&amp;$AM189)</f>
        <v/>
      </c>
      <c r="AS189" s="306" t="str">
        <f>IF(競技者データ入力シート!$AK194="","",$C189&amp;$AM189)</f>
        <v/>
      </c>
      <c r="AT189" s="306" t="str">
        <f>IF(競技者データ入力シート!AK194="","",(COUNTIF($AN$2:AN189,AN189)))</f>
        <v/>
      </c>
      <c r="AU189" s="306" t="str">
        <f>IF(競技者データ入力シート!$AK194="","",E189)</f>
        <v/>
      </c>
      <c r="AV189" s="306" t="str">
        <f>IF(競技者データ入力シート!$AK194="","",J189)</f>
        <v/>
      </c>
      <c r="AW189" s="306" t="str">
        <f>IF(競技者データ入力シート!$AK194="","",AI189)</f>
        <v/>
      </c>
      <c r="AX189" s="306" t="str">
        <f>IF(競技者データ入力シート!$AK194="","",AJ189)</f>
        <v/>
      </c>
      <c r="AY189" s="306" t="str">
        <f>IF(競技者データ入力シート!$N194="","",競技者データ入力シート!$N194)</f>
        <v/>
      </c>
      <c r="AZ189" s="306" t="str">
        <f>IF(競技者データ入力シート!$S194="","",競技者データ入力シート!$S194)</f>
        <v/>
      </c>
      <c r="BA189" s="306" t="str">
        <f>IF(競技者データ入力シート!$X194="","",競技者データ入力シート!$X194)</f>
        <v/>
      </c>
      <c r="BB189" s="306" t="str">
        <f>IF(競技者データ入力シート!$AC194="","",競技者データ入力シート!$AC194)</f>
        <v/>
      </c>
      <c r="BC189" s="306" t="str">
        <f>IF(競技者データ入力シート!$AH194="","",競技者データ入力シート!$AH194)</f>
        <v/>
      </c>
      <c r="BD189" s="306" t="str">
        <f>IF(競技者データ入力シート!$AK194="","",競技者データ入力シート!$AK194)</f>
        <v/>
      </c>
    </row>
    <row r="190" spans="2:56">
      <c r="B190" s="306" t="str">
        <f>IF(競技者データ入力シート!C195="","",競技者データ入力シート!$S$1)</f>
        <v/>
      </c>
      <c r="C190" s="306" t="str">
        <f>IF(競技者データ入力シート!C195="","",'大会申込一覧表(印刷して提出)'!$P$6)</f>
        <v/>
      </c>
      <c r="D190" s="306" t="str">
        <f>競技者データ入力シート!A195</f>
        <v/>
      </c>
      <c r="E190" s="306">
        <v>1189</v>
      </c>
      <c r="F190" s="306" t="str">
        <f>IF(競技者データ入力シート!$C$7="","",競技者データ入力シート!$S$1)</f>
        <v/>
      </c>
      <c r="G190" s="306"/>
      <c r="H190" s="306"/>
      <c r="I190" s="306" t="str">
        <f>IF(競技者データ入力シート!$B195="","",競技者データ入力シート!$B195)</f>
        <v/>
      </c>
      <c r="J190" s="306" t="str">
        <f>IF(競技者データ入力シート!C195="","",(競技者データ入力シート!C195&amp;" "&amp;競技者データ入力シート!D195))</f>
        <v/>
      </c>
      <c r="K190" s="306" t="str">
        <f>IF(競技者データ入力シート!E195="","",(競技者データ入力シート!E195&amp;" "&amp;競技者データ入力シート!F195))</f>
        <v/>
      </c>
      <c r="L190" s="306" t="str">
        <f>IF(競技者データ入力シート!C195="","",(競技者データ入力シート!C195&amp;" "&amp;競技者データ入力シート!D195))</f>
        <v/>
      </c>
      <c r="M190" s="306" t="str">
        <f>IF(競技者データ入力シート!H195="","",競技者データ入力シート!H195)</f>
        <v/>
      </c>
      <c r="N190" s="306" t="str">
        <f>IF(競技者データ入力シート!I195="","",競技者データ入力シート!I195)</f>
        <v/>
      </c>
      <c r="O190" s="306" t="str">
        <f>IF(競技者データ入力シート!J195="","",競技者データ入力シート!J195)</f>
        <v/>
      </c>
      <c r="P190" s="306" t="str">
        <f>IF(競技者データ入力シート!K195="","",競技者データ入力シート!K195)</f>
        <v/>
      </c>
      <c r="Q190" s="306" t="str">
        <f>IF(競技者データ入力シート!C195="", "", '大会申込一覧表(印刷して提出)'!$L$5)</f>
        <v/>
      </c>
      <c r="R190" s="306" t="str">
        <f>IF(競技者データ入力シート!L195="", "", 競技者データ入力シート!L195)</f>
        <v/>
      </c>
      <c r="S190" s="306" t="str">
        <f>IF($D190="","",data!U191)</f>
        <v/>
      </c>
      <c r="T190" s="306" t="str">
        <f>IF($D190="","",data!W191)</f>
        <v/>
      </c>
      <c r="U190" s="306"/>
      <c r="V190" s="306"/>
      <c r="W190" s="306" t="str">
        <f>IF($D190="","",data!Z191)</f>
        <v/>
      </c>
      <c r="X190" s="306" t="str">
        <f>IF($D190="","",data!AB191)</f>
        <v/>
      </c>
      <c r="Y190" s="306"/>
      <c r="Z190" s="306"/>
      <c r="AA190" s="306" t="str">
        <f>IF($D190="","",data!AE191)</f>
        <v/>
      </c>
      <c r="AB190" s="306" t="str">
        <f>IF($D190="","",data!AG191)</f>
        <v/>
      </c>
      <c r="AC190" s="306"/>
      <c r="AD190" s="306"/>
      <c r="AE190" s="306" t="str">
        <f>IF($D190="","",data!AJ191)</f>
        <v/>
      </c>
      <c r="AF190" s="306" t="str">
        <f>IF($D190="","",data!AL191)</f>
        <v/>
      </c>
      <c r="AG190" s="306"/>
      <c r="AH190" s="306"/>
      <c r="AI190" s="306" t="str">
        <f>IF($D190="","",data!AO191)</f>
        <v/>
      </c>
      <c r="AJ190" s="306" t="str">
        <f>IF($D190="","",data!AQ191)</f>
        <v/>
      </c>
      <c r="AK190" s="306"/>
      <c r="AL190" s="306"/>
      <c r="AM190" s="306" t="str">
        <f>IF(競技者データ入力シート!AK195="","",競技者データ入力シート!AK195)</f>
        <v/>
      </c>
      <c r="AN190" s="306" t="str">
        <f>IF(競技者データ入力シート!$AK195="","",(VLOOKUP(($AI190&amp;$AM190),$BO$2:$BP$9,2,FALSE)))</f>
        <v/>
      </c>
      <c r="AO190" s="306" t="str">
        <f>IF(競技者データ入力シート!$AK195="","",$B190)</f>
        <v/>
      </c>
      <c r="AP190" s="306" t="str">
        <f>IF(競技者データ入力シート!$AK195="","",$C190&amp;$AM190)</f>
        <v/>
      </c>
      <c r="AQ190" s="306"/>
      <c r="AR190" s="306" t="str">
        <f>IF(競技者データ入力シート!$AK195="","",$C190&amp;$AM190)</f>
        <v/>
      </c>
      <c r="AS190" s="306" t="str">
        <f>IF(競技者データ入力シート!$AK195="","",$C190&amp;$AM190)</f>
        <v/>
      </c>
      <c r="AT190" s="306" t="str">
        <f>IF(競技者データ入力シート!AK195="","",(COUNTIF($AN$2:AN190,AN190)))</f>
        <v/>
      </c>
      <c r="AU190" s="306" t="str">
        <f>IF(競技者データ入力シート!$AK195="","",E190)</f>
        <v/>
      </c>
      <c r="AV190" s="306" t="str">
        <f>IF(競技者データ入力シート!$AK195="","",J190)</f>
        <v/>
      </c>
      <c r="AW190" s="306" t="str">
        <f>IF(競技者データ入力シート!$AK195="","",AI190)</f>
        <v/>
      </c>
      <c r="AX190" s="306" t="str">
        <f>IF(競技者データ入力シート!$AK195="","",AJ190)</f>
        <v/>
      </c>
      <c r="AY190" s="306" t="str">
        <f>IF(競技者データ入力シート!$N195="","",競技者データ入力シート!$N195)</f>
        <v/>
      </c>
      <c r="AZ190" s="306" t="str">
        <f>IF(競技者データ入力シート!$S195="","",競技者データ入力シート!$S195)</f>
        <v/>
      </c>
      <c r="BA190" s="306" t="str">
        <f>IF(競技者データ入力シート!$X195="","",競技者データ入力シート!$X195)</f>
        <v/>
      </c>
      <c r="BB190" s="306" t="str">
        <f>IF(競技者データ入力シート!$AC195="","",競技者データ入力シート!$AC195)</f>
        <v/>
      </c>
      <c r="BC190" s="306" t="str">
        <f>IF(競技者データ入力シート!$AH195="","",競技者データ入力シート!$AH195)</f>
        <v/>
      </c>
      <c r="BD190" s="306" t="str">
        <f>IF(競技者データ入力シート!$AK195="","",競技者データ入力シート!$AK195)</f>
        <v/>
      </c>
    </row>
    <row r="191" spans="2:56">
      <c r="B191" s="306" t="str">
        <f>IF(競技者データ入力シート!C196="","",競技者データ入力シート!$S$1)</f>
        <v/>
      </c>
      <c r="C191" s="306" t="str">
        <f>IF(競技者データ入力シート!C196="","",'大会申込一覧表(印刷して提出)'!$P$6)</f>
        <v/>
      </c>
      <c r="D191" s="306" t="str">
        <f>競技者データ入力シート!A196</f>
        <v/>
      </c>
      <c r="E191" s="306">
        <v>1190</v>
      </c>
      <c r="F191" s="306" t="str">
        <f>IF(競技者データ入力シート!$C$7="","",競技者データ入力シート!$S$1)</f>
        <v/>
      </c>
      <c r="G191" s="306"/>
      <c r="H191" s="306"/>
      <c r="I191" s="306" t="str">
        <f>IF(競技者データ入力シート!$B196="","",競技者データ入力シート!$B196)</f>
        <v/>
      </c>
      <c r="J191" s="306" t="str">
        <f>IF(競技者データ入力シート!C196="","",(競技者データ入力シート!C196&amp;" "&amp;競技者データ入力シート!D196))</f>
        <v/>
      </c>
      <c r="K191" s="306" t="str">
        <f>IF(競技者データ入力シート!E196="","",(競技者データ入力シート!E196&amp;" "&amp;競技者データ入力シート!F196))</f>
        <v/>
      </c>
      <c r="L191" s="306" t="str">
        <f>IF(競技者データ入力シート!C196="","",(競技者データ入力シート!C196&amp;" "&amp;競技者データ入力シート!D196))</f>
        <v/>
      </c>
      <c r="M191" s="306" t="str">
        <f>IF(競技者データ入力シート!H196="","",競技者データ入力シート!H196)</f>
        <v/>
      </c>
      <c r="N191" s="306" t="str">
        <f>IF(競技者データ入力シート!I196="","",競技者データ入力シート!I196)</f>
        <v/>
      </c>
      <c r="O191" s="306" t="str">
        <f>IF(競技者データ入力シート!J196="","",競技者データ入力シート!J196)</f>
        <v/>
      </c>
      <c r="P191" s="306" t="str">
        <f>IF(競技者データ入力シート!K196="","",競技者データ入力シート!K196)</f>
        <v/>
      </c>
      <c r="Q191" s="306" t="str">
        <f>IF(競技者データ入力シート!C196="", "", '大会申込一覧表(印刷して提出)'!$L$5)</f>
        <v/>
      </c>
      <c r="R191" s="306" t="str">
        <f>IF(競技者データ入力シート!L196="", "", 競技者データ入力シート!L196)</f>
        <v/>
      </c>
      <c r="S191" s="306" t="str">
        <f>IF($D191="","",data!U192)</f>
        <v/>
      </c>
      <c r="T191" s="306" t="str">
        <f>IF($D191="","",data!W192)</f>
        <v/>
      </c>
      <c r="U191" s="306"/>
      <c r="V191" s="306"/>
      <c r="W191" s="306" t="str">
        <f>IF($D191="","",data!Z192)</f>
        <v/>
      </c>
      <c r="X191" s="306" t="str">
        <f>IF($D191="","",data!AB192)</f>
        <v/>
      </c>
      <c r="Y191" s="306"/>
      <c r="Z191" s="306"/>
      <c r="AA191" s="306" t="str">
        <f>IF($D191="","",data!AE192)</f>
        <v/>
      </c>
      <c r="AB191" s="306" t="str">
        <f>IF($D191="","",data!AG192)</f>
        <v/>
      </c>
      <c r="AC191" s="306"/>
      <c r="AD191" s="306"/>
      <c r="AE191" s="306" t="str">
        <f>IF($D191="","",data!AJ192)</f>
        <v/>
      </c>
      <c r="AF191" s="306" t="str">
        <f>IF($D191="","",data!AL192)</f>
        <v/>
      </c>
      <c r="AG191" s="306"/>
      <c r="AH191" s="306"/>
      <c r="AI191" s="306" t="str">
        <f>IF($D191="","",data!AO192)</f>
        <v/>
      </c>
      <c r="AJ191" s="306" t="str">
        <f>IF($D191="","",data!AQ192)</f>
        <v/>
      </c>
      <c r="AK191" s="306"/>
      <c r="AL191" s="306"/>
      <c r="AM191" s="306" t="str">
        <f>IF(競技者データ入力シート!AK196="","",競技者データ入力シート!AK196)</f>
        <v/>
      </c>
      <c r="AN191" s="306" t="str">
        <f>IF(競技者データ入力シート!$AK196="","",(VLOOKUP(($AI191&amp;$AM191),$BO$2:$BP$9,2,FALSE)))</f>
        <v/>
      </c>
      <c r="AO191" s="306" t="str">
        <f>IF(競技者データ入力シート!$AK196="","",$B191)</f>
        <v/>
      </c>
      <c r="AP191" s="306" t="str">
        <f>IF(競技者データ入力シート!$AK196="","",$C191&amp;$AM191)</f>
        <v/>
      </c>
      <c r="AQ191" s="306"/>
      <c r="AR191" s="306" t="str">
        <f>IF(競技者データ入力シート!$AK196="","",$C191&amp;$AM191)</f>
        <v/>
      </c>
      <c r="AS191" s="306" t="str">
        <f>IF(競技者データ入力シート!$AK196="","",$C191&amp;$AM191)</f>
        <v/>
      </c>
      <c r="AT191" s="306" t="str">
        <f>IF(競技者データ入力シート!AK196="","",(COUNTIF($AN$2:AN191,AN191)))</f>
        <v/>
      </c>
      <c r="AU191" s="306" t="str">
        <f>IF(競技者データ入力シート!$AK196="","",E191)</f>
        <v/>
      </c>
      <c r="AV191" s="306" t="str">
        <f>IF(競技者データ入力シート!$AK196="","",J191)</f>
        <v/>
      </c>
      <c r="AW191" s="306" t="str">
        <f>IF(競技者データ入力シート!$AK196="","",AI191)</f>
        <v/>
      </c>
      <c r="AX191" s="306" t="str">
        <f>IF(競技者データ入力シート!$AK196="","",AJ191)</f>
        <v/>
      </c>
      <c r="AY191" s="306" t="str">
        <f>IF(競技者データ入力シート!$N196="","",競技者データ入力シート!$N196)</f>
        <v/>
      </c>
      <c r="AZ191" s="306" t="str">
        <f>IF(競技者データ入力シート!$S196="","",競技者データ入力シート!$S196)</f>
        <v/>
      </c>
      <c r="BA191" s="306" t="str">
        <f>IF(競技者データ入力シート!$X196="","",競技者データ入力シート!$X196)</f>
        <v/>
      </c>
      <c r="BB191" s="306" t="str">
        <f>IF(競技者データ入力シート!$AC196="","",競技者データ入力シート!$AC196)</f>
        <v/>
      </c>
      <c r="BC191" s="306" t="str">
        <f>IF(競技者データ入力シート!$AH196="","",競技者データ入力シート!$AH196)</f>
        <v/>
      </c>
      <c r="BD191" s="306" t="str">
        <f>IF(競技者データ入力シート!$AK196="","",競技者データ入力シート!$AK196)</f>
        <v/>
      </c>
    </row>
    <row r="192" spans="2:56">
      <c r="B192" s="306" t="str">
        <f>IF(競技者データ入力シート!C197="","",競技者データ入力シート!$S$1)</f>
        <v/>
      </c>
      <c r="C192" s="306" t="str">
        <f>IF(競技者データ入力シート!C197="","",'大会申込一覧表(印刷して提出)'!$P$6)</f>
        <v/>
      </c>
      <c r="D192" s="306" t="str">
        <f>競技者データ入力シート!A197</f>
        <v/>
      </c>
      <c r="E192" s="306">
        <v>1191</v>
      </c>
      <c r="F192" s="306" t="str">
        <f>IF(競技者データ入力シート!$C$7="","",競技者データ入力シート!$S$1)</f>
        <v/>
      </c>
      <c r="G192" s="306"/>
      <c r="H192" s="306"/>
      <c r="I192" s="306" t="str">
        <f>IF(競技者データ入力シート!$B197="","",競技者データ入力シート!$B197)</f>
        <v/>
      </c>
      <c r="J192" s="306" t="str">
        <f>IF(競技者データ入力シート!C197="","",(競技者データ入力シート!C197&amp;" "&amp;競技者データ入力シート!D197))</f>
        <v/>
      </c>
      <c r="K192" s="306" t="str">
        <f>IF(競技者データ入力シート!E197="","",(競技者データ入力シート!E197&amp;" "&amp;競技者データ入力シート!F197))</f>
        <v/>
      </c>
      <c r="L192" s="306" t="str">
        <f>IF(競技者データ入力シート!C197="","",(競技者データ入力シート!C197&amp;" "&amp;競技者データ入力シート!D197))</f>
        <v/>
      </c>
      <c r="M192" s="306" t="str">
        <f>IF(競技者データ入力シート!H197="","",競技者データ入力シート!H197)</f>
        <v/>
      </c>
      <c r="N192" s="306" t="str">
        <f>IF(競技者データ入力シート!I197="","",競技者データ入力シート!I197)</f>
        <v/>
      </c>
      <c r="O192" s="306" t="str">
        <f>IF(競技者データ入力シート!J197="","",競技者データ入力シート!J197)</f>
        <v/>
      </c>
      <c r="P192" s="306" t="str">
        <f>IF(競技者データ入力シート!K197="","",競技者データ入力シート!K197)</f>
        <v/>
      </c>
      <c r="Q192" s="306" t="str">
        <f>IF(競技者データ入力シート!C197="", "", '大会申込一覧表(印刷して提出)'!$L$5)</f>
        <v/>
      </c>
      <c r="R192" s="306" t="str">
        <f>IF(競技者データ入力シート!L197="", "", 競技者データ入力シート!L197)</f>
        <v/>
      </c>
      <c r="S192" s="306" t="str">
        <f>IF($D192="","",data!U193)</f>
        <v/>
      </c>
      <c r="T192" s="306" t="str">
        <f>IF($D192="","",data!W193)</f>
        <v/>
      </c>
      <c r="U192" s="306"/>
      <c r="V192" s="306"/>
      <c r="W192" s="306" t="str">
        <f>IF($D192="","",data!Z193)</f>
        <v/>
      </c>
      <c r="X192" s="306" t="str">
        <f>IF($D192="","",data!AB193)</f>
        <v/>
      </c>
      <c r="Y192" s="306"/>
      <c r="Z192" s="306"/>
      <c r="AA192" s="306" t="str">
        <f>IF($D192="","",data!AE193)</f>
        <v/>
      </c>
      <c r="AB192" s="306" t="str">
        <f>IF($D192="","",data!AG193)</f>
        <v/>
      </c>
      <c r="AC192" s="306"/>
      <c r="AD192" s="306"/>
      <c r="AE192" s="306" t="str">
        <f>IF($D192="","",data!AJ193)</f>
        <v/>
      </c>
      <c r="AF192" s="306" t="str">
        <f>IF($D192="","",data!AL193)</f>
        <v/>
      </c>
      <c r="AG192" s="306"/>
      <c r="AH192" s="306"/>
      <c r="AI192" s="306" t="str">
        <f>IF($D192="","",data!AO193)</f>
        <v/>
      </c>
      <c r="AJ192" s="306" t="str">
        <f>IF($D192="","",data!AQ193)</f>
        <v/>
      </c>
      <c r="AK192" s="306"/>
      <c r="AL192" s="306"/>
      <c r="AM192" s="306" t="str">
        <f>IF(競技者データ入力シート!AK197="","",競技者データ入力シート!AK197)</f>
        <v/>
      </c>
      <c r="AN192" s="306" t="str">
        <f>IF(競技者データ入力シート!$AK197="","",(VLOOKUP(($AI192&amp;$AM192),$BO$2:$BP$9,2,FALSE)))</f>
        <v/>
      </c>
      <c r="AO192" s="306" t="str">
        <f>IF(競技者データ入力シート!$AK197="","",$B192)</f>
        <v/>
      </c>
      <c r="AP192" s="306" t="str">
        <f>IF(競技者データ入力シート!$AK197="","",$C192&amp;$AM192)</f>
        <v/>
      </c>
      <c r="AQ192" s="306"/>
      <c r="AR192" s="306" t="str">
        <f>IF(競技者データ入力シート!$AK197="","",$C192&amp;$AM192)</f>
        <v/>
      </c>
      <c r="AS192" s="306" t="str">
        <f>IF(競技者データ入力シート!$AK197="","",$C192&amp;$AM192)</f>
        <v/>
      </c>
      <c r="AT192" s="306" t="str">
        <f>IF(競技者データ入力シート!AK197="","",(COUNTIF($AN$2:AN192,AN192)))</f>
        <v/>
      </c>
      <c r="AU192" s="306" t="str">
        <f>IF(競技者データ入力シート!$AK197="","",E192)</f>
        <v/>
      </c>
      <c r="AV192" s="306" t="str">
        <f>IF(競技者データ入力シート!$AK197="","",J192)</f>
        <v/>
      </c>
      <c r="AW192" s="306" t="str">
        <f>IF(競技者データ入力シート!$AK197="","",AI192)</f>
        <v/>
      </c>
      <c r="AX192" s="306" t="str">
        <f>IF(競技者データ入力シート!$AK197="","",AJ192)</f>
        <v/>
      </c>
      <c r="AY192" s="306" t="str">
        <f>IF(競技者データ入力シート!$N197="","",競技者データ入力シート!$N197)</f>
        <v/>
      </c>
      <c r="AZ192" s="306" t="str">
        <f>IF(競技者データ入力シート!$S197="","",競技者データ入力シート!$S197)</f>
        <v/>
      </c>
      <c r="BA192" s="306" t="str">
        <f>IF(競技者データ入力シート!$X197="","",競技者データ入力シート!$X197)</f>
        <v/>
      </c>
      <c r="BB192" s="306" t="str">
        <f>IF(競技者データ入力シート!$AC197="","",競技者データ入力シート!$AC197)</f>
        <v/>
      </c>
      <c r="BC192" s="306" t="str">
        <f>IF(競技者データ入力シート!$AH197="","",競技者データ入力シート!$AH197)</f>
        <v/>
      </c>
      <c r="BD192" s="306" t="str">
        <f>IF(競技者データ入力シート!$AK197="","",競技者データ入力シート!$AK197)</f>
        <v/>
      </c>
    </row>
    <row r="193" spans="2:56">
      <c r="B193" s="306" t="str">
        <f>IF(競技者データ入力シート!C198="","",競技者データ入力シート!$S$1)</f>
        <v/>
      </c>
      <c r="C193" s="306" t="str">
        <f>IF(競技者データ入力シート!C198="","",'大会申込一覧表(印刷して提出)'!$P$6)</f>
        <v/>
      </c>
      <c r="D193" s="306" t="str">
        <f>競技者データ入力シート!A198</f>
        <v/>
      </c>
      <c r="E193" s="306">
        <v>1192</v>
      </c>
      <c r="F193" s="306" t="str">
        <f>IF(競技者データ入力シート!$C$7="","",競技者データ入力シート!$S$1)</f>
        <v/>
      </c>
      <c r="G193" s="306"/>
      <c r="H193" s="306"/>
      <c r="I193" s="306" t="str">
        <f>IF(競技者データ入力シート!$B198="","",競技者データ入力シート!$B198)</f>
        <v/>
      </c>
      <c r="J193" s="306" t="str">
        <f>IF(競技者データ入力シート!C198="","",(競技者データ入力シート!C198&amp;" "&amp;競技者データ入力シート!D198))</f>
        <v/>
      </c>
      <c r="K193" s="306" t="str">
        <f>IF(競技者データ入力シート!E198="","",(競技者データ入力シート!E198&amp;" "&amp;競技者データ入力シート!F198))</f>
        <v/>
      </c>
      <c r="L193" s="306" t="str">
        <f>IF(競技者データ入力シート!C198="","",(競技者データ入力シート!C198&amp;" "&amp;競技者データ入力シート!D198))</f>
        <v/>
      </c>
      <c r="M193" s="306" t="str">
        <f>IF(競技者データ入力シート!H198="","",競技者データ入力シート!H198)</f>
        <v/>
      </c>
      <c r="N193" s="306" t="str">
        <f>IF(競技者データ入力シート!I198="","",競技者データ入力シート!I198)</f>
        <v/>
      </c>
      <c r="O193" s="306" t="str">
        <f>IF(競技者データ入力シート!J198="","",競技者データ入力シート!J198)</f>
        <v/>
      </c>
      <c r="P193" s="306" t="str">
        <f>IF(競技者データ入力シート!K198="","",競技者データ入力シート!K198)</f>
        <v/>
      </c>
      <c r="Q193" s="306" t="str">
        <f>IF(競技者データ入力シート!C198="", "", '大会申込一覧表(印刷して提出)'!$L$5)</f>
        <v/>
      </c>
      <c r="R193" s="306" t="str">
        <f>IF(競技者データ入力シート!L198="", "", 競技者データ入力シート!L198)</f>
        <v/>
      </c>
      <c r="S193" s="306" t="str">
        <f>IF($D193="","",data!U194)</f>
        <v/>
      </c>
      <c r="T193" s="306" t="str">
        <f>IF($D193="","",data!W194)</f>
        <v/>
      </c>
      <c r="U193" s="306"/>
      <c r="V193" s="306"/>
      <c r="W193" s="306" t="str">
        <f>IF($D193="","",data!Z194)</f>
        <v/>
      </c>
      <c r="X193" s="306" t="str">
        <f>IF($D193="","",data!AB194)</f>
        <v/>
      </c>
      <c r="Y193" s="306"/>
      <c r="Z193" s="306"/>
      <c r="AA193" s="306" t="str">
        <f>IF($D193="","",data!AE194)</f>
        <v/>
      </c>
      <c r="AB193" s="306" t="str">
        <f>IF($D193="","",data!AG194)</f>
        <v/>
      </c>
      <c r="AC193" s="306"/>
      <c r="AD193" s="306"/>
      <c r="AE193" s="306" t="str">
        <f>IF($D193="","",data!AJ194)</f>
        <v/>
      </c>
      <c r="AF193" s="306" t="str">
        <f>IF($D193="","",data!AL194)</f>
        <v/>
      </c>
      <c r="AG193" s="306"/>
      <c r="AH193" s="306"/>
      <c r="AI193" s="306" t="str">
        <f>IF($D193="","",data!AO194)</f>
        <v/>
      </c>
      <c r="AJ193" s="306" t="str">
        <f>IF($D193="","",data!AQ194)</f>
        <v/>
      </c>
      <c r="AK193" s="306"/>
      <c r="AL193" s="306"/>
      <c r="AM193" s="306" t="str">
        <f>IF(競技者データ入力シート!AK198="","",競技者データ入力シート!AK198)</f>
        <v/>
      </c>
      <c r="AN193" s="306" t="str">
        <f>IF(競技者データ入力シート!$AK198="","",(VLOOKUP(($AI193&amp;$AM193),$BO$2:$BP$9,2,FALSE)))</f>
        <v/>
      </c>
      <c r="AO193" s="306" t="str">
        <f>IF(競技者データ入力シート!$AK198="","",$B193)</f>
        <v/>
      </c>
      <c r="AP193" s="306" t="str">
        <f>IF(競技者データ入力シート!$AK198="","",$C193&amp;$AM193)</f>
        <v/>
      </c>
      <c r="AQ193" s="306"/>
      <c r="AR193" s="306" t="str">
        <f>IF(競技者データ入力シート!$AK198="","",$C193&amp;$AM193)</f>
        <v/>
      </c>
      <c r="AS193" s="306" t="str">
        <f>IF(競技者データ入力シート!$AK198="","",$C193&amp;$AM193)</f>
        <v/>
      </c>
      <c r="AT193" s="306" t="str">
        <f>IF(競技者データ入力シート!AK198="","",(COUNTIF($AN$2:AN193,AN193)))</f>
        <v/>
      </c>
      <c r="AU193" s="306" t="str">
        <f>IF(競技者データ入力シート!$AK198="","",E193)</f>
        <v/>
      </c>
      <c r="AV193" s="306" t="str">
        <f>IF(競技者データ入力シート!$AK198="","",J193)</f>
        <v/>
      </c>
      <c r="AW193" s="306" t="str">
        <f>IF(競技者データ入力シート!$AK198="","",AI193)</f>
        <v/>
      </c>
      <c r="AX193" s="306" t="str">
        <f>IF(競技者データ入力シート!$AK198="","",AJ193)</f>
        <v/>
      </c>
      <c r="AY193" s="306" t="str">
        <f>IF(競技者データ入力シート!$N198="","",競技者データ入力シート!$N198)</f>
        <v/>
      </c>
      <c r="AZ193" s="306" t="str">
        <f>IF(競技者データ入力シート!$S198="","",競技者データ入力シート!$S198)</f>
        <v/>
      </c>
      <c r="BA193" s="306" t="str">
        <f>IF(競技者データ入力シート!$X198="","",競技者データ入力シート!$X198)</f>
        <v/>
      </c>
      <c r="BB193" s="306" t="str">
        <f>IF(競技者データ入力シート!$AC198="","",競技者データ入力シート!$AC198)</f>
        <v/>
      </c>
      <c r="BC193" s="306" t="str">
        <f>IF(競技者データ入力シート!$AH198="","",競技者データ入力シート!$AH198)</f>
        <v/>
      </c>
      <c r="BD193" s="306" t="str">
        <f>IF(競技者データ入力シート!$AK198="","",競技者データ入力シート!$AK198)</f>
        <v/>
      </c>
    </row>
    <row r="194" spans="2:56">
      <c r="B194" s="306" t="str">
        <f>IF(競技者データ入力シート!C199="","",競技者データ入力シート!$S$1)</f>
        <v/>
      </c>
      <c r="C194" s="306" t="str">
        <f>IF(競技者データ入力シート!C199="","",'大会申込一覧表(印刷して提出)'!$P$6)</f>
        <v/>
      </c>
      <c r="D194" s="306" t="str">
        <f>競技者データ入力シート!A199</f>
        <v/>
      </c>
      <c r="E194" s="306">
        <v>1193</v>
      </c>
      <c r="F194" s="306" t="str">
        <f>IF(競技者データ入力シート!$C$7="","",競技者データ入力シート!$S$1)</f>
        <v/>
      </c>
      <c r="G194" s="306"/>
      <c r="H194" s="306"/>
      <c r="I194" s="306" t="str">
        <f>IF(競技者データ入力シート!$B199="","",競技者データ入力シート!$B199)</f>
        <v/>
      </c>
      <c r="J194" s="306" t="str">
        <f>IF(競技者データ入力シート!C199="","",(競技者データ入力シート!C199&amp;" "&amp;競技者データ入力シート!D199))</f>
        <v/>
      </c>
      <c r="K194" s="306" t="str">
        <f>IF(競技者データ入力シート!E199="","",(競技者データ入力シート!E199&amp;" "&amp;競技者データ入力シート!F199))</f>
        <v/>
      </c>
      <c r="L194" s="306" t="str">
        <f>IF(競技者データ入力シート!C199="","",(競技者データ入力シート!C199&amp;" "&amp;競技者データ入力シート!D199))</f>
        <v/>
      </c>
      <c r="M194" s="306" t="str">
        <f>IF(競技者データ入力シート!H199="","",競技者データ入力シート!H199)</f>
        <v/>
      </c>
      <c r="N194" s="306" t="str">
        <f>IF(競技者データ入力シート!I199="","",競技者データ入力シート!I199)</f>
        <v/>
      </c>
      <c r="O194" s="306" t="str">
        <f>IF(競技者データ入力シート!J199="","",競技者データ入力シート!J199)</f>
        <v/>
      </c>
      <c r="P194" s="306" t="str">
        <f>IF(競技者データ入力シート!K199="","",競技者データ入力シート!K199)</f>
        <v/>
      </c>
      <c r="Q194" s="306" t="str">
        <f>IF(競技者データ入力シート!C199="", "", '大会申込一覧表(印刷して提出)'!$L$5)</f>
        <v/>
      </c>
      <c r="R194" s="306" t="str">
        <f>IF(競技者データ入力シート!L199="", "", 競技者データ入力シート!L199)</f>
        <v/>
      </c>
      <c r="S194" s="306" t="str">
        <f>IF($D194="","",data!U195)</f>
        <v/>
      </c>
      <c r="T194" s="306" t="str">
        <f>IF($D194="","",data!W195)</f>
        <v/>
      </c>
      <c r="U194" s="306"/>
      <c r="V194" s="306"/>
      <c r="W194" s="306" t="str">
        <f>IF($D194="","",data!Z195)</f>
        <v/>
      </c>
      <c r="X194" s="306" t="str">
        <f>IF($D194="","",data!AB195)</f>
        <v/>
      </c>
      <c r="Y194" s="306"/>
      <c r="Z194" s="306"/>
      <c r="AA194" s="306" t="str">
        <f>IF($D194="","",data!AE195)</f>
        <v/>
      </c>
      <c r="AB194" s="306" t="str">
        <f>IF($D194="","",data!AG195)</f>
        <v/>
      </c>
      <c r="AC194" s="306"/>
      <c r="AD194" s="306"/>
      <c r="AE194" s="306" t="str">
        <f>IF($D194="","",data!AJ195)</f>
        <v/>
      </c>
      <c r="AF194" s="306" t="str">
        <f>IF($D194="","",data!AL195)</f>
        <v/>
      </c>
      <c r="AG194" s="306"/>
      <c r="AH194" s="306"/>
      <c r="AI194" s="306" t="str">
        <f>IF($D194="","",data!AO195)</f>
        <v/>
      </c>
      <c r="AJ194" s="306" t="str">
        <f>IF($D194="","",data!AQ195)</f>
        <v/>
      </c>
      <c r="AK194" s="306"/>
      <c r="AL194" s="306"/>
      <c r="AM194" s="306" t="str">
        <f>IF(競技者データ入力シート!AK199="","",競技者データ入力シート!AK199)</f>
        <v/>
      </c>
      <c r="AN194" s="306" t="str">
        <f>IF(競技者データ入力シート!$AK199="","",(VLOOKUP(($AI194&amp;$AM194),$BO$2:$BP$9,2,FALSE)))</f>
        <v/>
      </c>
      <c r="AO194" s="306" t="str">
        <f>IF(競技者データ入力シート!$AK199="","",$B194)</f>
        <v/>
      </c>
      <c r="AP194" s="306" t="str">
        <f>IF(競技者データ入力シート!$AK199="","",$C194&amp;$AM194)</f>
        <v/>
      </c>
      <c r="AQ194" s="306"/>
      <c r="AR194" s="306" t="str">
        <f>IF(競技者データ入力シート!$AK199="","",$C194&amp;$AM194)</f>
        <v/>
      </c>
      <c r="AS194" s="306" t="str">
        <f>IF(競技者データ入力シート!$AK199="","",$C194&amp;$AM194)</f>
        <v/>
      </c>
      <c r="AT194" s="306" t="str">
        <f>IF(競技者データ入力シート!AK199="","",(COUNTIF($AN$2:AN194,AN194)))</f>
        <v/>
      </c>
      <c r="AU194" s="306" t="str">
        <f>IF(競技者データ入力シート!$AK199="","",E194)</f>
        <v/>
      </c>
      <c r="AV194" s="306" t="str">
        <f>IF(競技者データ入力シート!$AK199="","",J194)</f>
        <v/>
      </c>
      <c r="AW194" s="306" t="str">
        <f>IF(競技者データ入力シート!$AK199="","",AI194)</f>
        <v/>
      </c>
      <c r="AX194" s="306" t="str">
        <f>IF(競技者データ入力シート!$AK199="","",AJ194)</f>
        <v/>
      </c>
      <c r="AY194" s="306" t="str">
        <f>IF(競技者データ入力シート!$N199="","",競技者データ入力シート!$N199)</f>
        <v/>
      </c>
      <c r="AZ194" s="306" t="str">
        <f>IF(競技者データ入力シート!$S199="","",競技者データ入力シート!$S199)</f>
        <v/>
      </c>
      <c r="BA194" s="306" t="str">
        <f>IF(競技者データ入力シート!$X199="","",競技者データ入力シート!$X199)</f>
        <v/>
      </c>
      <c r="BB194" s="306" t="str">
        <f>IF(競技者データ入力シート!$AC199="","",競技者データ入力シート!$AC199)</f>
        <v/>
      </c>
      <c r="BC194" s="306" t="str">
        <f>IF(競技者データ入力シート!$AH199="","",競技者データ入力シート!$AH199)</f>
        <v/>
      </c>
      <c r="BD194" s="306" t="str">
        <f>IF(競技者データ入力シート!$AK199="","",競技者データ入力シート!$AK199)</f>
        <v/>
      </c>
    </row>
    <row r="195" spans="2:56">
      <c r="B195" s="306" t="str">
        <f>IF(競技者データ入力シート!C200="","",競技者データ入力シート!$S$1)</f>
        <v/>
      </c>
      <c r="C195" s="306" t="str">
        <f>IF(競技者データ入力シート!C200="","",'大会申込一覧表(印刷して提出)'!$P$6)</f>
        <v/>
      </c>
      <c r="D195" s="306" t="str">
        <f>競技者データ入力シート!A200</f>
        <v/>
      </c>
      <c r="E195" s="306">
        <v>1194</v>
      </c>
      <c r="F195" s="306" t="str">
        <f>IF(競技者データ入力シート!$C$7="","",競技者データ入力シート!$S$1)</f>
        <v/>
      </c>
      <c r="G195" s="306"/>
      <c r="H195" s="306"/>
      <c r="I195" s="306" t="str">
        <f>IF(競技者データ入力シート!$B200="","",競技者データ入力シート!$B200)</f>
        <v/>
      </c>
      <c r="J195" s="306" t="str">
        <f>IF(競技者データ入力シート!C200="","",(競技者データ入力シート!C200&amp;" "&amp;競技者データ入力シート!D200))</f>
        <v/>
      </c>
      <c r="K195" s="306" t="str">
        <f>IF(競技者データ入力シート!E200="","",(競技者データ入力シート!E200&amp;" "&amp;競技者データ入力シート!F200))</f>
        <v/>
      </c>
      <c r="L195" s="306" t="str">
        <f>IF(競技者データ入力シート!C200="","",(競技者データ入力シート!C200&amp;" "&amp;競技者データ入力シート!D200))</f>
        <v/>
      </c>
      <c r="M195" s="306" t="str">
        <f>IF(競技者データ入力シート!H200="","",競技者データ入力シート!H200)</f>
        <v/>
      </c>
      <c r="N195" s="306" t="str">
        <f>IF(競技者データ入力シート!I200="","",競技者データ入力シート!I200)</f>
        <v/>
      </c>
      <c r="O195" s="306" t="str">
        <f>IF(競技者データ入力シート!J200="","",競技者データ入力シート!J200)</f>
        <v/>
      </c>
      <c r="P195" s="306" t="str">
        <f>IF(競技者データ入力シート!K200="","",競技者データ入力シート!K200)</f>
        <v/>
      </c>
      <c r="Q195" s="306" t="str">
        <f>IF(競技者データ入力シート!C200="", "", '大会申込一覧表(印刷して提出)'!$L$5)</f>
        <v/>
      </c>
      <c r="R195" s="306" t="str">
        <f>IF(競技者データ入力シート!L200="", "", 競技者データ入力シート!L200)</f>
        <v/>
      </c>
      <c r="S195" s="306" t="str">
        <f>IF($D195="","",data!U196)</f>
        <v/>
      </c>
      <c r="T195" s="306" t="str">
        <f>IF($D195="","",data!W196)</f>
        <v/>
      </c>
      <c r="U195" s="306"/>
      <c r="V195" s="306"/>
      <c r="W195" s="306" t="str">
        <f>IF($D195="","",data!Z196)</f>
        <v/>
      </c>
      <c r="X195" s="306" t="str">
        <f>IF($D195="","",data!AB196)</f>
        <v/>
      </c>
      <c r="Y195" s="306"/>
      <c r="Z195" s="306"/>
      <c r="AA195" s="306" t="str">
        <f>IF($D195="","",data!AE196)</f>
        <v/>
      </c>
      <c r="AB195" s="306" t="str">
        <f>IF($D195="","",data!AG196)</f>
        <v/>
      </c>
      <c r="AC195" s="306"/>
      <c r="AD195" s="306"/>
      <c r="AE195" s="306" t="str">
        <f>IF($D195="","",data!AJ196)</f>
        <v/>
      </c>
      <c r="AF195" s="306" t="str">
        <f>IF($D195="","",data!AL196)</f>
        <v/>
      </c>
      <c r="AG195" s="306"/>
      <c r="AH195" s="306"/>
      <c r="AI195" s="306" t="str">
        <f>IF($D195="","",data!AO196)</f>
        <v/>
      </c>
      <c r="AJ195" s="306" t="str">
        <f>IF($D195="","",data!AQ196)</f>
        <v/>
      </c>
      <c r="AK195" s="306"/>
      <c r="AL195" s="306"/>
      <c r="AM195" s="306" t="str">
        <f>IF(競技者データ入力シート!AK200="","",競技者データ入力シート!AK200)</f>
        <v/>
      </c>
      <c r="AN195" s="306" t="str">
        <f>IF(競技者データ入力シート!$AK200="","",(VLOOKUP(($AI195&amp;$AM195),$BO$2:$BP$9,2,FALSE)))</f>
        <v/>
      </c>
      <c r="AO195" s="306" t="str">
        <f>IF(競技者データ入力シート!$AK200="","",$B195)</f>
        <v/>
      </c>
      <c r="AP195" s="306" t="str">
        <f>IF(競技者データ入力シート!$AK200="","",$C195&amp;$AM195)</f>
        <v/>
      </c>
      <c r="AQ195" s="306"/>
      <c r="AR195" s="306" t="str">
        <f>IF(競技者データ入力シート!$AK200="","",$C195&amp;$AM195)</f>
        <v/>
      </c>
      <c r="AS195" s="306" t="str">
        <f>IF(競技者データ入力シート!$AK200="","",$C195&amp;$AM195)</f>
        <v/>
      </c>
      <c r="AT195" s="306" t="str">
        <f>IF(競技者データ入力シート!AK200="","",(COUNTIF($AN$2:AN195,AN195)))</f>
        <v/>
      </c>
      <c r="AU195" s="306" t="str">
        <f>IF(競技者データ入力シート!$AK200="","",E195)</f>
        <v/>
      </c>
      <c r="AV195" s="306" t="str">
        <f>IF(競技者データ入力シート!$AK200="","",J195)</f>
        <v/>
      </c>
      <c r="AW195" s="306" t="str">
        <f>IF(競技者データ入力シート!$AK200="","",AI195)</f>
        <v/>
      </c>
      <c r="AX195" s="306" t="str">
        <f>IF(競技者データ入力シート!$AK200="","",AJ195)</f>
        <v/>
      </c>
      <c r="AY195" s="306" t="str">
        <f>IF(競技者データ入力シート!$N200="","",競技者データ入力シート!$N200)</f>
        <v/>
      </c>
      <c r="AZ195" s="306" t="str">
        <f>IF(競技者データ入力シート!$S200="","",競技者データ入力シート!$S200)</f>
        <v/>
      </c>
      <c r="BA195" s="306" t="str">
        <f>IF(競技者データ入力シート!$X200="","",競技者データ入力シート!$X200)</f>
        <v/>
      </c>
      <c r="BB195" s="306" t="str">
        <f>IF(競技者データ入力シート!$AC200="","",競技者データ入力シート!$AC200)</f>
        <v/>
      </c>
      <c r="BC195" s="306" t="str">
        <f>IF(競技者データ入力シート!$AH200="","",競技者データ入力シート!$AH200)</f>
        <v/>
      </c>
      <c r="BD195" s="306" t="str">
        <f>IF(競技者データ入力シート!$AK200="","",競技者データ入力シート!$AK200)</f>
        <v/>
      </c>
    </row>
    <row r="196" spans="2:56">
      <c r="B196" s="306" t="str">
        <f>IF(競技者データ入力シート!C201="","",競技者データ入力シート!$S$1)</f>
        <v/>
      </c>
      <c r="C196" s="306" t="str">
        <f>IF(競技者データ入力シート!C201="","",'大会申込一覧表(印刷して提出)'!$P$6)</f>
        <v/>
      </c>
      <c r="D196" s="306" t="str">
        <f>競技者データ入力シート!A201</f>
        <v/>
      </c>
      <c r="E196" s="306">
        <v>1195</v>
      </c>
      <c r="F196" s="306" t="str">
        <f>IF(競技者データ入力シート!$C$7="","",競技者データ入力シート!$S$1)</f>
        <v/>
      </c>
      <c r="G196" s="306"/>
      <c r="H196" s="306"/>
      <c r="I196" s="306" t="str">
        <f>IF(競技者データ入力シート!$B201="","",競技者データ入力シート!$B201)</f>
        <v/>
      </c>
      <c r="J196" s="306" t="str">
        <f>IF(競技者データ入力シート!C201="","",(競技者データ入力シート!C201&amp;" "&amp;競技者データ入力シート!D201))</f>
        <v/>
      </c>
      <c r="K196" s="306" t="str">
        <f>IF(競技者データ入力シート!E201="","",(競技者データ入力シート!E201&amp;" "&amp;競技者データ入力シート!F201))</f>
        <v/>
      </c>
      <c r="L196" s="306" t="str">
        <f>IF(競技者データ入力シート!C201="","",(競技者データ入力シート!C201&amp;" "&amp;競技者データ入力シート!D201))</f>
        <v/>
      </c>
      <c r="M196" s="306" t="str">
        <f>IF(競技者データ入力シート!H201="","",競技者データ入力シート!H201)</f>
        <v/>
      </c>
      <c r="N196" s="306" t="str">
        <f>IF(競技者データ入力シート!I201="","",競技者データ入力シート!I201)</f>
        <v/>
      </c>
      <c r="O196" s="306" t="str">
        <f>IF(競技者データ入力シート!J201="","",競技者データ入力シート!J201)</f>
        <v/>
      </c>
      <c r="P196" s="306" t="str">
        <f>IF(競技者データ入力シート!K201="","",競技者データ入力シート!K201)</f>
        <v/>
      </c>
      <c r="Q196" s="306" t="str">
        <f>IF(競技者データ入力シート!C201="", "", '大会申込一覧表(印刷して提出)'!$L$5)</f>
        <v/>
      </c>
      <c r="R196" s="306" t="str">
        <f>IF(競技者データ入力シート!L201="", "", 競技者データ入力シート!L201)</f>
        <v/>
      </c>
      <c r="S196" s="306" t="str">
        <f>IF($D196="","",data!U197)</f>
        <v/>
      </c>
      <c r="T196" s="306" t="str">
        <f>IF($D196="","",data!W197)</f>
        <v/>
      </c>
      <c r="U196" s="306"/>
      <c r="V196" s="306"/>
      <c r="W196" s="306" t="str">
        <f>IF($D196="","",data!Z197)</f>
        <v/>
      </c>
      <c r="X196" s="306" t="str">
        <f>IF($D196="","",data!AB197)</f>
        <v/>
      </c>
      <c r="Y196" s="306"/>
      <c r="Z196" s="306"/>
      <c r="AA196" s="306" t="str">
        <f>IF($D196="","",data!AE197)</f>
        <v/>
      </c>
      <c r="AB196" s="306" t="str">
        <f>IF($D196="","",data!AG197)</f>
        <v/>
      </c>
      <c r="AC196" s="306"/>
      <c r="AD196" s="306"/>
      <c r="AE196" s="306" t="str">
        <f>IF($D196="","",data!AJ197)</f>
        <v/>
      </c>
      <c r="AF196" s="306" t="str">
        <f>IF($D196="","",data!AL197)</f>
        <v/>
      </c>
      <c r="AG196" s="306"/>
      <c r="AH196" s="306"/>
      <c r="AI196" s="306" t="str">
        <f>IF($D196="","",data!AO197)</f>
        <v/>
      </c>
      <c r="AJ196" s="306" t="str">
        <f>IF($D196="","",data!AQ197)</f>
        <v/>
      </c>
      <c r="AK196" s="306"/>
      <c r="AL196" s="306"/>
      <c r="AM196" s="306" t="str">
        <f>IF(競技者データ入力シート!AK201="","",競技者データ入力シート!AK201)</f>
        <v/>
      </c>
      <c r="AN196" s="306" t="str">
        <f>IF(競技者データ入力シート!$AK201="","",(VLOOKUP(($AI196&amp;$AM196),$BO$2:$BP$9,2,FALSE)))</f>
        <v/>
      </c>
      <c r="AO196" s="306" t="str">
        <f>IF(競技者データ入力シート!$AK201="","",$B196)</f>
        <v/>
      </c>
      <c r="AP196" s="306" t="str">
        <f>IF(競技者データ入力シート!$AK201="","",$C196&amp;$AM196)</f>
        <v/>
      </c>
      <c r="AQ196" s="306"/>
      <c r="AR196" s="306" t="str">
        <f>IF(競技者データ入力シート!$AK201="","",$C196&amp;$AM196)</f>
        <v/>
      </c>
      <c r="AS196" s="306" t="str">
        <f>IF(競技者データ入力シート!$AK201="","",$C196&amp;$AM196)</f>
        <v/>
      </c>
      <c r="AT196" s="306" t="str">
        <f>IF(競技者データ入力シート!AK201="","",(COUNTIF($AN$2:AN196,AN196)))</f>
        <v/>
      </c>
      <c r="AU196" s="306" t="str">
        <f>IF(競技者データ入力シート!$AK201="","",E196)</f>
        <v/>
      </c>
      <c r="AV196" s="306" t="str">
        <f>IF(競技者データ入力シート!$AK201="","",J196)</f>
        <v/>
      </c>
      <c r="AW196" s="306" t="str">
        <f>IF(競技者データ入力シート!$AK201="","",AI196)</f>
        <v/>
      </c>
      <c r="AX196" s="306" t="str">
        <f>IF(競技者データ入力シート!$AK201="","",AJ196)</f>
        <v/>
      </c>
      <c r="AY196" s="306" t="str">
        <f>IF(競技者データ入力シート!$N201="","",競技者データ入力シート!$N201)</f>
        <v/>
      </c>
      <c r="AZ196" s="306" t="str">
        <f>IF(競技者データ入力シート!$S201="","",競技者データ入力シート!$S201)</f>
        <v/>
      </c>
      <c r="BA196" s="306" t="str">
        <f>IF(競技者データ入力シート!$X201="","",競技者データ入力シート!$X201)</f>
        <v/>
      </c>
      <c r="BB196" s="306" t="str">
        <f>IF(競技者データ入力シート!$AC201="","",競技者データ入力シート!$AC201)</f>
        <v/>
      </c>
      <c r="BC196" s="306" t="str">
        <f>IF(競技者データ入力シート!$AH201="","",競技者データ入力シート!$AH201)</f>
        <v/>
      </c>
      <c r="BD196" s="306" t="str">
        <f>IF(競技者データ入力シート!$AK201="","",競技者データ入力シート!$AK201)</f>
        <v/>
      </c>
    </row>
    <row r="197" spans="2:56">
      <c r="B197" s="306" t="str">
        <f>IF(競技者データ入力シート!C202="","",競技者データ入力シート!$S$1)</f>
        <v/>
      </c>
      <c r="C197" s="306" t="str">
        <f>IF(競技者データ入力シート!C202="","",'大会申込一覧表(印刷して提出)'!$P$6)</f>
        <v/>
      </c>
      <c r="D197" s="306" t="str">
        <f>競技者データ入力シート!A202</f>
        <v/>
      </c>
      <c r="E197" s="306">
        <v>1196</v>
      </c>
      <c r="F197" s="306" t="str">
        <f>IF(競技者データ入力シート!$C$7="","",競技者データ入力シート!$S$1)</f>
        <v/>
      </c>
      <c r="G197" s="306"/>
      <c r="H197" s="306"/>
      <c r="I197" s="306" t="str">
        <f>IF(競技者データ入力シート!$B202="","",競技者データ入力シート!$B202)</f>
        <v/>
      </c>
      <c r="J197" s="306" t="str">
        <f>IF(競技者データ入力シート!C202="","",(競技者データ入力シート!C202&amp;" "&amp;競技者データ入力シート!D202))</f>
        <v/>
      </c>
      <c r="K197" s="306" t="str">
        <f>IF(競技者データ入力シート!E202="","",(競技者データ入力シート!E202&amp;" "&amp;競技者データ入力シート!F202))</f>
        <v/>
      </c>
      <c r="L197" s="306" t="str">
        <f>IF(競技者データ入力シート!C202="","",(競技者データ入力シート!C202&amp;" "&amp;競技者データ入力シート!D202))</f>
        <v/>
      </c>
      <c r="M197" s="306" t="str">
        <f>IF(競技者データ入力シート!H202="","",競技者データ入力シート!H202)</f>
        <v/>
      </c>
      <c r="N197" s="306" t="str">
        <f>IF(競技者データ入力シート!I202="","",競技者データ入力シート!I202)</f>
        <v/>
      </c>
      <c r="O197" s="306" t="str">
        <f>IF(競技者データ入力シート!J202="","",競技者データ入力シート!J202)</f>
        <v/>
      </c>
      <c r="P197" s="306" t="str">
        <f>IF(競技者データ入力シート!K202="","",競技者データ入力シート!K202)</f>
        <v/>
      </c>
      <c r="Q197" s="306" t="str">
        <f>IF(競技者データ入力シート!C202="", "", '大会申込一覧表(印刷して提出)'!$L$5)</f>
        <v/>
      </c>
      <c r="R197" s="306" t="str">
        <f>IF(競技者データ入力シート!L202="", "", 競技者データ入力シート!L202)</f>
        <v/>
      </c>
      <c r="S197" s="306" t="str">
        <f>IF($D197="","",data!U198)</f>
        <v/>
      </c>
      <c r="T197" s="306" t="str">
        <f>IF($D197="","",data!W198)</f>
        <v/>
      </c>
      <c r="U197" s="306"/>
      <c r="V197" s="306"/>
      <c r="W197" s="306" t="str">
        <f>IF($D197="","",data!Z198)</f>
        <v/>
      </c>
      <c r="X197" s="306" t="str">
        <f>IF($D197="","",data!AB198)</f>
        <v/>
      </c>
      <c r="Y197" s="306"/>
      <c r="Z197" s="306"/>
      <c r="AA197" s="306" t="str">
        <f>IF($D197="","",data!AE198)</f>
        <v/>
      </c>
      <c r="AB197" s="306" t="str">
        <f>IF($D197="","",data!AG198)</f>
        <v/>
      </c>
      <c r="AC197" s="306"/>
      <c r="AD197" s="306"/>
      <c r="AE197" s="306" t="str">
        <f>IF($D197="","",data!AJ198)</f>
        <v/>
      </c>
      <c r="AF197" s="306" t="str">
        <f>IF($D197="","",data!AL198)</f>
        <v/>
      </c>
      <c r="AG197" s="306"/>
      <c r="AH197" s="306"/>
      <c r="AI197" s="306" t="str">
        <f>IF($D197="","",data!AO198)</f>
        <v/>
      </c>
      <c r="AJ197" s="306" t="str">
        <f>IF($D197="","",data!AQ198)</f>
        <v/>
      </c>
      <c r="AK197" s="306"/>
      <c r="AL197" s="306"/>
      <c r="AM197" s="306" t="str">
        <f>IF(競技者データ入力シート!AK202="","",競技者データ入力シート!AK202)</f>
        <v/>
      </c>
      <c r="AN197" s="306" t="str">
        <f>IF(競技者データ入力シート!$AK202="","",(VLOOKUP(($AI197&amp;$AM197),$BO$2:$BP$9,2,FALSE)))</f>
        <v/>
      </c>
      <c r="AO197" s="306" t="str">
        <f>IF(競技者データ入力シート!$AK202="","",$B197)</f>
        <v/>
      </c>
      <c r="AP197" s="306" t="str">
        <f>IF(競技者データ入力シート!$AK202="","",$C197&amp;$AM197)</f>
        <v/>
      </c>
      <c r="AQ197" s="306"/>
      <c r="AR197" s="306" t="str">
        <f>IF(競技者データ入力シート!$AK202="","",$C197&amp;$AM197)</f>
        <v/>
      </c>
      <c r="AS197" s="306" t="str">
        <f>IF(競技者データ入力シート!$AK202="","",$C197&amp;$AM197)</f>
        <v/>
      </c>
      <c r="AT197" s="306" t="str">
        <f>IF(競技者データ入力シート!AK202="","",(COUNTIF($AN$2:AN197,AN197)))</f>
        <v/>
      </c>
      <c r="AU197" s="306" t="str">
        <f>IF(競技者データ入力シート!$AK202="","",E197)</f>
        <v/>
      </c>
      <c r="AV197" s="306" t="str">
        <f>IF(競技者データ入力シート!$AK202="","",J197)</f>
        <v/>
      </c>
      <c r="AW197" s="306" t="str">
        <f>IF(競技者データ入力シート!$AK202="","",AI197)</f>
        <v/>
      </c>
      <c r="AX197" s="306" t="str">
        <f>IF(競技者データ入力シート!$AK202="","",AJ197)</f>
        <v/>
      </c>
      <c r="AY197" s="306" t="str">
        <f>IF(競技者データ入力シート!$N202="","",競技者データ入力シート!$N202)</f>
        <v/>
      </c>
      <c r="AZ197" s="306" t="str">
        <f>IF(競技者データ入力シート!$S202="","",競技者データ入力シート!$S202)</f>
        <v/>
      </c>
      <c r="BA197" s="306" t="str">
        <f>IF(競技者データ入力シート!$X202="","",競技者データ入力シート!$X202)</f>
        <v/>
      </c>
      <c r="BB197" s="306" t="str">
        <f>IF(競技者データ入力シート!$AC202="","",競技者データ入力シート!$AC202)</f>
        <v/>
      </c>
      <c r="BC197" s="306" t="str">
        <f>IF(競技者データ入力シート!$AH202="","",競技者データ入力シート!$AH202)</f>
        <v/>
      </c>
      <c r="BD197" s="306" t="str">
        <f>IF(競技者データ入力シート!$AK202="","",競技者データ入力シート!$AK202)</f>
        <v/>
      </c>
    </row>
    <row r="198" spans="2:56">
      <c r="B198" s="306" t="str">
        <f>IF(競技者データ入力シート!C203="","",競技者データ入力シート!$S$1)</f>
        <v/>
      </c>
      <c r="C198" s="306" t="str">
        <f>IF(競技者データ入力シート!C203="","",'大会申込一覧表(印刷して提出)'!$P$6)</f>
        <v/>
      </c>
      <c r="D198" s="306" t="str">
        <f>競技者データ入力シート!A203</f>
        <v/>
      </c>
      <c r="E198" s="306">
        <v>1197</v>
      </c>
      <c r="F198" s="306" t="str">
        <f>IF(競技者データ入力シート!$C$7="","",競技者データ入力シート!$S$1)</f>
        <v/>
      </c>
      <c r="G198" s="306"/>
      <c r="H198" s="306"/>
      <c r="I198" s="306" t="str">
        <f>IF(競技者データ入力シート!$B203="","",競技者データ入力シート!$B203)</f>
        <v/>
      </c>
      <c r="J198" s="306" t="str">
        <f>IF(競技者データ入力シート!C203="","",(競技者データ入力シート!C203&amp;" "&amp;競技者データ入力シート!D203))</f>
        <v/>
      </c>
      <c r="K198" s="306" t="str">
        <f>IF(競技者データ入力シート!E203="","",(競技者データ入力シート!E203&amp;" "&amp;競技者データ入力シート!F203))</f>
        <v/>
      </c>
      <c r="L198" s="306" t="str">
        <f>IF(競技者データ入力シート!C203="","",(競技者データ入力シート!C203&amp;" "&amp;競技者データ入力シート!D203))</f>
        <v/>
      </c>
      <c r="M198" s="306" t="str">
        <f>IF(競技者データ入力シート!H203="","",競技者データ入力シート!H203)</f>
        <v/>
      </c>
      <c r="N198" s="306" t="str">
        <f>IF(競技者データ入力シート!I203="","",競技者データ入力シート!I203)</f>
        <v/>
      </c>
      <c r="O198" s="306" t="str">
        <f>IF(競技者データ入力シート!J203="","",競技者データ入力シート!J203)</f>
        <v/>
      </c>
      <c r="P198" s="306" t="str">
        <f>IF(競技者データ入力シート!K203="","",競技者データ入力シート!K203)</f>
        <v/>
      </c>
      <c r="Q198" s="306" t="str">
        <f>IF(競技者データ入力シート!C203="", "", '大会申込一覧表(印刷して提出)'!$L$5)</f>
        <v/>
      </c>
      <c r="R198" s="306" t="str">
        <f>IF(競技者データ入力シート!L203="", "", 競技者データ入力シート!L203)</f>
        <v/>
      </c>
      <c r="S198" s="306" t="str">
        <f>IF($D198="","",data!U199)</f>
        <v/>
      </c>
      <c r="T198" s="306" t="str">
        <f>IF($D198="","",data!W199)</f>
        <v/>
      </c>
      <c r="U198" s="306"/>
      <c r="V198" s="306"/>
      <c r="W198" s="306" t="str">
        <f>IF($D198="","",data!Z199)</f>
        <v/>
      </c>
      <c r="X198" s="306" t="str">
        <f>IF($D198="","",data!AB199)</f>
        <v/>
      </c>
      <c r="Y198" s="306"/>
      <c r="Z198" s="306"/>
      <c r="AA198" s="306" t="str">
        <f>IF($D198="","",data!AE199)</f>
        <v/>
      </c>
      <c r="AB198" s="306" t="str">
        <f>IF($D198="","",data!AG199)</f>
        <v/>
      </c>
      <c r="AC198" s="306"/>
      <c r="AD198" s="306"/>
      <c r="AE198" s="306" t="str">
        <f>IF($D198="","",data!AJ199)</f>
        <v/>
      </c>
      <c r="AF198" s="306" t="str">
        <f>IF($D198="","",data!AL199)</f>
        <v/>
      </c>
      <c r="AG198" s="306"/>
      <c r="AH198" s="306"/>
      <c r="AI198" s="306" t="str">
        <f>IF($D198="","",data!AO199)</f>
        <v/>
      </c>
      <c r="AJ198" s="306" t="str">
        <f>IF($D198="","",data!AQ199)</f>
        <v/>
      </c>
      <c r="AK198" s="306"/>
      <c r="AL198" s="306"/>
      <c r="AM198" s="306" t="str">
        <f>IF(競技者データ入力シート!AK203="","",競技者データ入力シート!AK203)</f>
        <v/>
      </c>
      <c r="AN198" s="306" t="str">
        <f>IF(競技者データ入力シート!$AK203="","",(VLOOKUP(($AI198&amp;$AM198),$BO$2:$BP$9,2,FALSE)))</f>
        <v/>
      </c>
      <c r="AO198" s="306" t="str">
        <f>IF(競技者データ入力シート!$AK203="","",$B198)</f>
        <v/>
      </c>
      <c r="AP198" s="306" t="str">
        <f>IF(競技者データ入力シート!$AK203="","",$C198&amp;$AM198)</f>
        <v/>
      </c>
      <c r="AQ198" s="306"/>
      <c r="AR198" s="306" t="str">
        <f>IF(競技者データ入力シート!$AK203="","",$C198&amp;$AM198)</f>
        <v/>
      </c>
      <c r="AS198" s="306" t="str">
        <f>IF(競技者データ入力シート!$AK203="","",$C198&amp;$AM198)</f>
        <v/>
      </c>
      <c r="AT198" s="306" t="str">
        <f>IF(競技者データ入力シート!AK203="","",(COUNTIF($AN$2:AN198,AN198)))</f>
        <v/>
      </c>
      <c r="AU198" s="306" t="str">
        <f>IF(競技者データ入力シート!$AK203="","",E198)</f>
        <v/>
      </c>
      <c r="AV198" s="306" t="str">
        <f>IF(競技者データ入力シート!$AK203="","",J198)</f>
        <v/>
      </c>
      <c r="AW198" s="306" t="str">
        <f>IF(競技者データ入力シート!$AK203="","",AI198)</f>
        <v/>
      </c>
      <c r="AX198" s="306" t="str">
        <f>IF(競技者データ入力シート!$AK203="","",AJ198)</f>
        <v/>
      </c>
      <c r="AY198" s="306" t="str">
        <f>IF(競技者データ入力シート!$N203="","",競技者データ入力シート!$N203)</f>
        <v/>
      </c>
      <c r="AZ198" s="306" t="str">
        <f>IF(競技者データ入力シート!$S203="","",競技者データ入力シート!$S203)</f>
        <v/>
      </c>
      <c r="BA198" s="306" t="str">
        <f>IF(競技者データ入力シート!$X203="","",競技者データ入力シート!$X203)</f>
        <v/>
      </c>
      <c r="BB198" s="306" t="str">
        <f>IF(競技者データ入力シート!$AC203="","",競技者データ入力シート!$AC203)</f>
        <v/>
      </c>
      <c r="BC198" s="306" t="str">
        <f>IF(競技者データ入力シート!$AH203="","",競技者データ入力シート!$AH203)</f>
        <v/>
      </c>
      <c r="BD198" s="306" t="str">
        <f>IF(競技者データ入力シート!$AK203="","",競技者データ入力シート!$AK203)</f>
        <v/>
      </c>
    </row>
    <row r="199" spans="2:56">
      <c r="B199" s="306" t="str">
        <f>IF(競技者データ入力シート!C204="","",競技者データ入力シート!$S$1)</f>
        <v/>
      </c>
      <c r="C199" s="306" t="str">
        <f>IF(競技者データ入力シート!C204="","",'大会申込一覧表(印刷して提出)'!$P$6)</f>
        <v/>
      </c>
      <c r="D199" s="306" t="str">
        <f>競技者データ入力シート!A204</f>
        <v/>
      </c>
      <c r="E199" s="306">
        <v>1198</v>
      </c>
      <c r="F199" s="306" t="str">
        <f>IF(競技者データ入力シート!$C$7="","",競技者データ入力シート!$S$1)</f>
        <v/>
      </c>
      <c r="G199" s="306"/>
      <c r="H199" s="306"/>
      <c r="I199" s="306" t="str">
        <f>IF(競技者データ入力シート!$B204="","",競技者データ入力シート!$B204)</f>
        <v/>
      </c>
      <c r="J199" s="306" t="str">
        <f>IF(競技者データ入力シート!C204="","",(競技者データ入力シート!C204&amp;" "&amp;競技者データ入力シート!D204))</f>
        <v/>
      </c>
      <c r="K199" s="306" t="str">
        <f>IF(競技者データ入力シート!E204="","",(競技者データ入力シート!E204&amp;" "&amp;競技者データ入力シート!F204))</f>
        <v/>
      </c>
      <c r="L199" s="306" t="str">
        <f>IF(競技者データ入力シート!C204="","",(競技者データ入力シート!C204&amp;" "&amp;競技者データ入力シート!D204))</f>
        <v/>
      </c>
      <c r="M199" s="306" t="str">
        <f>IF(競技者データ入力シート!H204="","",競技者データ入力シート!H204)</f>
        <v/>
      </c>
      <c r="N199" s="306" t="str">
        <f>IF(競技者データ入力シート!I204="","",競技者データ入力シート!I204)</f>
        <v/>
      </c>
      <c r="O199" s="306" t="str">
        <f>IF(競技者データ入力シート!J204="","",競技者データ入力シート!J204)</f>
        <v/>
      </c>
      <c r="P199" s="306" t="str">
        <f>IF(競技者データ入力シート!K204="","",競技者データ入力シート!K204)</f>
        <v/>
      </c>
      <c r="Q199" s="306" t="str">
        <f>IF(競技者データ入力シート!C204="", "", '大会申込一覧表(印刷して提出)'!$L$5)</f>
        <v/>
      </c>
      <c r="R199" s="306" t="str">
        <f>IF(競技者データ入力シート!L204="", "", 競技者データ入力シート!L204)</f>
        <v/>
      </c>
      <c r="S199" s="306" t="str">
        <f>IF($D199="","",data!U200)</f>
        <v/>
      </c>
      <c r="T199" s="306" t="str">
        <f>IF($D199="","",data!W200)</f>
        <v/>
      </c>
      <c r="U199" s="306"/>
      <c r="V199" s="306"/>
      <c r="W199" s="306" t="str">
        <f>IF($D199="","",data!Z200)</f>
        <v/>
      </c>
      <c r="X199" s="306" t="str">
        <f>IF($D199="","",data!AB200)</f>
        <v/>
      </c>
      <c r="Y199" s="306"/>
      <c r="Z199" s="306"/>
      <c r="AA199" s="306" t="str">
        <f>IF($D199="","",data!AE200)</f>
        <v/>
      </c>
      <c r="AB199" s="306" t="str">
        <f>IF($D199="","",data!AG200)</f>
        <v/>
      </c>
      <c r="AC199" s="306"/>
      <c r="AD199" s="306"/>
      <c r="AE199" s="306" t="str">
        <f>IF($D199="","",data!AJ200)</f>
        <v/>
      </c>
      <c r="AF199" s="306" t="str">
        <f>IF($D199="","",data!AL200)</f>
        <v/>
      </c>
      <c r="AG199" s="306"/>
      <c r="AH199" s="306"/>
      <c r="AI199" s="306" t="str">
        <f>IF($D199="","",data!AO200)</f>
        <v/>
      </c>
      <c r="AJ199" s="306" t="str">
        <f>IF($D199="","",data!AQ200)</f>
        <v/>
      </c>
      <c r="AK199" s="306"/>
      <c r="AL199" s="306"/>
      <c r="AM199" s="306" t="str">
        <f>IF(競技者データ入力シート!AK204="","",競技者データ入力シート!AK204)</f>
        <v/>
      </c>
      <c r="AN199" s="306" t="str">
        <f>IF(競技者データ入力シート!$AK204="","",(VLOOKUP(($AI199&amp;$AM199),$BO$2:$BP$9,2,FALSE)))</f>
        <v/>
      </c>
      <c r="AO199" s="306" t="str">
        <f>IF(競技者データ入力シート!$AK204="","",$B199)</f>
        <v/>
      </c>
      <c r="AP199" s="306" t="str">
        <f>IF(競技者データ入力シート!$AK204="","",$C199&amp;$AM199)</f>
        <v/>
      </c>
      <c r="AQ199" s="306"/>
      <c r="AR199" s="306" t="str">
        <f>IF(競技者データ入力シート!$AK204="","",$C199&amp;$AM199)</f>
        <v/>
      </c>
      <c r="AS199" s="306" t="str">
        <f>IF(競技者データ入力シート!$AK204="","",$C199&amp;$AM199)</f>
        <v/>
      </c>
      <c r="AT199" s="306" t="str">
        <f>IF(競技者データ入力シート!AK204="","",(COUNTIF($AN$2:AN199,AN199)))</f>
        <v/>
      </c>
      <c r="AU199" s="306" t="str">
        <f>IF(競技者データ入力シート!$AK204="","",E199)</f>
        <v/>
      </c>
      <c r="AV199" s="306" t="str">
        <f>IF(競技者データ入力シート!$AK204="","",J199)</f>
        <v/>
      </c>
      <c r="AW199" s="306" t="str">
        <f>IF(競技者データ入力シート!$AK204="","",AI199)</f>
        <v/>
      </c>
      <c r="AX199" s="306" t="str">
        <f>IF(競技者データ入力シート!$AK204="","",AJ199)</f>
        <v/>
      </c>
      <c r="AY199" s="306" t="str">
        <f>IF(競技者データ入力シート!$N204="","",競技者データ入力シート!$N204)</f>
        <v/>
      </c>
      <c r="AZ199" s="306" t="str">
        <f>IF(競技者データ入力シート!$S204="","",競技者データ入力シート!$S204)</f>
        <v/>
      </c>
      <c r="BA199" s="306" t="str">
        <f>IF(競技者データ入力シート!$X204="","",競技者データ入力シート!$X204)</f>
        <v/>
      </c>
      <c r="BB199" s="306" t="str">
        <f>IF(競技者データ入力シート!$AC204="","",競技者データ入力シート!$AC204)</f>
        <v/>
      </c>
      <c r="BC199" s="306" t="str">
        <f>IF(競技者データ入力シート!$AH204="","",競技者データ入力シート!$AH204)</f>
        <v/>
      </c>
      <c r="BD199" s="306" t="str">
        <f>IF(競技者データ入力シート!$AK204="","",競技者データ入力シート!$AK204)</f>
        <v/>
      </c>
    </row>
    <row r="200" spans="2:56">
      <c r="B200" s="306" t="str">
        <f>IF(競技者データ入力シート!C205="","",競技者データ入力シート!$S$1)</f>
        <v/>
      </c>
      <c r="C200" s="306" t="str">
        <f>IF(競技者データ入力シート!C205="","",'大会申込一覧表(印刷して提出)'!$P$6)</f>
        <v/>
      </c>
      <c r="D200" s="306" t="str">
        <f>競技者データ入力シート!A205</f>
        <v/>
      </c>
      <c r="E200" s="306">
        <v>1199</v>
      </c>
      <c r="F200" s="306" t="str">
        <f>IF(競技者データ入力シート!$C$7="","",競技者データ入力シート!$S$1)</f>
        <v/>
      </c>
      <c r="G200" s="306"/>
      <c r="H200" s="306"/>
      <c r="I200" s="306" t="str">
        <f>IF(競技者データ入力シート!$B205="","",競技者データ入力シート!$B205)</f>
        <v/>
      </c>
      <c r="J200" s="306" t="str">
        <f>IF(競技者データ入力シート!C205="","",(競技者データ入力シート!C205&amp;" "&amp;競技者データ入力シート!D205))</f>
        <v/>
      </c>
      <c r="K200" s="306" t="str">
        <f>IF(競技者データ入力シート!E205="","",(競技者データ入力シート!E205&amp;" "&amp;競技者データ入力シート!F205))</f>
        <v/>
      </c>
      <c r="L200" s="306" t="str">
        <f>IF(競技者データ入力シート!C205="","",(競技者データ入力シート!C205&amp;" "&amp;競技者データ入力シート!D205))</f>
        <v/>
      </c>
      <c r="M200" s="306" t="str">
        <f>IF(競技者データ入力シート!H205="","",競技者データ入力シート!H205)</f>
        <v/>
      </c>
      <c r="N200" s="306" t="str">
        <f>IF(競技者データ入力シート!I205="","",競技者データ入力シート!I205)</f>
        <v/>
      </c>
      <c r="O200" s="306" t="str">
        <f>IF(競技者データ入力シート!J205="","",競技者データ入力シート!J205)</f>
        <v/>
      </c>
      <c r="P200" s="306" t="str">
        <f>IF(競技者データ入力シート!K205="","",競技者データ入力シート!K205)</f>
        <v/>
      </c>
      <c r="Q200" s="306" t="str">
        <f>IF(競技者データ入力シート!C205="", "", '大会申込一覧表(印刷して提出)'!$L$5)</f>
        <v/>
      </c>
      <c r="R200" s="306" t="str">
        <f>IF(競技者データ入力シート!L205="", "", 競技者データ入力シート!L205)</f>
        <v/>
      </c>
      <c r="S200" s="306" t="str">
        <f>IF($D200="","",data!U201)</f>
        <v/>
      </c>
      <c r="T200" s="306" t="str">
        <f>IF($D200="","",data!W201)</f>
        <v/>
      </c>
      <c r="U200" s="306"/>
      <c r="V200" s="306"/>
      <c r="W200" s="306" t="str">
        <f>IF($D200="","",data!Z201)</f>
        <v/>
      </c>
      <c r="X200" s="306" t="str">
        <f>IF($D200="","",data!AB201)</f>
        <v/>
      </c>
      <c r="Y200" s="306"/>
      <c r="Z200" s="306"/>
      <c r="AA200" s="306" t="str">
        <f>IF($D200="","",data!AE201)</f>
        <v/>
      </c>
      <c r="AB200" s="306" t="str">
        <f>IF($D200="","",data!AG201)</f>
        <v/>
      </c>
      <c r="AC200" s="306"/>
      <c r="AD200" s="306"/>
      <c r="AE200" s="306" t="str">
        <f>IF($D200="","",data!AJ201)</f>
        <v/>
      </c>
      <c r="AF200" s="306" t="str">
        <f>IF($D200="","",data!AL201)</f>
        <v/>
      </c>
      <c r="AG200" s="306"/>
      <c r="AH200" s="306"/>
      <c r="AI200" s="306" t="str">
        <f>IF($D200="","",data!AO201)</f>
        <v/>
      </c>
      <c r="AJ200" s="306" t="str">
        <f>IF($D200="","",data!AQ201)</f>
        <v/>
      </c>
      <c r="AK200" s="306"/>
      <c r="AL200" s="306"/>
      <c r="AM200" s="306" t="str">
        <f>IF(競技者データ入力シート!AK205="","",競技者データ入力シート!AK205)</f>
        <v/>
      </c>
      <c r="AN200" s="306" t="str">
        <f>IF(競技者データ入力シート!$AK205="","",(VLOOKUP(($AI200&amp;$AM200),$BO$2:$BP$9,2,FALSE)))</f>
        <v/>
      </c>
      <c r="AO200" s="306" t="str">
        <f>IF(競技者データ入力シート!$AK205="","",$B200)</f>
        <v/>
      </c>
      <c r="AP200" s="306" t="str">
        <f>IF(競技者データ入力シート!$AK205="","",$C200&amp;$AM200)</f>
        <v/>
      </c>
      <c r="AQ200" s="306"/>
      <c r="AR200" s="306" t="str">
        <f>IF(競技者データ入力シート!$AK205="","",$C200&amp;$AM200)</f>
        <v/>
      </c>
      <c r="AS200" s="306" t="str">
        <f>IF(競技者データ入力シート!$AK205="","",$C200&amp;$AM200)</f>
        <v/>
      </c>
      <c r="AT200" s="306" t="str">
        <f>IF(競技者データ入力シート!AK205="","",(COUNTIF($AN$2:AN200,AN200)))</f>
        <v/>
      </c>
      <c r="AU200" s="306" t="str">
        <f>IF(競技者データ入力シート!$AK205="","",E200)</f>
        <v/>
      </c>
      <c r="AV200" s="306" t="str">
        <f>IF(競技者データ入力シート!$AK205="","",J200)</f>
        <v/>
      </c>
      <c r="AW200" s="306" t="str">
        <f>IF(競技者データ入力シート!$AK205="","",AI200)</f>
        <v/>
      </c>
      <c r="AX200" s="306" t="str">
        <f>IF(競技者データ入力シート!$AK205="","",AJ200)</f>
        <v/>
      </c>
      <c r="AY200" s="306" t="str">
        <f>IF(競技者データ入力シート!$N205="","",競技者データ入力シート!$N205)</f>
        <v/>
      </c>
      <c r="AZ200" s="306" t="str">
        <f>IF(競技者データ入力シート!$S205="","",競技者データ入力シート!$S205)</f>
        <v/>
      </c>
      <c r="BA200" s="306" t="str">
        <f>IF(競技者データ入力シート!$X205="","",競技者データ入力シート!$X205)</f>
        <v/>
      </c>
      <c r="BB200" s="306" t="str">
        <f>IF(競技者データ入力シート!$AC205="","",競技者データ入力シート!$AC205)</f>
        <v/>
      </c>
      <c r="BC200" s="306" t="str">
        <f>IF(競技者データ入力シート!$AH205="","",競技者データ入力シート!$AH205)</f>
        <v/>
      </c>
      <c r="BD200" s="306" t="str">
        <f>IF(競技者データ入力シート!$AK205="","",競技者データ入力シート!$AK205)</f>
        <v/>
      </c>
    </row>
    <row r="201" spans="2:56">
      <c r="B201" s="306" t="str">
        <f>IF(競技者データ入力シート!C206="","",競技者データ入力シート!$S$1)</f>
        <v/>
      </c>
      <c r="C201" s="306" t="str">
        <f>IF(競技者データ入力シート!C206="","",'大会申込一覧表(印刷して提出)'!$P$6)</f>
        <v/>
      </c>
      <c r="D201" s="306" t="str">
        <f>競技者データ入力シート!A206</f>
        <v/>
      </c>
      <c r="E201" s="306">
        <v>1200</v>
      </c>
      <c r="F201" s="306" t="str">
        <f>IF(競技者データ入力シート!$C$7="","",競技者データ入力シート!$S$1)</f>
        <v/>
      </c>
      <c r="G201" s="306"/>
      <c r="H201" s="306"/>
      <c r="I201" s="306" t="str">
        <f>IF(競技者データ入力シート!$B206="","",競技者データ入力シート!$B206)</f>
        <v/>
      </c>
      <c r="J201" s="306" t="str">
        <f>IF(競技者データ入力シート!C206="","",(競技者データ入力シート!C206&amp;" "&amp;競技者データ入力シート!D206))</f>
        <v/>
      </c>
      <c r="K201" s="306" t="str">
        <f>IF(競技者データ入力シート!E206="","",(競技者データ入力シート!E206&amp;" "&amp;競技者データ入力シート!F206))</f>
        <v/>
      </c>
      <c r="L201" s="306" t="str">
        <f>IF(競技者データ入力シート!C206="","",(競技者データ入力シート!C206&amp;" "&amp;競技者データ入力シート!D206))</f>
        <v/>
      </c>
      <c r="M201" s="306" t="str">
        <f>IF(競技者データ入力シート!H206="","",競技者データ入力シート!H206)</f>
        <v/>
      </c>
      <c r="N201" s="306" t="str">
        <f>IF(競技者データ入力シート!I206="","",競技者データ入力シート!I206)</f>
        <v/>
      </c>
      <c r="O201" s="306" t="str">
        <f>IF(競技者データ入力シート!J206="","",競技者データ入力シート!J206)</f>
        <v/>
      </c>
      <c r="P201" s="306" t="str">
        <f>IF(競技者データ入力シート!K206="","",競技者データ入力シート!K206)</f>
        <v/>
      </c>
      <c r="Q201" s="306" t="str">
        <f>IF(競技者データ入力シート!C206="", "", '大会申込一覧表(印刷して提出)'!$L$5)</f>
        <v/>
      </c>
      <c r="R201" s="306" t="str">
        <f>IF(競技者データ入力シート!L206="", "", 競技者データ入力シート!L206)</f>
        <v/>
      </c>
      <c r="S201" s="306" t="str">
        <f>IF($D201="","",data!U202)</f>
        <v/>
      </c>
      <c r="T201" s="306" t="str">
        <f>IF($D201="","",data!W202)</f>
        <v/>
      </c>
      <c r="U201" s="306"/>
      <c r="V201" s="306"/>
      <c r="W201" s="306" t="str">
        <f>IF($D201="","",data!Z202)</f>
        <v/>
      </c>
      <c r="X201" s="306" t="str">
        <f>IF($D201="","",data!AB202)</f>
        <v/>
      </c>
      <c r="Y201" s="306"/>
      <c r="Z201" s="306"/>
      <c r="AA201" s="306" t="str">
        <f>IF($D201="","",data!AE202)</f>
        <v/>
      </c>
      <c r="AB201" s="306" t="str">
        <f>IF($D201="","",data!AG202)</f>
        <v/>
      </c>
      <c r="AC201" s="306"/>
      <c r="AD201" s="306"/>
      <c r="AE201" s="306" t="str">
        <f>IF($D201="","",data!AJ202)</f>
        <v/>
      </c>
      <c r="AF201" s="306" t="str">
        <f>IF($D201="","",data!AL202)</f>
        <v/>
      </c>
      <c r="AG201" s="306"/>
      <c r="AH201" s="306"/>
      <c r="AI201" s="306" t="str">
        <f>IF($D201="","",data!AO202)</f>
        <v/>
      </c>
      <c r="AJ201" s="306" t="str">
        <f>IF($D201="","",data!AQ202)</f>
        <v/>
      </c>
      <c r="AK201" s="306"/>
      <c r="AL201" s="306"/>
      <c r="AM201" s="306" t="str">
        <f>IF(競技者データ入力シート!AK206="","",競技者データ入力シート!AK206)</f>
        <v/>
      </c>
      <c r="AN201" s="306" t="str">
        <f>IF(競技者データ入力シート!$AK206="","",(VLOOKUP(($AI201&amp;$AM201),$BO$2:$BP$9,2,FALSE)))</f>
        <v/>
      </c>
      <c r="AO201" s="306" t="str">
        <f>IF(競技者データ入力シート!$AK206="","",$B201)</f>
        <v/>
      </c>
      <c r="AP201" s="306" t="str">
        <f>IF(競技者データ入力シート!$AK206="","",$C201&amp;$AM201)</f>
        <v/>
      </c>
      <c r="AQ201" s="306"/>
      <c r="AR201" s="306" t="str">
        <f>IF(競技者データ入力シート!$AK206="","",$C201&amp;$AM201)</f>
        <v/>
      </c>
      <c r="AS201" s="306" t="str">
        <f>IF(競技者データ入力シート!$AK206="","",$C201&amp;$AM201)</f>
        <v/>
      </c>
      <c r="AT201" s="306" t="str">
        <f>IF(競技者データ入力シート!AK206="","",(COUNTIF($AN$2:AN201,AN201)))</f>
        <v/>
      </c>
      <c r="AU201" s="306" t="str">
        <f>IF(競技者データ入力シート!$AK206="","",E201)</f>
        <v/>
      </c>
      <c r="AV201" s="306" t="str">
        <f>IF(競技者データ入力シート!$AK206="","",J201)</f>
        <v/>
      </c>
      <c r="AW201" s="306" t="str">
        <f>IF(競技者データ入力シート!$AK206="","",AI201)</f>
        <v/>
      </c>
      <c r="AX201" s="306" t="str">
        <f>IF(競技者データ入力シート!$AK206="","",AJ201)</f>
        <v/>
      </c>
      <c r="AY201" s="306" t="str">
        <f>IF(競技者データ入力シート!$N206="","",競技者データ入力シート!$N206)</f>
        <v/>
      </c>
      <c r="AZ201" s="306" t="str">
        <f>IF(競技者データ入力シート!$S206="","",競技者データ入力シート!$S206)</f>
        <v/>
      </c>
      <c r="BA201" s="306" t="str">
        <f>IF(競技者データ入力シート!$X206="","",競技者データ入力シート!$X206)</f>
        <v/>
      </c>
      <c r="BB201" s="306" t="str">
        <f>IF(競技者データ入力シート!$AC206="","",競技者データ入力シート!$AC206)</f>
        <v/>
      </c>
      <c r="BC201" s="306" t="str">
        <f>IF(競技者データ入力シート!$AH206="","",競技者データ入力シート!$AH206)</f>
        <v/>
      </c>
      <c r="BD201" s="306" t="str">
        <f>IF(競技者データ入力シート!$AK206="","",競技者データ入力シート!$AK206)</f>
        <v/>
      </c>
    </row>
    <row r="202" spans="2:56">
      <c r="B202" s="1" t="str">
        <f>IF(競技者データ入力シート!C207="","",競技者データ入力シート!$S$1)</f>
        <v/>
      </c>
      <c r="C202" t="str">
        <f>IF(競技者データ入力シート!C207="","",'大会申込一覧表(印刷して提出)'!$P$6)</f>
        <v/>
      </c>
      <c r="F202" s="241" t="str">
        <f>IF(競技者データ入力シート!$C$7="","",競技者データ入力シート!$P$1)</f>
        <v/>
      </c>
    </row>
    <row r="203" spans="2:56">
      <c r="B203" s="1" t="str">
        <f>IF(競技者データ入力シート!C208="","",競技者データ入力シート!$S$1)</f>
        <v/>
      </c>
      <c r="F203" s="241" t="str">
        <f>IF(競技者データ入力シート!$C$7="","",競技者データ入力シート!$P$1)</f>
        <v/>
      </c>
    </row>
  </sheetData>
  <sheetProtection selectLockedCells="1" selectUnlockedCells="1"/>
  <phoneticPr fontId="5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259"/>
  <sheetViews>
    <sheetView workbookViewId="0">
      <pane ySplit="2" topLeftCell="A3" activePane="bottomLeft" state="frozen"/>
      <selection activeCell="E31" sqref="E31"/>
      <selection pane="bottomLeft" activeCell="U3" sqref="U3"/>
    </sheetView>
  </sheetViews>
  <sheetFormatPr defaultColWidth="9" defaultRowHeight="13.5"/>
  <cols>
    <col min="1" max="1" width="5" style="11" bestFit="1" customWidth="1"/>
    <col min="2" max="2" width="6.75" style="11" customWidth="1"/>
    <col min="3" max="8" width="7.125" style="11" bestFit="1" customWidth="1"/>
    <col min="9" max="9" width="6.375" style="11" bestFit="1" customWidth="1"/>
    <col min="10" max="10" width="7.75" style="11" bestFit="1" customWidth="1"/>
    <col min="11" max="14" width="5" style="11" bestFit="1" customWidth="1"/>
    <col min="15" max="15" width="12.375" style="11" customWidth="1"/>
    <col min="16" max="16" width="9.5" style="11" customWidth="1"/>
    <col min="17" max="17" width="11" style="11" bestFit="1" customWidth="1"/>
    <col min="18" max="18" width="19.25" style="11" bestFit="1" customWidth="1"/>
    <col min="19" max="19" width="8.375" style="11" customWidth="1"/>
    <col min="20" max="20" width="10.25" style="11" bestFit="1" customWidth="1"/>
    <col min="21" max="21" width="7.375" style="11" customWidth="1"/>
    <col min="22" max="22" width="14.5" style="240" customWidth="1"/>
    <col min="23" max="23" width="10.375" style="239" customWidth="1"/>
    <col min="24" max="24" width="3.875" style="11" customWidth="1"/>
    <col min="25" max="25" width="3.25" style="11" customWidth="1"/>
    <col min="26" max="26" width="12.25" style="11" customWidth="1"/>
    <col min="27" max="27" width="14.5" style="11" customWidth="1"/>
    <col min="28" max="28" width="6.75" style="11" customWidth="1"/>
    <col min="29" max="29" width="4.125" style="11" customWidth="1"/>
    <col min="30" max="30" width="3.25" style="11" customWidth="1"/>
    <col min="31" max="31" width="12.25" style="11" customWidth="1"/>
    <col min="32" max="32" width="14.5" style="11" customWidth="1"/>
    <col min="33" max="33" width="6.75" style="11" customWidth="1"/>
    <col min="34" max="34" width="4.125" style="11" customWidth="1"/>
    <col min="35" max="35" width="3.25" style="11" customWidth="1"/>
    <col min="36" max="36" width="12.25" style="11" customWidth="1"/>
    <col min="37" max="37" width="14.5" style="11" customWidth="1"/>
    <col min="38" max="38" width="6.75" style="11" customWidth="1"/>
    <col min="39" max="39" width="4.125" style="11" customWidth="1"/>
    <col min="40" max="40" width="3.25" style="11" customWidth="1"/>
    <col min="41" max="41" width="11.875" style="11" customWidth="1"/>
    <col min="42" max="42" width="14.5" style="11" customWidth="1"/>
    <col min="43" max="43" width="6.75" style="11" customWidth="1"/>
    <col min="44" max="44" width="4.125" style="11" customWidth="1"/>
    <col min="45" max="45" width="3.25" style="11" customWidth="1"/>
    <col min="46" max="46" width="14.75" style="11" customWidth="1"/>
    <col min="47" max="16384" width="9" style="11"/>
  </cols>
  <sheetData>
    <row r="1" spans="1:46">
      <c r="A1" s="562" t="s">
        <v>29</v>
      </c>
      <c r="B1" s="562" t="s">
        <v>30</v>
      </c>
      <c r="C1" s="556" t="s">
        <v>31</v>
      </c>
      <c r="D1" s="556"/>
      <c r="E1" s="556" t="s">
        <v>32</v>
      </c>
      <c r="F1" s="556"/>
      <c r="G1" s="556" t="s">
        <v>33</v>
      </c>
      <c r="H1" s="556"/>
      <c r="I1" s="556" t="s">
        <v>34</v>
      </c>
      <c r="J1" s="556"/>
      <c r="K1" s="556" t="s">
        <v>35</v>
      </c>
      <c r="L1" s="556" t="s">
        <v>0</v>
      </c>
      <c r="M1" s="556" t="s">
        <v>36</v>
      </c>
      <c r="N1" s="556" t="s">
        <v>37</v>
      </c>
      <c r="O1" s="556" t="s">
        <v>38</v>
      </c>
      <c r="P1" s="556" t="s">
        <v>39</v>
      </c>
      <c r="Q1" s="556" t="s">
        <v>40</v>
      </c>
      <c r="R1" s="556" t="s">
        <v>21</v>
      </c>
      <c r="S1" s="556" t="s">
        <v>63</v>
      </c>
      <c r="T1" s="556" t="s">
        <v>41</v>
      </c>
      <c r="U1" s="559" t="s">
        <v>177</v>
      </c>
      <c r="V1" s="560" t="s">
        <v>42</v>
      </c>
      <c r="W1" s="561" t="s">
        <v>43</v>
      </c>
      <c r="X1" s="558" t="s">
        <v>50</v>
      </c>
      <c r="Y1" s="556" t="s">
        <v>44</v>
      </c>
      <c r="Z1" s="556" t="s">
        <v>45</v>
      </c>
      <c r="AA1" s="558" t="s">
        <v>46</v>
      </c>
      <c r="AB1" s="556" t="s">
        <v>43</v>
      </c>
      <c r="AC1" s="558" t="s">
        <v>50</v>
      </c>
      <c r="AD1" s="556" t="s">
        <v>44</v>
      </c>
      <c r="AE1" s="556" t="s">
        <v>47</v>
      </c>
      <c r="AF1" s="558" t="s">
        <v>48</v>
      </c>
      <c r="AG1" s="556" t="s">
        <v>43</v>
      </c>
      <c r="AH1" s="558" t="s">
        <v>50</v>
      </c>
      <c r="AI1" s="556" t="s">
        <v>44</v>
      </c>
      <c r="AJ1" s="556" t="s">
        <v>49</v>
      </c>
      <c r="AK1" s="558" t="s">
        <v>60</v>
      </c>
      <c r="AL1" s="556" t="s">
        <v>43</v>
      </c>
      <c r="AM1" s="558" t="s">
        <v>50</v>
      </c>
      <c r="AN1" s="556" t="s">
        <v>44</v>
      </c>
      <c r="AO1" s="556" t="s">
        <v>51</v>
      </c>
      <c r="AP1" s="558" t="s">
        <v>61</v>
      </c>
      <c r="AQ1" s="556" t="s">
        <v>43</v>
      </c>
      <c r="AR1" s="558" t="s">
        <v>50</v>
      </c>
      <c r="AS1" s="556" t="s">
        <v>44</v>
      </c>
      <c r="AT1" s="557" t="s">
        <v>134</v>
      </c>
    </row>
    <row r="2" spans="1:46">
      <c r="A2" s="562"/>
      <c r="B2" s="562"/>
      <c r="C2" s="10" t="s">
        <v>56</v>
      </c>
      <c r="D2" s="10" t="s">
        <v>57</v>
      </c>
      <c r="E2" s="10" t="s">
        <v>56</v>
      </c>
      <c r="F2" s="10" t="s">
        <v>57</v>
      </c>
      <c r="G2" s="10" t="s">
        <v>56</v>
      </c>
      <c r="H2" s="10" t="s">
        <v>57</v>
      </c>
      <c r="I2" s="10" t="s">
        <v>58</v>
      </c>
      <c r="J2" s="10" t="s">
        <v>59</v>
      </c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60"/>
      <c r="W2" s="561"/>
      <c r="X2" s="558"/>
      <c r="Y2" s="556"/>
      <c r="Z2" s="556"/>
      <c r="AA2" s="558"/>
      <c r="AB2" s="556"/>
      <c r="AC2" s="558"/>
      <c r="AD2" s="556"/>
      <c r="AE2" s="556"/>
      <c r="AF2" s="558"/>
      <c r="AG2" s="556"/>
      <c r="AH2" s="558"/>
      <c r="AI2" s="556"/>
      <c r="AJ2" s="556"/>
      <c r="AK2" s="558"/>
      <c r="AL2" s="556"/>
      <c r="AM2" s="558"/>
      <c r="AN2" s="556"/>
      <c r="AO2" s="556"/>
      <c r="AP2" s="558"/>
      <c r="AQ2" s="556"/>
      <c r="AR2" s="558"/>
      <c r="AS2" s="556"/>
      <c r="AT2" s="557"/>
    </row>
    <row r="3" spans="1:46">
      <c r="A3" s="11" t="str">
        <f>競技者データ入力シート!A7</f>
        <v/>
      </c>
      <c r="B3" s="11" t="str">
        <f>IF(競技者データ入力シート!B7="", "", 競技者データ入力シート!B7)</f>
        <v/>
      </c>
      <c r="C3" s="11" t="str">
        <f>IF(競技者データ入力シート!C7="", "", 競技者データ入力シート!C7)</f>
        <v/>
      </c>
      <c r="D3" s="11" t="str">
        <f>IF(競技者データ入力シート!D7="", "", 競技者データ入力シート!D7)</f>
        <v/>
      </c>
      <c r="E3" s="11" t="str">
        <f>IF(C3="", "", C3)</f>
        <v/>
      </c>
      <c r="F3" s="11" t="str">
        <f>IF(D3="", "", D3)</f>
        <v/>
      </c>
      <c r="G3" s="11" t="str">
        <f>IF(C3="", "", C3)</f>
        <v/>
      </c>
      <c r="H3" s="11" t="str">
        <f>IF(D3="", "", D3)</f>
        <v/>
      </c>
      <c r="I3" s="11" t="str">
        <f>IF(競技者データ入力シート!E7="", "", 競技者データ入力シート!E7)</f>
        <v/>
      </c>
      <c r="J3" s="11" t="str">
        <f>IF(競技者データ入力シート!F7="", "", 競技者データ入力シート!F7)</f>
        <v/>
      </c>
      <c r="K3" s="11" t="str">
        <f>IF(競技者データ入力シート!H7="", "", 競技者データ入力シート!H7)</f>
        <v/>
      </c>
      <c r="L3" s="11" t="str">
        <f>IF(競技者データ入力シート!I7="", "", 競技者データ入力シート!I7)</f>
        <v/>
      </c>
      <c r="M3" s="11" t="str">
        <f>IF(競技者データ入力シート!J7="", "", 競技者データ入力シート!J7)</f>
        <v/>
      </c>
      <c r="N3" s="11" t="str">
        <f>IF(競技者データ入力シート!K7="", "", 競技者データ入力シート!K7)</f>
        <v/>
      </c>
      <c r="O3" s="11" t="str">
        <f>IF(競技者データ入力シート!L7="", "", 競技者データ入力シート!L7)</f>
        <v/>
      </c>
      <c r="P3" s="11" t="str">
        <f>IF(A3="","",競技者データ入力シート!$S$1)</f>
        <v/>
      </c>
      <c r="Q3" s="11" t="str">
        <f>IF(P3="", "",'大会申込一覧表(印刷して提出)'!$P$6)</f>
        <v/>
      </c>
      <c r="R3" s="11" t="str">
        <f>IF(P3="", "", '大会申込一覧表(印刷して提出)'!$E$6)</f>
        <v/>
      </c>
      <c r="S3" s="11" t="str">
        <f>IF(Q3="", "", '大会申込一覧表(印刷して提出)'!$P$5)</f>
        <v/>
      </c>
      <c r="T3" s="11" t="str">
        <f>IF(競技者データ入力シート!M7="", "", 競技者データ入力シート!M7)</f>
        <v/>
      </c>
      <c r="U3" s="11" t="str">
        <f>IF(V3="", "", IF($K3="男", VLOOKUP(V3, データ!$B$2:$C$101, 2, FALSE), IF($K3="女", VLOOKUP(V3, データ!$F$2:$H$101, 2, FALSE), "")))</f>
        <v/>
      </c>
      <c r="V3" s="240" t="str">
        <f>IF($A3="","",IF(競技者データ入力シート!N7="", "", 競技者データ入力シート!N7))</f>
        <v/>
      </c>
      <c r="W3" s="239" t="str">
        <f>IF(競技者データ入力シート!O7="", "", 競技者データ入力シート!O7)</f>
        <v/>
      </c>
      <c r="X3" s="11" t="str">
        <f>IF(競技者データ入力シート!Q7="", "", TRIM(競技者データ入力シート!Q7))</f>
        <v/>
      </c>
      <c r="Y3" s="11" t="str">
        <f>IF(競技者データ入力シート!R7="", "", 競技者データ入力シート!R7)</f>
        <v/>
      </c>
      <c r="Z3" s="11" t="str">
        <f>IF(AA3="", "", IF($K3="男", VLOOKUP(AA3, データ!$B$2:$C$101, 2, FALSE), IF($K3="女", VLOOKUP(AA3, データ!$F$2:$H$101, 2, FALSE), "")))</f>
        <v/>
      </c>
      <c r="AA3" s="240" t="str">
        <f>IF($A3="","",IF(競技者データ入力シート!S7="", "", 競技者データ入力シート!S7))</f>
        <v/>
      </c>
      <c r="AB3" s="239" t="str">
        <f>IF(競技者データ入力シート!T7="", "", 競技者データ入力シート!T7)</f>
        <v/>
      </c>
      <c r="AC3" s="11" t="str">
        <f>IF(競技者データ入力シート!V7="", "", TRIM(競技者データ入力シート!V7))</f>
        <v/>
      </c>
      <c r="AD3" s="11" t="str">
        <f>IF(競技者データ入力シート!W7="", "", 競技者データ入力シート!W7)</f>
        <v/>
      </c>
      <c r="AE3" s="11" t="str">
        <f>IF(AF3="", "", IF($K3="男", VLOOKUP(AF3, データ!$B$2:$C$101, 2, FALSE), IF($K3="女", VLOOKUP(AF3, データ!$F$2:$H$101, 2, FALSE), "")))</f>
        <v/>
      </c>
      <c r="AF3" s="240" t="str">
        <f>IF($A3="","",IF(競技者データ入力シート!X7="", "", 競技者データ入力シート!X7))</f>
        <v/>
      </c>
      <c r="AG3" s="239" t="str">
        <f>IF(競技者データ入力シート!Y7="", "", 競技者データ入力シート!Y7)</f>
        <v/>
      </c>
      <c r="AH3" s="11" t="str">
        <f>IF(競技者データ入力シート!AA7="", "", TRIM(競技者データ入力シート!AA7))</f>
        <v/>
      </c>
      <c r="AI3" s="11" t="str">
        <f>IF(競技者データ入力シート!AB7="", "", 競技者データ入力シート!AB7)</f>
        <v/>
      </c>
      <c r="AJ3" s="11" t="str">
        <f>IF(AK3="", "", IF($K3="男", VLOOKUP(AK3, データ!$B$2:$C$101, 2, FALSE), IF($K3="女", VLOOKUP(AK3, データ!$F$2:$H$101, 2, FALSE), "")))</f>
        <v/>
      </c>
      <c r="AK3" s="240" t="str">
        <f>IF($A3="","",IF(競技者データ入力シート!AC7="", "", 競技者データ入力シート!AC7))</f>
        <v/>
      </c>
      <c r="AL3" s="239" t="str">
        <f>IF(競技者データ入力シート!AD7="", "", 競技者データ入力シート!AD7)</f>
        <v/>
      </c>
      <c r="AM3" s="11" t="str">
        <f>IF(競技者データ入力シート!AF7="", "", TRIM(競技者データ入力シート!AF7))</f>
        <v/>
      </c>
      <c r="AN3" s="11" t="str">
        <f>IF(競技者データ入力シート!AG7="", "", 競技者データ入力シート!AG7)</f>
        <v/>
      </c>
      <c r="AO3" s="11" t="str">
        <f>IF(AP3="", "", IF($K3="男", VLOOKUP(AP3, データ!$B$2:$C$101, 2, FALSE), IF($K3="女", VLOOKUP(AP3, データ!$F$2:$H$101, 2, FALSE), "")))</f>
        <v/>
      </c>
      <c r="AP3" s="240" t="str">
        <f>IF($A3="","",IF(競技者データ入力シート!AH7="", "", 競技者データ入力シート!AH7))</f>
        <v/>
      </c>
      <c r="AQ3" s="239" t="str">
        <f>IF(競技者データ入力シート!AI7="", "", 競技者データ入力シート!AI7)</f>
        <v/>
      </c>
      <c r="AR3" s="11" t="str">
        <f>IF(競技者データ入力シート!AK7="", "", TRIM(競技者データ入力シート!AK7))</f>
        <v/>
      </c>
      <c r="AS3" s="11" t="str">
        <f>IF(競技者データ入力シート!AL7="", "", 競技者データ入力シート!AL7)</f>
        <v/>
      </c>
      <c r="AT3" s="11" t="str">
        <f>IF(A3="","",TRIM(C3&amp;"　"&amp;D3))</f>
        <v/>
      </c>
    </row>
    <row r="4" spans="1:46">
      <c r="A4" s="11" t="str">
        <f>競技者データ入力シート!A8</f>
        <v/>
      </c>
      <c r="B4" s="11" t="str">
        <f>IF(競技者データ入力シート!B8="", "", 競技者データ入力シート!B8)</f>
        <v/>
      </c>
      <c r="C4" s="11" t="str">
        <f>IF(競技者データ入力シート!C8="", "", 競技者データ入力シート!C8)</f>
        <v/>
      </c>
      <c r="D4" s="11" t="str">
        <f>IF(競技者データ入力シート!D8="", "", 競技者データ入力シート!D8)</f>
        <v/>
      </c>
      <c r="E4" s="11" t="str">
        <f t="shared" ref="E4:E40" si="0">IF(C4="", "", C4)</f>
        <v/>
      </c>
      <c r="F4" s="11" t="str">
        <f t="shared" ref="F4:F40" si="1">IF(D4="", "", D4)</f>
        <v/>
      </c>
      <c r="G4" s="11" t="str">
        <f t="shared" ref="G4:G40" si="2">IF(C4="", "", C4)</f>
        <v/>
      </c>
      <c r="H4" s="11" t="str">
        <f t="shared" ref="H4:H40" si="3">IF(D4="", "", D4)</f>
        <v/>
      </c>
      <c r="I4" s="11" t="str">
        <f>IF(競技者データ入力シート!E8="", "", 競技者データ入力シート!E8)</f>
        <v/>
      </c>
      <c r="J4" s="11" t="str">
        <f>IF(競技者データ入力シート!F8="", "", 競技者データ入力シート!F8)</f>
        <v/>
      </c>
      <c r="K4" s="11" t="str">
        <f>IF(競技者データ入力シート!H8="", "", 競技者データ入力シート!H8)</f>
        <v/>
      </c>
      <c r="L4" s="11" t="str">
        <f>IF(競技者データ入力シート!I8="", "", 競技者データ入力シート!I8)</f>
        <v/>
      </c>
      <c r="M4" s="11" t="str">
        <f>IF(競技者データ入力シート!J8="", "", 競技者データ入力シート!J8)</f>
        <v/>
      </c>
      <c r="N4" s="11" t="str">
        <f>IF(競技者データ入力シート!K8="", "", 競技者データ入力シート!K8)</f>
        <v/>
      </c>
      <c r="O4" s="11" t="str">
        <f>IF(競技者データ入力シート!L8="", "", 競技者データ入力シート!L8)</f>
        <v/>
      </c>
      <c r="P4" s="11" t="str">
        <f>IF(A4="","",競技者データ入力シート!$S$1)</f>
        <v/>
      </c>
      <c r="Q4" s="11" t="str">
        <f>IF(P4="", "",'大会申込一覧表(印刷して提出)'!$P$6)</f>
        <v/>
      </c>
      <c r="R4" s="11" t="str">
        <f>IF(P4="", "", '大会申込一覧表(印刷して提出)'!$E$6)</f>
        <v/>
      </c>
      <c r="S4" s="11" t="str">
        <f>IF(Q4="", "", '大会申込一覧表(印刷して提出)'!$P$5)</f>
        <v/>
      </c>
      <c r="T4" s="11" t="str">
        <f>IF(競技者データ入力シート!M8="", "", 競技者データ入力シート!M8)</f>
        <v/>
      </c>
      <c r="U4" s="11" t="str">
        <f>IF(V4="", "", IF($K4="男", VLOOKUP(V4, データ!$B$2:$C$101, 2, FALSE), IF($K4="女", VLOOKUP(V4, データ!$F$2:$H$101, 2, FALSE), "")))</f>
        <v/>
      </c>
      <c r="V4" s="240" t="str">
        <f>IF($A4="","",IF(競技者データ入力シート!N8="", "", 競技者データ入力シート!N8))</f>
        <v/>
      </c>
      <c r="W4" s="239" t="str">
        <f>IF(競技者データ入力シート!O8="", "", 競技者データ入力シート!O8)</f>
        <v/>
      </c>
      <c r="X4" s="11" t="str">
        <f>IF(競技者データ入力シート!Q8="", "", TRIM(競技者データ入力シート!Q8))</f>
        <v/>
      </c>
      <c r="Y4" s="11" t="str">
        <f>IF(競技者データ入力シート!R8="", "", 競技者データ入力シート!R8)</f>
        <v/>
      </c>
      <c r="Z4" s="11" t="str">
        <f>IF(AA4="", "", IF($K4="男", VLOOKUP(AA4, データ!$B$2:$C$101, 2, FALSE), IF($K4="女", VLOOKUP(AA4, データ!$F$2:$H$101, 2, FALSE), "")))</f>
        <v/>
      </c>
      <c r="AA4" s="11" t="str">
        <f>IF($A4="","",IF(競技者データ入力シート!S8="", "", 競技者データ入力シート!S8))</f>
        <v/>
      </c>
      <c r="AB4" s="11" t="str">
        <f>IF(競技者データ入力シート!T8="", "", 競技者データ入力シート!T8)</f>
        <v/>
      </c>
      <c r="AC4" s="11" t="str">
        <f>IF(競技者データ入力シート!V8="", "", TRIM(競技者データ入力シート!V8))</f>
        <v/>
      </c>
      <c r="AD4" s="11" t="str">
        <f>IF(競技者データ入力シート!W8="", "", 競技者データ入力シート!W8)</f>
        <v/>
      </c>
      <c r="AE4" s="11" t="str">
        <f>IF(AF4="", "", IF($K4="男", VLOOKUP(AF4, データ!$B$2:$C$101, 2, FALSE), IF($K4="女", VLOOKUP(AF4, データ!$F$2:$H$101, 2, FALSE), "")))</f>
        <v/>
      </c>
      <c r="AF4" s="11" t="str">
        <f>IF($A4="","",IF(競技者データ入力シート!X8="", "", 競技者データ入力シート!X8))</f>
        <v/>
      </c>
      <c r="AG4" s="11" t="str">
        <f>IF(競技者データ入力シート!Y8="", "", 競技者データ入力シート!Y8)</f>
        <v/>
      </c>
      <c r="AH4" s="11" t="str">
        <f>IF(競技者データ入力シート!AA8="", "", TRIM(競技者データ入力シート!AA8))</f>
        <v/>
      </c>
      <c r="AI4" s="11" t="str">
        <f>IF(競技者データ入力シート!AB8="", "", 競技者データ入力シート!AB8)</f>
        <v/>
      </c>
      <c r="AJ4" s="11" t="str">
        <f>IF(AK4="", "", IF($K4="男", VLOOKUP(AK4, データ!$B$2:$C$101, 2, FALSE), IF($K4="女", VLOOKUP(AK4, データ!$F$2:$H$101, 2, FALSE), "")))</f>
        <v/>
      </c>
      <c r="AK4" s="11" t="str">
        <f>IF($A4="","",IF(競技者データ入力シート!AC8="", "", 競技者データ入力シート!AC8))</f>
        <v/>
      </c>
      <c r="AL4" s="11" t="str">
        <f>IF(競技者データ入力シート!AD8="", "", 競技者データ入力シート!AD8)</f>
        <v/>
      </c>
      <c r="AM4" s="11" t="str">
        <f>IF(競技者データ入力シート!AF8="", "", TRIM(競技者データ入力シート!AF8))</f>
        <v/>
      </c>
      <c r="AN4" s="11" t="str">
        <f>IF(競技者データ入力シート!AG8="", "", 競技者データ入力シート!AG8)</f>
        <v/>
      </c>
      <c r="AO4" s="11" t="str">
        <f>IF(AP4="", "", IF($K4="男", VLOOKUP(AP4, データ!$B$2:$C$101, 2, FALSE), IF($K4="女", VLOOKUP(AP4, データ!$F$2:$H$101, 2, FALSE), "")))</f>
        <v/>
      </c>
      <c r="AP4" s="11" t="str">
        <f>IF($A4="","",IF(競技者データ入力シート!AH8="", "", 競技者データ入力シート!AH8))</f>
        <v/>
      </c>
      <c r="AQ4" s="11" t="str">
        <f>IF(競技者データ入力シート!AI8="", "", 競技者データ入力シート!AI8)</f>
        <v/>
      </c>
      <c r="AR4" s="11" t="str">
        <f>IF(競技者データ入力シート!AK8="", "", TRIM(競技者データ入力シート!AK8))</f>
        <v/>
      </c>
      <c r="AS4" s="11" t="str">
        <f>IF(競技者データ入力シート!AL8="", "", 競技者データ入力シート!AL8)</f>
        <v/>
      </c>
      <c r="AT4" s="11" t="str">
        <f t="shared" ref="AT4:AT67" si="4">IF(A4="","",TRIM(C4&amp;"　"&amp;D4))</f>
        <v/>
      </c>
    </row>
    <row r="5" spans="1:46">
      <c r="A5" s="11" t="str">
        <f>競技者データ入力シート!A9</f>
        <v/>
      </c>
      <c r="B5" s="11" t="str">
        <f>IF(競技者データ入力シート!B9="", "", 競技者データ入力シート!B9)</f>
        <v/>
      </c>
      <c r="C5" s="11" t="str">
        <f>IF(競技者データ入力シート!C9="", "", 競技者データ入力シート!C9)</f>
        <v/>
      </c>
      <c r="D5" s="11" t="str">
        <f>IF(競技者データ入力シート!D9="", "", 競技者データ入力シート!D9)</f>
        <v/>
      </c>
      <c r="E5" s="11" t="str">
        <f t="shared" si="0"/>
        <v/>
      </c>
      <c r="F5" s="11" t="str">
        <f t="shared" si="1"/>
        <v/>
      </c>
      <c r="G5" s="11" t="str">
        <f t="shared" si="2"/>
        <v/>
      </c>
      <c r="H5" s="11" t="str">
        <f t="shared" si="3"/>
        <v/>
      </c>
      <c r="I5" s="11" t="str">
        <f>IF(競技者データ入力シート!E9="", "", 競技者データ入力シート!E9)</f>
        <v/>
      </c>
      <c r="J5" s="11" t="str">
        <f>IF(競技者データ入力シート!F9="", "", 競技者データ入力シート!F9)</f>
        <v/>
      </c>
      <c r="K5" s="11" t="str">
        <f>IF(競技者データ入力シート!H9="", "", 競技者データ入力シート!H9)</f>
        <v/>
      </c>
      <c r="L5" s="11" t="str">
        <f>IF(競技者データ入力シート!I9="", "", 競技者データ入力シート!I9)</f>
        <v/>
      </c>
      <c r="M5" s="11" t="str">
        <f>IF(競技者データ入力シート!J9="", "", 競技者データ入力シート!J9)</f>
        <v/>
      </c>
      <c r="N5" s="11" t="str">
        <f>IF(競技者データ入力シート!K9="", "", 競技者データ入力シート!K9)</f>
        <v/>
      </c>
      <c r="O5" s="11" t="str">
        <f>IF(競技者データ入力シート!L9="", "", 競技者データ入力シート!L9)</f>
        <v/>
      </c>
      <c r="P5" s="11" t="str">
        <f>IF(A5="","",競技者データ入力シート!$S$1)</f>
        <v/>
      </c>
      <c r="Q5" s="11" t="str">
        <f>IF(P5="", "",'大会申込一覧表(印刷して提出)'!$P$6)</f>
        <v/>
      </c>
      <c r="R5" s="11" t="str">
        <f>IF(P5="", "", '大会申込一覧表(印刷して提出)'!$E$6)</f>
        <v/>
      </c>
      <c r="S5" s="11" t="str">
        <f>IF(Q5="", "", '大会申込一覧表(印刷して提出)'!$P$5)</f>
        <v/>
      </c>
      <c r="T5" s="11" t="str">
        <f>IF(競技者データ入力シート!M9="", "", 競技者データ入力シート!M9)</f>
        <v/>
      </c>
      <c r="U5" s="11" t="str">
        <f>IF(V5="", "", IF($K5="男", VLOOKUP(V5, データ!$B$2:$C$101, 2, FALSE), IF($K5="女", VLOOKUP(V5, データ!$F$2:$H$101, 2, FALSE), "")))</f>
        <v/>
      </c>
      <c r="V5" s="240" t="str">
        <f>IF($A5="","",IF(競技者データ入力シート!N9="", "", 競技者データ入力シート!N9))</f>
        <v/>
      </c>
      <c r="W5" s="239" t="str">
        <f>IF(競技者データ入力シート!O9="", "", 競技者データ入力シート!O9)</f>
        <v/>
      </c>
      <c r="X5" s="11" t="str">
        <f>IF(競技者データ入力シート!Q9="", "", TRIM(競技者データ入力シート!Q9))</f>
        <v/>
      </c>
      <c r="Y5" s="11" t="str">
        <f>IF(競技者データ入力シート!R9="", "", 競技者データ入力シート!R9)</f>
        <v/>
      </c>
      <c r="Z5" s="11" t="str">
        <f>IF(AA5="", "", IF($K5="男", VLOOKUP(AA5, データ!$B$2:$C$101, 2, FALSE), IF($K5="女", VLOOKUP(AA5, データ!$F$2:$H$101, 2, FALSE), "")))</f>
        <v/>
      </c>
      <c r="AA5" s="11" t="str">
        <f>IF($A5="","",IF(競技者データ入力シート!S9="", "", 競技者データ入力シート!S9))</f>
        <v/>
      </c>
      <c r="AB5" s="11" t="str">
        <f>IF(競技者データ入力シート!T9="", "", 競技者データ入力シート!T9)</f>
        <v/>
      </c>
      <c r="AC5" s="11" t="str">
        <f>IF(競技者データ入力シート!V9="", "", TRIM(競技者データ入力シート!V9))</f>
        <v/>
      </c>
      <c r="AD5" s="11" t="str">
        <f>IF(競技者データ入力シート!W9="", "", 競技者データ入力シート!W9)</f>
        <v/>
      </c>
      <c r="AE5" s="11" t="str">
        <f>IF(AF5="", "", IF($K5="男", VLOOKUP(AF5, データ!$B$2:$C$101, 2, FALSE), IF($K5="女", VLOOKUP(AF5, データ!$F$2:$H$101, 2, FALSE), "")))</f>
        <v/>
      </c>
      <c r="AF5" s="11" t="str">
        <f>IF($A5="","",IF(競技者データ入力シート!X9="", "", 競技者データ入力シート!X9))</f>
        <v/>
      </c>
      <c r="AG5" s="11" t="str">
        <f>IF(競技者データ入力シート!Y9="", "", 競技者データ入力シート!Y9)</f>
        <v/>
      </c>
      <c r="AH5" s="11" t="str">
        <f>IF(競技者データ入力シート!AA9="", "", TRIM(競技者データ入力シート!AA9))</f>
        <v/>
      </c>
      <c r="AI5" s="11" t="str">
        <f>IF(競技者データ入力シート!AB9="", "", 競技者データ入力シート!AB9)</f>
        <v/>
      </c>
      <c r="AJ5" s="11" t="str">
        <f>IF(AK5="", "", IF($K5="男", VLOOKUP(AK5, データ!$B$2:$C$101, 2, FALSE), IF($K5="女", VLOOKUP(AK5, データ!$F$2:$H$101, 2, FALSE), "")))</f>
        <v/>
      </c>
      <c r="AK5" s="11" t="str">
        <f>IF($A5="","",IF(競技者データ入力シート!AC9="", "", 競技者データ入力シート!AC9))</f>
        <v/>
      </c>
      <c r="AL5" s="11" t="str">
        <f>IF(競技者データ入力シート!AD9="", "", 競技者データ入力シート!AD9)</f>
        <v/>
      </c>
      <c r="AM5" s="11" t="str">
        <f>IF(競技者データ入力シート!AF9="", "", TRIM(競技者データ入力シート!AF9))</f>
        <v/>
      </c>
      <c r="AN5" s="11" t="str">
        <f>IF(競技者データ入力シート!AG9="", "", 競技者データ入力シート!AG9)</f>
        <v/>
      </c>
      <c r="AO5" s="11" t="str">
        <f>IF(AP5="", "", IF($K5="男", VLOOKUP(AP5, データ!$B$2:$C$101, 2, FALSE), IF($K5="女", VLOOKUP(AP5, データ!$F$2:$H$101, 2, FALSE), "")))</f>
        <v/>
      </c>
      <c r="AP5" s="11" t="str">
        <f>IF($A5="","",IF(競技者データ入力シート!AH9="", "", 競技者データ入力シート!AH9))</f>
        <v/>
      </c>
      <c r="AQ5" s="11" t="str">
        <f>IF(競技者データ入力シート!AI9="", "", 競技者データ入力シート!AI9)</f>
        <v/>
      </c>
      <c r="AR5" s="11" t="str">
        <f>IF(競技者データ入力シート!AK9="", "", TRIM(競技者データ入力シート!AK9))</f>
        <v/>
      </c>
      <c r="AS5" s="11" t="str">
        <f>IF(競技者データ入力シート!AL9="", "", 競技者データ入力シート!AL9)</f>
        <v/>
      </c>
      <c r="AT5" s="11" t="str">
        <f t="shared" si="4"/>
        <v/>
      </c>
    </row>
    <row r="6" spans="1:46">
      <c r="A6" s="11" t="str">
        <f>競技者データ入力シート!A10</f>
        <v/>
      </c>
      <c r="B6" s="11" t="str">
        <f>IF(競技者データ入力シート!B10="", "", 競技者データ入力シート!B10)</f>
        <v/>
      </c>
      <c r="C6" s="11" t="str">
        <f>IF(競技者データ入力シート!C10="", "", 競技者データ入力シート!C10)</f>
        <v/>
      </c>
      <c r="D6" s="11" t="str">
        <f>IF(競技者データ入力シート!D10="", "", 競技者データ入力シート!D10)</f>
        <v/>
      </c>
      <c r="E6" s="11" t="str">
        <f t="shared" si="0"/>
        <v/>
      </c>
      <c r="F6" s="11" t="str">
        <f t="shared" si="1"/>
        <v/>
      </c>
      <c r="G6" s="11" t="str">
        <f t="shared" si="2"/>
        <v/>
      </c>
      <c r="H6" s="11" t="str">
        <f t="shared" si="3"/>
        <v/>
      </c>
      <c r="I6" s="11" t="str">
        <f>IF(競技者データ入力シート!E10="", "", 競技者データ入力シート!E10)</f>
        <v/>
      </c>
      <c r="J6" s="11" t="str">
        <f>IF(競技者データ入力シート!F10="", "", 競技者データ入力シート!F10)</f>
        <v/>
      </c>
      <c r="K6" s="11" t="str">
        <f>IF(競技者データ入力シート!H10="", "", 競技者データ入力シート!H10)</f>
        <v/>
      </c>
      <c r="L6" s="11" t="str">
        <f>IF(競技者データ入力シート!I10="", "", 競技者データ入力シート!I10)</f>
        <v/>
      </c>
      <c r="M6" s="11" t="str">
        <f>IF(競技者データ入力シート!J10="", "", 競技者データ入力シート!J10)</f>
        <v/>
      </c>
      <c r="N6" s="11" t="str">
        <f>IF(競技者データ入力シート!K10="", "", 競技者データ入力シート!K10)</f>
        <v/>
      </c>
      <c r="O6" s="11" t="str">
        <f>IF(競技者データ入力シート!L10="", "", 競技者データ入力シート!L10)</f>
        <v/>
      </c>
      <c r="P6" s="11" t="str">
        <f>IF(A6="","",競技者データ入力シート!$S$1)</f>
        <v/>
      </c>
      <c r="Q6" s="11" t="str">
        <f>IF(P6="", "",'大会申込一覧表(印刷して提出)'!$P$6)</f>
        <v/>
      </c>
      <c r="R6" s="11" t="str">
        <f>IF(P6="", "", '大会申込一覧表(印刷して提出)'!$E$6)</f>
        <v/>
      </c>
      <c r="S6" s="11" t="str">
        <f>IF(Q6="", "", '大会申込一覧表(印刷して提出)'!$P$5)</f>
        <v/>
      </c>
      <c r="T6" s="11" t="str">
        <f>IF(競技者データ入力シート!M10="", "", 競技者データ入力シート!M10)</f>
        <v/>
      </c>
      <c r="U6" s="11" t="str">
        <f>IF(V6="", "", IF($K6="男", VLOOKUP(V6, データ!$B$2:$C$101, 2, FALSE), IF($K6="女", VLOOKUP(V6, データ!$F$2:$H$101, 2, FALSE), "")))</f>
        <v/>
      </c>
      <c r="V6" s="240" t="str">
        <f>IF($A6="","",IF(競技者データ入力シート!N10="", "", 競技者データ入力シート!N10))</f>
        <v/>
      </c>
      <c r="W6" s="239" t="str">
        <f>IF(競技者データ入力シート!O10="", "", 競技者データ入力シート!O10)</f>
        <v/>
      </c>
      <c r="X6" s="11" t="str">
        <f>IF(競技者データ入力シート!Q10="", "", TRIM(競技者データ入力シート!Q10))</f>
        <v/>
      </c>
      <c r="Y6" s="11" t="str">
        <f>IF(競技者データ入力シート!R10="", "", 競技者データ入力シート!R10)</f>
        <v/>
      </c>
      <c r="Z6" s="11" t="str">
        <f>IF(AA6="", "", IF($K6="男", VLOOKUP(AA6, データ!$B$2:$C$101, 2, FALSE), IF($K6="女", VLOOKUP(AA6, データ!$F$2:$H$101, 2, FALSE), "")))</f>
        <v/>
      </c>
      <c r="AA6" s="11" t="str">
        <f>IF($A6="","",IF(競技者データ入力シート!S10="", "", 競技者データ入力シート!S10))</f>
        <v/>
      </c>
      <c r="AB6" s="11" t="str">
        <f>IF(競技者データ入力シート!T10="", "", 競技者データ入力シート!T10)</f>
        <v/>
      </c>
      <c r="AC6" s="11" t="str">
        <f>IF(競技者データ入力シート!V10="", "", TRIM(競技者データ入力シート!V10))</f>
        <v/>
      </c>
      <c r="AD6" s="11" t="str">
        <f>IF(競技者データ入力シート!W10="", "", 競技者データ入力シート!W10)</f>
        <v/>
      </c>
      <c r="AE6" s="11" t="str">
        <f>IF(AF6="", "", IF($K6="男", VLOOKUP(AF6, データ!$B$2:$C$101, 2, FALSE), IF($K6="女", VLOOKUP(AF6, データ!$F$2:$H$101, 2, FALSE), "")))</f>
        <v/>
      </c>
      <c r="AF6" s="11" t="str">
        <f>IF($A6="","",IF(競技者データ入力シート!X10="", "", 競技者データ入力シート!X10))</f>
        <v/>
      </c>
      <c r="AG6" s="11" t="str">
        <f>IF(競技者データ入力シート!Y10="", "", 競技者データ入力シート!Y10)</f>
        <v/>
      </c>
      <c r="AH6" s="11" t="str">
        <f>IF(競技者データ入力シート!AA10="", "", TRIM(競技者データ入力シート!AA10))</f>
        <v/>
      </c>
      <c r="AI6" s="11" t="str">
        <f>IF(競技者データ入力シート!AB10="", "", 競技者データ入力シート!AB10)</f>
        <v/>
      </c>
      <c r="AJ6" s="11" t="str">
        <f>IF(AK6="", "", IF($K6="男", VLOOKUP(AK6, データ!$B$2:$C$101, 2, FALSE), IF($K6="女", VLOOKUP(AK6, データ!$F$2:$H$101, 2, FALSE), "")))</f>
        <v/>
      </c>
      <c r="AK6" s="11" t="str">
        <f>IF($A6="","",IF(競技者データ入力シート!AC10="", "", 競技者データ入力シート!AC10))</f>
        <v/>
      </c>
      <c r="AL6" s="11" t="str">
        <f>IF(競技者データ入力シート!AD10="", "", 競技者データ入力シート!AD10)</f>
        <v/>
      </c>
      <c r="AM6" s="11" t="str">
        <f>IF(競技者データ入力シート!AF10="", "", TRIM(競技者データ入力シート!AF10))</f>
        <v/>
      </c>
      <c r="AN6" s="11" t="str">
        <f>IF(競技者データ入力シート!AG10="", "", 競技者データ入力シート!AG10)</f>
        <v/>
      </c>
      <c r="AO6" s="11" t="str">
        <f>IF(AP6="", "", IF($K6="男", VLOOKUP(AP6, データ!$B$2:$C$101, 2, FALSE), IF($K6="女", VLOOKUP(AP6, データ!$F$2:$H$101, 2, FALSE), "")))</f>
        <v/>
      </c>
      <c r="AP6" s="11" t="str">
        <f>IF($A6="","",IF(競技者データ入力シート!AH10="", "", 競技者データ入力シート!AH10))</f>
        <v/>
      </c>
      <c r="AQ6" s="11" t="str">
        <f>IF(競技者データ入力シート!AI10="", "", 競技者データ入力シート!AI10)</f>
        <v/>
      </c>
      <c r="AR6" s="11" t="str">
        <f>IF(競技者データ入力シート!AK10="", "", TRIM(競技者データ入力シート!AK10))</f>
        <v/>
      </c>
      <c r="AS6" s="11" t="str">
        <f>IF(競技者データ入力シート!AL10="", "", 競技者データ入力シート!AL10)</f>
        <v/>
      </c>
      <c r="AT6" s="11" t="str">
        <f t="shared" si="4"/>
        <v/>
      </c>
    </row>
    <row r="7" spans="1:46">
      <c r="A7" s="11" t="str">
        <f>競技者データ入力シート!A11</f>
        <v/>
      </c>
      <c r="B7" s="11" t="str">
        <f>IF(競技者データ入力シート!B11="", "", 競技者データ入力シート!B11)</f>
        <v/>
      </c>
      <c r="C7" s="11" t="str">
        <f>IF(競技者データ入力シート!C11="", "", 競技者データ入力シート!C11)</f>
        <v/>
      </c>
      <c r="D7" s="11" t="str">
        <f>IF(競技者データ入力シート!D11="", "", 競技者データ入力シート!D11)</f>
        <v/>
      </c>
      <c r="E7" s="11" t="str">
        <f t="shared" si="0"/>
        <v/>
      </c>
      <c r="F7" s="11" t="str">
        <f t="shared" si="1"/>
        <v/>
      </c>
      <c r="G7" s="11" t="str">
        <f t="shared" si="2"/>
        <v/>
      </c>
      <c r="H7" s="11" t="str">
        <f t="shared" si="3"/>
        <v/>
      </c>
      <c r="I7" s="11" t="str">
        <f>IF(競技者データ入力シート!E11="", "", 競技者データ入力シート!E11)</f>
        <v/>
      </c>
      <c r="J7" s="11" t="str">
        <f>IF(競技者データ入力シート!F11="", "", 競技者データ入力シート!F11)</f>
        <v/>
      </c>
      <c r="K7" s="11" t="str">
        <f>IF(競技者データ入力シート!H11="", "", 競技者データ入力シート!H11)</f>
        <v/>
      </c>
      <c r="L7" s="11" t="str">
        <f>IF(競技者データ入力シート!I11="", "", 競技者データ入力シート!I11)</f>
        <v/>
      </c>
      <c r="M7" s="11" t="str">
        <f>IF(競技者データ入力シート!J11="", "", 競技者データ入力シート!J11)</f>
        <v/>
      </c>
      <c r="N7" s="11" t="str">
        <f>IF(競技者データ入力シート!K11="", "", 競技者データ入力シート!K11)</f>
        <v/>
      </c>
      <c r="O7" s="11" t="str">
        <f>IF(競技者データ入力シート!L11="", "", 競技者データ入力シート!L11)</f>
        <v/>
      </c>
      <c r="P7" s="11" t="str">
        <f>IF(A7="","",競技者データ入力シート!$S$1)</f>
        <v/>
      </c>
      <c r="Q7" s="11" t="str">
        <f>IF(P7="", "",'大会申込一覧表(印刷して提出)'!$P$6)</f>
        <v/>
      </c>
      <c r="R7" s="11" t="str">
        <f>IF(P7="", "", '大会申込一覧表(印刷して提出)'!$E$6)</f>
        <v/>
      </c>
      <c r="S7" s="11" t="str">
        <f>IF(Q7="", "", '大会申込一覧表(印刷して提出)'!$P$5)</f>
        <v/>
      </c>
      <c r="T7" s="11" t="str">
        <f>IF(競技者データ入力シート!M11="", "", 競技者データ入力シート!M11)</f>
        <v/>
      </c>
      <c r="U7" s="11" t="str">
        <f>IF(V7="", "", IF($K7="男", VLOOKUP(V7, データ!$B$2:$C$101, 2, FALSE), IF($K7="女", VLOOKUP(V7, データ!$F$2:$H$101, 2, FALSE), "")))</f>
        <v/>
      </c>
      <c r="V7" s="240" t="str">
        <f>IF($A7="","",IF(競技者データ入力シート!N11="", "", 競技者データ入力シート!N11))</f>
        <v/>
      </c>
      <c r="W7" s="239" t="str">
        <f>IF(競技者データ入力シート!O11="", "", 競技者データ入力シート!O11)</f>
        <v/>
      </c>
      <c r="X7" s="11" t="str">
        <f>IF(競技者データ入力シート!Q11="", "", TRIM(競技者データ入力シート!Q11))</f>
        <v/>
      </c>
      <c r="Y7" s="11" t="str">
        <f>IF(競技者データ入力シート!R11="", "", 競技者データ入力シート!R11)</f>
        <v/>
      </c>
      <c r="Z7" s="11" t="str">
        <f>IF(AA7="", "", IF($K7="男", VLOOKUP(AA7, データ!$B$2:$C$101, 2, FALSE), IF($K7="女", VLOOKUP(AA7, データ!$F$2:$H$101, 2, FALSE), "")))</f>
        <v/>
      </c>
      <c r="AA7" s="11" t="str">
        <f>IF($A7="","",IF(競技者データ入力シート!S11="", "", 競技者データ入力シート!S11))</f>
        <v/>
      </c>
      <c r="AB7" s="11" t="str">
        <f>IF(競技者データ入力シート!T11="", "", 競技者データ入力シート!T11)</f>
        <v/>
      </c>
      <c r="AC7" s="11" t="str">
        <f>IF(競技者データ入力シート!V11="", "", TRIM(競技者データ入力シート!V11))</f>
        <v/>
      </c>
      <c r="AD7" s="11" t="str">
        <f>IF(競技者データ入力シート!W11="", "", 競技者データ入力シート!W11)</f>
        <v/>
      </c>
      <c r="AE7" s="11" t="str">
        <f>IF(AF7="", "", IF($K7="男", VLOOKUP(AF7, データ!$B$2:$C$101, 2, FALSE), IF($K7="女", VLOOKUP(AF7, データ!$F$2:$H$101, 2, FALSE), "")))</f>
        <v/>
      </c>
      <c r="AF7" s="11" t="str">
        <f>IF($A7="","",IF(競技者データ入力シート!X11="", "", 競技者データ入力シート!X11))</f>
        <v/>
      </c>
      <c r="AG7" s="11" t="str">
        <f>IF(競技者データ入力シート!Y11="", "", 競技者データ入力シート!Y11)</f>
        <v/>
      </c>
      <c r="AH7" s="11" t="str">
        <f>IF(競技者データ入力シート!AA11="", "", TRIM(競技者データ入力シート!AA11))</f>
        <v/>
      </c>
      <c r="AI7" s="11" t="str">
        <f>IF(競技者データ入力シート!AB11="", "", 競技者データ入力シート!AB11)</f>
        <v/>
      </c>
      <c r="AJ7" s="11" t="str">
        <f>IF(AK7="", "", IF($K7="男", VLOOKUP(AK7, データ!$B$2:$C$101, 2, FALSE), IF($K7="女", VLOOKUP(AK7, データ!$F$2:$H$101, 2, FALSE), "")))</f>
        <v/>
      </c>
      <c r="AK7" s="11" t="str">
        <f>IF($A7="","",IF(競技者データ入力シート!AC11="", "", 競技者データ入力シート!AC11))</f>
        <v/>
      </c>
      <c r="AL7" s="11" t="str">
        <f>IF(競技者データ入力シート!AD11="", "", 競技者データ入力シート!AD11)</f>
        <v/>
      </c>
      <c r="AM7" s="11" t="str">
        <f>IF(競技者データ入力シート!AF11="", "", TRIM(競技者データ入力シート!AF11))</f>
        <v/>
      </c>
      <c r="AN7" s="11" t="str">
        <f>IF(競技者データ入力シート!AG11="", "", 競技者データ入力シート!AG11)</f>
        <v/>
      </c>
      <c r="AO7" s="11" t="str">
        <f>IF(AP7="", "", IF($K7="男", VLOOKUP(AP7, データ!$B$2:$C$101, 2, FALSE), IF($K7="女", VLOOKUP(AP7, データ!$F$2:$H$101, 2, FALSE), "")))</f>
        <v/>
      </c>
      <c r="AP7" s="11" t="str">
        <f>IF($A7="","",IF(競技者データ入力シート!AH11="", "", 競技者データ入力シート!AH11))</f>
        <v/>
      </c>
      <c r="AQ7" s="11" t="str">
        <f>IF(競技者データ入力シート!AI11="", "", 競技者データ入力シート!AI11)</f>
        <v/>
      </c>
      <c r="AR7" s="11" t="str">
        <f>IF(競技者データ入力シート!AK11="", "", TRIM(競技者データ入力シート!AK11))</f>
        <v/>
      </c>
      <c r="AS7" s="11" t="str">
        <f>IF(競技者データ入力シート!AL11="", "", 競技者データ入力シート!AL11)</f>
        <v/>
      </c>
      <c r="AT7" s="11" t="str">
        <f t="shared" si="4"/>
        <v/>
      </c>
    </row>
    <row r="8" spans="1:46">
      <c r="A8" s="11" t="str">
        <f>競技者データ入力シート!A12</f>
        <v/>
      </c>
      <c r="B8" s="11" t="str">
        <f>IF(競技者データ入力シート!B12="", "", 競技者データ入力シート!B12)</f>
        <v/>
      </c>
      <c r="C8" s="11" t="str">
        <f>IF(競技者データ入力シート!C12="", "", 競技者データ入力シート!C12)</f>
        <v/>
      </c>
      <c r="D8" s="11" t="str">
        <f>IF(競技者データ入力シート!D12="", "", 競技者データ入力シート!D12)</f>
        <v/>
      </c>
      <c r="E8" s="11" t="str">
        <f t="shared" si="0"/>
        <v/>
      </c>
      <c r="F8" s="11" t="str">
        <f t="shared" si="1"/>
        <v/>
      </c>
      <c r="G8" s="11" t="str">
        <f t="shared" si="2"/>
        <v/>
      </c>
      <c r="H8" s="11" t="str">
        <f t="shared" si="3"/>
        <v/>
      </c>
      <c r="I8" s="11" t="str">
        <f>IF(競技者データ入力シート!E12="", "", 競技者データ入力シート!E12)</f>
        <v/>
      </c>
      <c r="J8" s="11" t="str">
        <f>IF(競技者データ入力シート!F12="", "", 競技者データ入力シート!F12)</f>
        <v/>
      </c>
      <c r="K8" s="11" t="str">
        <f>IF(競技者データ入力シート!H12="", "", 競技者データ入力シート!H12)</f>
        <v/>
      </c>
      <c r="L8" s="11" t="str">
        <f>IF(競技者データ入力シート!I12="", "", 競技者データ入力シート!I12)</f>
        <v/>
      </c>
      <c r="M8" s="11" t="str">
        <f>IF(競技者データ入力シート!J12="", "", 競技者データ入力シート!J12)</f>
        <v/>
      </c>
      <c r="N8" s="11" t="str">
        <f>IF(競技者データ入力シート!K12="", "", 競技者データ入力シート!K12)</f>
        <v/>
      </c>
      <c r="O8" s="11" t="str">
        <f>IF(競技者データ入力シート!L12="", "", 競技者データ入力シート!L12)</f>
        <v/>
      </c>
      <c r="P8" s="11" t="str">
        <f>IF(A8="","",競技者データ入力シート!$S$1)</f>
        <v/>
      </c>
      <c r="Q8" s="11" t="str">
        <f>IF(P8="", "",'大会申込一覧表(印刷して提出)'!$P$6)</f>
        <v/>
      </c>
      <c r="R8" s="11" t="str">
        <f>IF(P8="", "", '大会申込一覧表(印刷して提出)'!$E$6)</f>
        <v/>
      </c>
      <c r="S8" s="11" t="str">
        <f>IF(Q8="", "", '大会申込一覧表(印刷して提出)'!$P$5)</f>
        <v/>
      </c>
      <c r="T8" s="11" t="str">
        <f>IF(競技者データ入力シート!M12="", "", 競技者データ入力シート!M12)</f>
        <v/>
      </c>
      <c r="U8" s="11" t="str">
        <f>IF(V8="", "", IF($K8="男", VLOOKUP(V8, データ!$B$2:$C$101, 2, FALSE), IF($K8="女", VLOOKUP(V8, データ!$F$2:$H$101, 2, FALSE), "")))</f>
        <v/>
      </c>
      <c r="V8" s="240" t="str">
        <f>IF($A8="","",IF(競技者データ入力シート!N12="", "", 競技者データ入力シート!N12))</f>
        <v/>
      </c>
      <c r="W8" s="239" t="str">
        <f>IF(競技者データ入力シート!O12="", "", 競技者データ入力シート!O12)</f>
        <v/>
      </c>
      <c r="X8" s="11" t="str">
        <f>IF(競技者データ入力シート!Q12="", "", TRIM(競技者データ入力シート!Q12))</f>
        <v/>
      </c>
      <c r="Y8" s="11" t="str">
        <f>IF(競技者データ入力シート!R12="", "", 競技者データ入力シート!R12)</f>
        <v/>
      </c>
      <c r="Z8" s="11" t="str">
        <f>IF(AA8="", "", IF($K8="男", VLOOKUP(AA8, データ!$B$2:$C$101, 2, FALSE), IF($K8="女", VLOOKUP(AA8, データ!$F$2:$H$101, 2, FALSE), "")))</f>
        <v/>
      </c>
      <c r="AA8" s="11" t="str">
        <f>IF($A8="","",IF(競技者データ入力シート!S12="", "", 競技者データ入力シート!S12))</f>
        <v/>
      </c>
      <c r="AB8" s="11" t="str">
        <f>IF(競技者データ入力シート!T12="", "", 競技者データ入力シート!T12)</f>
        <v/>
      </c>
      <c r="AC8" s="11" t="str">
        <f>IF(競技者データ入力シート!V12="", "", TRIM(競技者データ入力シート!V12))</f>
        <v/>
      </c>
      <c r="AD8" s="11" t="str">
        <f>IF(競技者データ入力シート!W12="", "", 競技者データ入力シート!W12)</f>
        <v/>
      </c>
      <c r="AE8" s="11" t="str">
        <f>IF(AF8="", "", IF($K8="男", VLOOKUP(AF8, データ!$B$2:$C$101, 2, FALSE), IF($K8="女", VLOOKUP(AF8, データ!$F$2:$H$101, 2, FALSE), "")))</f>
        <v/>
      </c>
      <c r="AF8" s="11" t="str">
        <f>IF($A8="","",IF(競技者データ入力シート!X12="", "", 競技者データ入力シート!X12))</f>
        <v/>
      </c>
      <c r="AG8" s="11" t="str">
        <f>IF(競技者データ入力シート!Y12="", "", 競技者データ入力シート!Y12)</f>
        <v/>
      </c>
      <c r="AH8" s="11" t="str">
        <f>IF(競技者データ入力シート!AA12="", "", TRIM(競技者データ入力シート!AA12))</f>
        <v/>
      </c>
      <c r="AI8" s="11" t="str">
        <f>IF(競技者データ入力シート!AB12="", "", 競技者データ入力シート!AB12)</f>
        <v/>
      </c>
      <c r="AJ8" s="11" t="str">
        <f>IF(AK8="", "", IF($K8="男", VLOOKUP(AK8, データ!$B$2:$C$101, 2, FALSE), IF($K8="女", VLOOKUP(AK8, データ!$F$2:$H$101, 2, FALSE), "")))</f>
        <v/>
      </c>
      <c r="AK8" s="11" t="str">
        <f>IF($A8="","",IF(競技者データ入力シート!AC12="", "", 競技者データ入力シート!AC12))</f>
        <v/>
      </c>
      <c r="AL8" s="11" t="str">
        <f>IF(競技者データ入力シート!AD12="", "", 競技者データ入力シート!AD12)</f>
        <v/>
      </c>
      <c r="AM8" s="11" t="str">
        <f>IF(競技者データ入力シート!AF12="", "", TRIM(競技者データ入力シート!AF12))</f>
        <v/>
      </c>
      <c r="AN8" s="11" t="str">
        <f>IF(競技者データ入力シート!AG12="", "", 競技者データ入力シート!AG12)</f>
        <v/>
      </c>
      <c r="AO8" s="11" t="str">
        <f>IF(AP8="", "", IF($K8="男", VLOOKUP(AP8, データ!$B$2:$C$101, 2, FALSE), IF($K8="女", VLOOKUP(AP8, データ!$F$2:$H$101, 2, FALSE), "")))</f>
        <v/>
      </c>
      <c r="AP8" s="11" t="str">
        <f>IF($A8="","",IF(競技者データ入力シート!AH12="", "", 競技者データ入力シート!AH12))</f>
        <v/>
      </c>
      <c r="AQ8" s="11" t="str">
        <f>IF(競技者データ入力シート!AI12="", "", 競技者データ入力シート!AI12)</f>
        <v/>
      </c>
      <c r="AR8" s="11" t="str">
        <f>IF(競技者データ入力シート!AK12="", "", TRIM(競技者データ入力シート!AK12))</f>
        <v/>
      </c>
      <c r="AS8" s="11" t="str">
        <f>IF(競技者データ入力シート!AL12="", "", 競技者データ入力シート!AL12)</f>
        <v/>
      </c>
      <c r="AT8" s="11" t="str">
        <f t="shared" si="4"/>
        <v/>
      </c>
    </row>
    <row r="9" spans="1:46">
      <c r="A9" s="11" t="str">
        <f>競技者データ入力シート!A13</f>
        <v/>
      </c>
      <c r="B9" s="11" t="str">
        <f>IF(競技者データ入力シート!B13="", "", 競技者データ入力シート!B13)</f>
        <v/>
      </c>
      <c r="C9" s="11" t="str">
        <f>IF(競技者データ入力シート!C13="", "", 競技者データ入力シート!C13)</f>
        <v/>
      </c>
      <c r="D9" s="11" t="str">
        <f>IF(競技者データ入力シート!D13="", "", 競技者データ入力シート!D13)</f>
        <v/>
      </c>
      <c r="E9" s="11" t="str">
        <f t="shared" si="0"/>
        <v/>
      </c>
      <c r="F9" s="11" t="str">
        <f t="shared" si="1"/>
        <v/>
      </c>
      <c r="G9" s="11" t="str">
        <f t="shared" si="2"/>
        <v/>
      </c>
      <c r="H9" s="11" t="str">
        <f t="shared" si="3"/>
        <v/>
      </c>
      <c r="I9" s="11" t="str">
        <f>IF(競技者データ入力シート!E13="", "", 競技者データ入力シート!E13)</f>
        <v/>
      </c>
      <c r="J9" s="11" t="str">
        <f>IF(競技者データ入力シート!F13="", "", 競技者データ入力シート!F13)</f>
        <v/>
      </c>
      <c r="K9" s="11" t="str">
        <f>IF(競技者データ入力シート!H13="", "", 競技者データ入力シート!H13)</f>
        <v/>
      </c>
      <c r="L9" s="11" t="str">
        <f>IF(競技者データ入力シート!I13="", "", 競技者データ入力シート!I13)</f>
        <v/>
      </c>
      <c r="M9" s="11" t="str">
        <f>IF(競技者データ入力シート!J13="", "", 競技者データ入力シート!J13)</f>
        <v/>
      </c>
      <c r="N9" s="11" t="str">
        <f>IF(競技者データ入力シート!K13="", "", 競技者データ入力シート!K13)</f>
        <v/>
      </c>
      <c r="O9" s="11" t="str">
        <f>IF(競技者データ入力シート!L13="", "", 競技者データ入力シート!L13)</f>
        <v/>
      </c>
      <c r="P9" s="11" t="str">
        <f>IF(A9="","",競技者データ入力シート!$S$1)</f>
        <v/>
      </c>
      <c r="Q9" s="11" t="str">
        <f>IF(P9="", "",'大会申込一覧表(印刷して提出)'!$P$6)</f>
        <v/>
      </c>
      <c r="R9" s="11" t="str">
        <f>IF(P9="", "", '大会申込一覧表(印刷して提出)'!$E$6)</f>
        <v/>
      </c>
      <c r="S9" s="11" t="str">
        <f>IF(Q9="", "", '大会申込一覧表(印刷して提出)'!$P$5)</f>
        <v/>
      </c>
      <c r="T9" s="11" t="str">
        <f>IF(競技者データ入力シート!M13="", "", 競技者データ入力シート!M13)</f>
        <v/>
      </c>
      <c r="U9" s="11" t="str">
        <f>IF(V9="", "", IF($K9="男", VLOOKUP(V9, データ!$B$2:$C$101, 2, FALSE), IF($K9="女", VLOOKUP(V9, データ!$F$2:$H$101, 2, FALSE), "")))</f>
        <v/>
      </c>
      <c r="V9" s="240" t="str">
        <f>IF($A9="","",IF(競技者データ入力シート!N13="", "", 競技者データ入力シート!N13))</f>
        <v/>
      </c>
      <c r="W9" s="239" t="str">
        <f>IF(競技者データ入力シート!O13="", "", 競技者データ入力シート!O13)</f>
        <v/>
      </c>
      <c r="X9" s="11" t="str">
        <f>IF(競技者データ入力シート!Q13="", "", TRIM(競技者データ入力シート!Q13))</f>
        <v/>
      </c>
      <c r="Y9" s="11" t="str">
        <f>IF(競技者データ入力シート!R13="", "", 競技者データ入力シート!R13)</f>
        <v/>
      </c>
      <c r="Z9" s="11" t="str">
        <f>IF(AA9="", "", IF($K9="男", VLOOKUP(AA9, データ!$B$2:$C$101, 2, FALSE), IF($K9="女", VLOOKUP(AA9, データ!$F$2:$H$101, 2, FALSE), "")))</f>
        <v/>
      </c>
      <c r="AA9" s="11" t="str">
        <f>IF($A9="","",IF(競技者データ入力シート!S13="", "", 競技者データ入力シート!S13))</f>
        <v/>
      </c>
      <c r="AB9" s="11" t="str">
        <f>IF(競技者データ入力シート!T13="", "", 競技者データ入力シート!T13)</f>
        <v/>
      </c>
      <c r="AC9" s="11" t="str">
        <f>IF(競技者データ入力シート!V13="", "", TRIM(競技者データ入力シート!V13))</f>
        <v/>
      </c>
      <c r="AD9" s="11" t="str">
        <f>IF(競技者データ入力シート!W13="", "", 競技者データ入力シート!W13)</f>
        <v/>
      </c>
      <c r="AE9" s="11" t="str">
        <f>IF(AF9="", "", IF($K9="男", VLOOKUP(AF9, データ!$B$2:$C$101, 2, FALSE), IF($K9="女", VLOOKUP(AF9, データ!$F$2:$H$101, 2, FALSE), "")))</f>
        <v/>
      </c>
      <c r="AF9" s="11" t="str">
        <f>IF($A9="","",IF(競技者データ入力シート!X13="", "", 競技者データ入力シート!X13))</f>
        <v/>
      </c>
      <c r="AG9" s="11" t="str">
        <f>IF(競技者データ入力シート!Y13="", "", 競技者データ入力シート!Y13)</f>
        <v/>
      </c>
      <c r="AH9" s="11" t="str">
        <f>IF(競技者データ入力シート!AA13="", "", TRIM(競技者データ入力シート!AA13))</f>
        <v/>
      </c>
      <c r="AI9" s="11" t="str">
        <f>IF(競技者データ入力シート!AB13="", "", 競技者データ入力シート!AB13)</f>
        <v/>
      </c>
      <c r="AJ9" s="11" t="str">
        <f>IF(AK9="", "", IF($K9="男", VLOOKUP(AK9, データ!$B$2:$C$101, 2, FALSE), IF($K9="女", VLOOKUP(AK9, データ!$F$2:$H$101, 2, FALSE), "")))</f>
        <v/>
      </c>
      <c r="AK9" s="11" t="str">
        <f>IF($A9="","",IF(競技者データ入力シート!AC13="", "", 競技者データ入力シート!AC13))</f>
        <v/>
      </c>
      <c r="AL9" s="11" t="str">
        <f>IF(競技者データ入力シート!AD13="", "", 競技者データ入力シート!AD13)</f>
        <v/>
      </c>
      <c r="AM9" s="11" t="str">
        <f>IF(競技者データ入力シート!AF13="", "", TRIM(競技者データ入力シート!AF13))</f>
        <v/>
      </c>
      <c r="AN9" s="11" t="str">
        <f>IF(競技者データ入力シート!AG13="", "", 競技者データ入力シート!AG13)</f>
        <v/>
      </c>
      <c r="AO9" s="11" t="str">
        <f>IF(AP9="", "", IF($K9="男", VLOOKUP(AP9, データ!$B$2:$C$101, 2, FALSE), IF($K9="女", VLOOKUP(AP9, データ!$F$2:$H$101, 2, FALSE), "")))</f>
        <v/>
      </c>
      <c r="AP9" s="11" t="str">
        <f>IF($A9="","",IF(競技者データ入力シート!AH13="", "", 競技者データ入力シート!AH13))</f>
        <v/>
      </c>
      <c r="AQ9" s="11" t="str">
        <f>IF(競技者データ入力シート!AI13="", "", 競技者データ入力シート!AI13)</f>
        <v/>
      </c>
      <c r="AR9" s="11" t="str">
        <f>IF(競技者データ入力シート!AK13="", "", TRIM(競技者データ入力シート!AK13))</f>
        <v/>
      </c>
      <c r="AS9" s="11" t="str">
        <f>IF(競技者データ入力シート!AL13="", "", 競技者データ入力シート!AL13)</f>
        <v/>
      </c>
      <c r="AT9" s="11" t="str">
        <f t="shared" si="4"/>
        <v/>
      </c>
    </row>
    <row r="10" spans="1:46">
      <c r="A10" s="11" t="str">
        <f>競技者データ入力シート!A14</f>
        <v/>
      </c>
      <c r="B10" s="11" t="str">
        <f>IF(競技者データ入力シート!B14="", "", 競技者データ入力シート!B14)</f>
        <v/>
      </c>
      <c r="C10" s="11" t="str">
        <f>IF(競技者データ入力シート!C14="", "", 競技者データ入力シート!C14)</f>
        <v/>
      </c>
      <c r="D10" s="11" t="str">
        <f>IF(競技者データ入力シート!D14="", "", 競技者データ入力シート!D14)</f>
        <v/>
      </c>
      <c r="E10" s="11" t="str">
        <f t="shared" si="0"/>
        <v/>
      </c>
      <c r="F10" s="11" t="str">
        <f t="shared" si="1"/>
        <v/>
      </c>
      <c r="G10" s="11" t="str">
        <f t="shared" si="2"/>
        <v/>
      </c>
      <c r="H10" s="11" t="str">
        <f t="shared" si="3"/>
        <v/>
      </c>
      <c r="I10" s="11" t="str">
        <f>IF(競技者データ入力シート!E14="", "", 競技者データ入力シート!E14)</f>
        <v/>
      </c>
      <c r="J10" s="11" t="str">
        <f>IF(競技者データ入力シート!F14="", "", 競技者データ入力シート!F14)</f>
        <v/>
      </c>
      <c r="K10" s="11" t="str">
        <f>IF(競技者データ入力シート!H14="", "", 競技者データ入力シート!H14)</f>
        <v/>
      </c>
      <c r="L10" s="11" t="str">
        <f>IF(競技者データ入力シート!I14="", "", 競技者データ入力シート!I14)</f>
        <v/>
      </c>
      <c r="M10" s="11" t="str">
        <f>IF(競技者データ入力シート!J14="", "", 競技者データ入力シート!J14)</f>
        <v/>
      </c>
      <c r="N10" s="11" t="str">
        <f>IF(競技者データ入力シート!K14="", "", 競技者データ入力シート!K14)</f>
        <v/>
      </c>
      <c r="O10" s="11" t="str">
        <f>IF(競技者データ入力シート!L14="", "", 競技者データ入力シート!L14)</f>
        <v/>
      </c>
      <c r="P10" s="11" t="str">
        <f>IF(A10="","",競技者データ入力シート!$S$1)</f>
        <v/>
      </c>
      <c r="Q10" s="11" t="str">
        <f>IF(P10="", "",'大会申込一覧表(印刷して提出)'!$P$6)</f>
        <v/>
      </c>
      <c r="R10" s="11" t="str">
        <f>IF(P10="", "", '大会申込一覧表(印刷して提出)'!$E$6)</f>
        <v/>
      </c>
      <c r="S10" s="11" t="str">
        <f>IF(Q10="", "", '大会申込一覧表(印刷して提出)'!$P$5)</f>
        <v/>
      </c>
      <c r="T10" s="11" t="str">
        <f>IF(競技者データ入力シート!M14="", "", 競技者データ入力シート!M14)</f>
        <v/>
      </c>
      <c r="U10" s="11" t="str">
        <f>IF(V10="", "", IF($K10="男", VLOOKUP(V10, データ!$B$2:$C$101, 2, FALSE), IF($K10="女", VLOOKUP(V10, データ!$F$2:$H$101, 2, FALSE), "")))</f>
        <v/>
      </c>
      <c r="V10" s="240" t="str">
        <f>IF($A10="","",IF(競技者データ入力シート!N14="", "", 競技者データ入力シート!N14))</f>
        <v/>
      </c>
      <c r="W10" s="239" t="str">
        <f>IF(競技者データ入力シート!O14="", "", 競技者データ入力シート!O14)</f>
        <v/>
      </c>
      <c r="X10" s="11" t="str">
        <f>IF(競技者データ入力シート!Q14="", "", TRIM(競技者データ入力シート!Q14))</f>
        <v/>
      </c>
      <c r="Y10" s="11" t="str">
        <f>IF(競技者データ入力シート!R14="", "", 競技者データ入力シート!R14)</f>
        <v/>
      </c>
      <c r="Z10" s="11" t="str">
        <f>IF(AA10="", "", IF($K10="男", VLOOKUP(AA10, データ!$B$2:$C$101, 2, FALSE), IF($K10="女", VLOOKUP(AA10, データ!$F$2:$H$101, 2, FALSE), "")))</f>
        <v/>
      </c>
      <c r="AA10" s="11" t="str">
        <f>IF($A10="","",IF(競技者データ入力シート!S14="", "", 競技者データ入力シート!S14))</f>
        <v/>
      </c>
      <c r="AB10" s="11" t="str">
        <f>IF(競技者データ入力シート!T14="", "", 競技者データ入力シート!T14)</f>
        <v/>
      </c>
      <c r="AC10" s="11" t="str">
        <f>IF(競技者データ入力シート!V14="", "", TRIM(競技者データ入力シート!V14))</f>
        <v/>
      </c>
      <c r="AD10" s="11" t="str">
        <f>IF(競技者データ入力シート!W14="", "", 競技者データ入力シート!W14)</f>
        <v/>
      </c>
      <c r="AE10" s="11" t="str">
        <f>IF(AF10="", "", IF($K10="男", VLOOKUP(AF10, データ!$B$2:$C$101, 2, FALSE), IF($K10="女", VLOOKUP(AF10, データ!$F$2:$H$101, 2, FALSE), "")))</f>
        <v/>
      </c>
      <c r="AF10" s="11" t="str">
        <f>IF($A10="","",IF(競技者データ入力シート!X14="", "", 競技者データ入力シート!X14))</f>
        <v/>
      </c>
      <c r="AG10" s="11" t="str">
        <f>IF(競技者データ入力シート!Y14="", "", 競技者データ入力シート!Y14)</f>
        <v/>
      </c>
      <c r="AH10" s="11" t="str">
        <f>IF(競技者データ入力シート!AA14="", "", TRIM(競技者データ入力シート!AA14))</f>
        <v/>
      </c>
      <c r="AI10" s="11" t="str">
        <f>IF(競技者データ入力シート!AB14="", "", 競技者データ入力シート!AB14)</f>
        <v/>
      </c>
      <c r="AJ10" s="11" t="str">
        <f>IF(AK10="", "", IF($K10="男", VLOOKUP(AK10, データ!$B$2:$C$101, 2, FALSE), IF($K10="女", VLOOKUP(AK10, データ!$F$2:$H$101, 2, FALSE), "")))</f>
        <v/>
      </c>
      <c r="AK10" s="11" t="str">
        <f>IF($A10="","",IF(競技者データ入力シート!AC14="", "", 競技者データ入力シート!AC14))</f>
        <v/>
      </c>
      <c r="AL10" s="11" t="str">
        <f>IF(競技者データ入力シート!AD14="", "", 競技者データ入力シート!AD14)</f>
        <v/>
      </c>
      <c r="AM10" s="11" t="str">
        <f>IF(競技者データ入力シート!AF14="", "", TRIM(競技者データ入力シート!AF14))</f>
        <v/>
      </c>
      <c r="AN10" s="11" t="str">
        <f>IF(競技者データ入力シート!AG14="", "", 競技者データ入力シート!AG14)</f>
        <v/>
      </c>
      <c r="AO10" s="11" t="str">
        <f>IF(AP10="", "", IF($K10="男", VLOOKUP(AP10, データ!$B$2:$C$101, 2, FALSE), IF($K10="女", VLOOKUP(AP10, データ!$F$2:$H$101, 2, FALSE), "")))</f>
        <v/>
      </c>
      <c r="AP10" s="11" t="str">
        <f>IF($A10="","",IF(競技者データ入力シート!AH14="", "", 競技者データ入力シート!AH14))</f>
        <v/>
      </c>
      <c r="AQ10" s="11" t="str">
        <f>IF(競技者データ入力シート!AI14="", "", 競技者データ入力シート!AI14)</f>
        <v/>
      </c>
      <c r="AR10" s="11" t="str">
        <f>IF(競技者データ入力シート!AK14="", "", TRIM(競技者データ入力シート!AK14))</f>
        <v/>
      </c>
      <c r="AS10" s="11" t="str">
        <f>IF(競技者データ入力シート!AL14="", "", 競技者データ入力シート!AL14)</f>
        <v/>
      </c>
      <c r="AT10" s="11" t="str">
        <f t="shared" si="4"/>
        <v/>
      </c>
    </row>
    <row r="11" spans="1:46">
      <c r="A11" s="11" t="str">
        <f>競技者データ入力シート!A15</f>
        <v/>
      </c>
      <c r="B11" s="11" t="str">
        <f>IF(競技者データ入力シート!B15="", "", 競技者データ入力シート!B15)</f>
        <v/>
      </c>
      <c r="C11" s="11" t="str">
        <f>IF(競技者データ入力シート!C15="", "", 競技者データ入力シート!C15)</f>
        <v/>
      </c>
      <c r="D11" s="11" t="str">
        <f>IF(競技者データ入力シート!D15="", "", 競技者データ入力シート!D15)</f>
        <v/>
      </c>
      <c r="E11" s="11" t="str">
        <f t="shared" si="0"/>
        <v/>
      </c>
      <c r="F11" s="11" t="str">
        <f t="shared" si="1"/>
        <v/>
      </c>
      <c r="G11" s="11" t="str">
        <f t="shared" si="2"/>
        <v/>
      </c>
      <c r="H11" s="11" t="str">
        <f t="shared" si="3"/>
        <v/>
      </c>
      <c r="I11" s="11" t="str">
        <f>IF(競技者データ入力シート!E15="", "", 競技者データ入力シート!E15)</f>
        <v/>
      </c>
      <c r="J11" s="11" t="str">
        <f>IF(競技者データ入力シート!F15="", "", 競技者データ入力シート!F15)</f>
        <v/>
      </c>
      <c r="K11" s="11" t="str">
        <f>IF(競技者データ入力シート!H15="", "", 競技者データ入力シート!H15)</f>
        <v/>
      </c>
      <c r="L11" s="11" t="str">
        <f>IF(競技者データ入力シート!I15="", "", 競技者データ入力シート!I15)</f>
        <v/>
      </c>
      <c r="M11" s="11" t="str">
        <f>IF(競技者データ入力シート!J15="", "", 競技者データ入力シート!J15)</f>
        <v/>
      </c>
      <c r="N11" s="11" t="str">
        <f>IF(競技者データ入力シート!K15="", "", 競技者データ入力シート!K15)</f>
        <v/>
      </c>
      <c r="O11" s="11" t="str">
        <f>IF(競技者データ入力シート!L15="", "", 競技者データ入力シート!L15)</f>
        <v/>
      </c>
      <c r="P11" s="11" t="str">
        <f>IF(A11="","",競技者データ入力シート!$S$1)</f>
        <v/>
      </c>
      <c r="Q11" s="11" t="str">
        <f>IF(P11="", "",'大会申込一覧表(印刷して提出)'!$P$6)</f>
        <v/>
      </c>
      <c r="R11" s="11" t="str">
        <f>IF(P11="", "", '大会申込一覧表(印刷して提出)'!$E$6)</f>
        <v/>
      </c>
      <c r="S11" s="11" t="str">
        <f>IF(Q11="", "", '大会申込一覧表(印刷して提出)'!$P$5)</f>
        <v/>
      </c>
      <c r="T11" s="11" t="str">
        <f>IF(競技者データ入力シート!M15="", "", 競技者データ入力シート!M15)</f>
        <v/>
      </c>
      <c r="U11" s="11" t="str">
        <f>IF(V11="", "", IF($K11="男", VLOOKUP(V11, データ!$B$2:$C$101, 2, FALSE), IF($K11="女", VLOOKUP(V11, データ!$F$2:$H$101, 2, FALSE), "")))</f>
        <v/>
      </c>
      <c r="V11" s="240" t="str">
        <f>IF($A11="","",IF(競技者データ入力シート!N15="", "", 競技者データ入力シート!N15))</f>
        <v/>
      </c>
      <c r="W11" s="239" t="str">
        <f>IF(競技者データ入力シート!O15="", "", 競技者データ入力シート!O15)</f>
        <v/>
      </c>
      <c r="X11" s="11" t="str">
        <f>IF(競技者データ入力シート!Q15="", "", TRIM(競技者データ入力シート!Q15))</f>
        <v/>
      </c>
      <c r="Y11" s="11" t="str">
        <f>IF(競技者データ入力シート!R15="", "", 競技者データ入力シート!R15)</f>
        <v/>
      </c>
      <c r="Z11" s="11" t="str">
        <f>IF(AA11="", "", IF($K11="男", VLOOKUP(AA11, データ!$B$2:$C$101, 2, FALSE), IF($K11="女", VLOOKUP(AA11, データ!$F$2:$H$101, 2, FALSE), "")))</f>
        <v/>
      </c>
      <c r="AA11" s="11" t="str">
        <f>IF($A11="","",IF(競技者データ入力シート!S15="", "", 競技者データ入力シート!S15))</f>
        <v/>
      </c>
      <c r="AB11" s="11" t="str">
        <f>IF(競技者データ入力シート!T15="", "", 競技者データ入力シート!T15)</f>
        <v/>
      </c>
      <c r="AC11" s="11" t="str">
        <f>IF(競技者データ入力シート!V15="", "", TRIM(競技者データ入力シート!V15))</f>
        <v/>
      </c>
      <c r="AD11" s="11" t="str">
        <f>IF(競技者データ入力シート!W15="", "", 競技者データ入力シート!W15)</f>
        <v/>
      </c>
      <c r="AE11" s="11" t="str">
        <f>IF(AF11="", "", IF($K11="男", VLOOKUP(AF11, データ!$B$2:$C$101, 2, FALSE), IF($K11="女", VLOOKUP(AF11, データ!$F$2:$H$101, 2, FALSE), "")))</f>
        <v/>
      </c>
      <c r="AF11" s="11" t="str">
        <f>IF($A11="","",IF(競技者データ入力シート!X15="", "", 競技者データ入力シート!X15))</f>
        <v/>
      </c>
      <c r="AG11" s="11" t="str">
        <f>IF(競技者データ入力シート!Y15="", "", 競技者データ入力シート!Y15)</f>
        <v/>
      </c>
      <c r="AH11" s="11" t="str">
        <f>IF(競技者データ入力シート!AA15="", "", TRIM(競技者データ入力シート!AA15))</f>
        <v/>
      </c>
      <c r="AI11" s="11" t="str">
        <f>IF(競技者データ入力シート!AB15="", "", 競技者データ入力シート!AB15)</f>
        <v/>
      </c>
      <c r="AJ11" s="11" t="str">
        <f>IF(AK11="", "", IF($K11="男", VLOOKUP(AK11, データ!$B$2:$C$101, 2, FALSE), IF($K11="女", VLOOKUP(AK11, データ!$F$2:$H$101, 2, FALSE), "")))</f>
        <v/>
      </c>
      <c r="AK11" s="11" t="str">
        <f>IF($A11="","",IF(競技者データ入力シート!AC15="", "", 競技者データ入力シート!AC15))</f>
        <v/>
      </c>
      <c r="AL11" s="11" t="str">
        <f>IF(競技者データ入力シート!AD15="", "", 競技者データ入力シート!AD15)</f>
        <v/>
      </c>
      <c r="AM11" s="11" t="str">
        <f>IF(競技者データ入力シート!AF15="", "", TRIM(競技者データ入力シート!AF15))</f>
        <v/>
      </c>
      <c r="AN11" s="11" t="str">
        <f>IF(競技者データ入力シート!AG15="", "", 競技者データ入力シート!AG15)</f>
        <v/>
      </c>
      <c r="AO11" s="11" t="str">
        <f>IF(AP11="", "", IF($K11="男", VLOOKUP(AP11, データ!$B$2:$C$101, 2, FALSE), IF($K11="女", VLOOKUP(AP11, データ!$F$2:$H$101, 2, FALSE), "")))</f>
        <v/>
      </c>
      <c r="AP11" s="11" t="str">
        <f>IF($A11="","",IF(競技者データ入力シート!AH15="", "", 競技者データ入力シート!AH15))</f>
        <v/>
      </c>
      <c r="AQ11" s="11" t="str">
        <f>IF(競技者データ入力シート!AI15="", "", 競技者データ入力シート!AI15)</f>
        <v/>
      </c>
      <c r="AR11" s="11" t="str">
        <f>IF(競技者データ入力シート!AK15="", "", TRIM(競技者データ入力シート!AK15))</f>
        <v/>
      </c>
      <c r="AS11" s="11" t="str">
        <f>IF(競技者データ入力シート!AL15="", "", 競技者データ入力シート!AL15)</f>
        <v/>
      </c>
      <c r="AT11" s="11" t="str">
        <f t="shared" si="4"/>
        <v/>
      </c>
    </row>
    <row r="12" spans="1:46">
      <c r="A12" s="11" t="str">
        <f>競技者データ入力シート!A16</f>
        <v/>
      </c>
      <c r="B12" s="11" t="str">
        <f>IF(競技者データ入力シート!B16="", "", 競技者データ入力シート!B16)</f>
        <v/>
      </c>
      <c r="C12" s="11" t="str">
        <f>IF(競技者データ入力シート!C16="", "", 競技者データ入力シート!C16)</f>
        <v/>
      </c>
      <c r="D12" s="11" t="str">
        <f>IF(競技者データ入力シート!D16="", "", 競技者データ入力シート!D16)</f>
        <v/>
      </c>
      <c r="E12" s="11" t="str">
        <f t="shared" si="0"/>
        <v/>
      </c>
      <c r="F12" s="11" t="str">
        <f t="shared" si="1"/>
        <v/>
      </c>
      <c r="G12" s="11" t="str">
        <f t="shared" si="2"/>
        <v/>
      </c>
      <c r="H12" s="11" t="str">
        <f t="shared" si="3"/>
        <v/>
      </c>
      <c r="I12" s="11" t="str">
        <f>IF(競技者データ入力シート!E16="", "", 競技者データ入力シート!E16)</f>
        <v/>
      </c>
      <c r="J12" s="11" t="str">
        <f>IF(競技者データ入力シート!F16="", "", 競技者データ入力シート!F16)</f>
        <v/>
      </c>
      <c r="K12" s="11" t="str">
        <f>IF(競技者データ入力シート!H16="", "", 競技者データ入力シート!H16)</f>
        <v/>
      </c>
      <c r="L12" s="11" t="str">
        <f>IF(競技者データ入力シート!I16="", "", 競技者データ入力シート!I16)</f>
        <v/>
      </c>
      <c r="M12" s="11" t="str">
        <f>IF(競技者データ入力シート!J16="", "", 競技者データ入力シート!J16)</f>
        <v/>
      </c>
      <c r="N12" s="11" t="str">
        <f>IF(競技者データ入力シート!K16="", "", 競技者データ入力シート!K16)</f>
        <v/>
      </c>
      <c r="O12" s="11" t="str">
        <f>IF(競技者データ入力シート!L16="", "", 競技者データ入力シート!L16)</f>
        <v/>
      </c>
      <c r="P12" s="11" t="str">
        <f>IF(A12="","",競技者データ入力シート!$S$1)</f>
        <v/>
      </c>
      <c r="Q12" s="11" t="str">
        <f>IF(P12="", "",'大会申込一覧表(印刷して提出)'!$P$6)</f>
        <v/>
      </c>
      <c r="R12" s="11" t="str">
        <f>IF(P12="", "", '大会申込一覧表(印刷して提出)'!$E$6)</f>
        <v/>
      </c>
      <c r="S12" s="11" t="str">
        <f>IF(Q12="", "", '大会申込一覧表(印刷して提出)'!$P$5)</f>
        <v/>
      </c>
      <c r="T12" s="11" t="str">
        <f>IF(競技者データ入力シート!M16="", "", 競技者データ入力シート!M16)</f>
        <v/>
      </c>
      <c r="U12" s="11" t="str">
        <f>IF(V12="", "", IF($K12="男", VLOOKUP(V12, データ!$B$2:$C$101, 2, FALSE), IF($K12="女", VLOOKUP(V12, データ!$F$2:$H$101, 2, FALSE), "")))</f>
        <v/>
      </c>
      <c r="V12" s="240" t="str">
        <f>IF($A12="","",IF(競技者データ入力シート!N16="", "", 競技者データ入力シート!N16))</f>
        <v/>
      </c>
      <c r="W12" s="239" t="str">
        <f>IF(競技者データ入力シート!O16="", "", 競技者データ入力シート!O16)</f>
        <v/>
      </c>
      <c r="X12" s="11" t="str">
        <f>IF(競技者データ入力シート!Q16="", "", TRIM(競技者データ入力シート!Q16))</f>
        <v/>
      </c>
      <c r="Y12" s="11" t="str">
        <f>IF(競技者データ入力シート!R16="", "", 競技者データ入力シート!R16)</f>
        <v/>
      </c>
      <c r="Z12" s="11" t="str">
        <f>IF(AA12="", "", IF($K12="男", VLOOKUP(AA12, データ!$B$2:$C$101, 2, FALSE), IF($K12="女", VLOOKUP(AA12, データ!$F$2:$H$101, 2, FALSE), "")))</f>
        <v/>
      </c>
      <c r="AA12" s="11" t="str">
        <f>IF($A12="","",IF(競技者データ入力シート!S16="", "", 競技者データ入力シート!S16))</f>
        <v/>
      </c>
      <c r="AB12" s="11" t="str">
        <f>IF(競技者データ入力シート!T16="", "", 競技者データ入力シート!T16)</f>
        <v/>
      </c>
      <c r="AC12" s="11" t="str">
        <f>IF(競技者データ入力シート!V16="", "", TRIM(競技者データ入力シート!V16))</f>
        <v/>
      </c>
      <c r="AD12" s="11" t="str">
        <f>IF(競技者データ入力シート!W16="", "", 競技者データ入力シート!W16)</f>
        <v/>
      </c>
      <c r="AE12" s="11" t="str">
        <f>IF(AF12="", "", IF($K12="男", VLOOKUP(AF12, データ!$B$2:$C$101, 2, FALSE), IF($K12="女", VLOOKUP(AF12, データ!$F$2:$H$101, 2, FALSE), "")))</f>
        <v/>
      </c>
      <c r="AF12" s="11" t="str">
        <f>IF($A12="","",IF(競技者データ入力シート!X16="", "", 競技者データ入力シート!X16))</f>
        <v/>
      </c>
      <c r="AG12" s="11" t="str">
        <f>IF(競技者データ入力シート!Y16="", "", 競技者データ入力シート!Y16)</f>
        <v/>
      </c>
      <c r="AH12" s="11" t="str">
        <f>IF(競技者データ入力シート!AA16="", "", TRIM(競技者データ入力シート!AA16))</f>
        <v/>
      </c>
      <c r="AI12" s="11" t="str">
        <f>IF(競技者データ入力シート!AB16="", "", 競技者データ入力シート!AB16)</f>
        <v/>
      </c>
      <c r="AJ12" s="11" t="str">
        <f>IF(AK12="", "", IF($K12="男", VLOOKUP(AK12, データ!$B$2:$C$101, 2, FALSE), IF($K12="女", VLOOKUP(AK12, データ!$F$2:$H$101, 2, FALSE), "")))</f>
        <v/>
      </c>
      <c r="AK12" s="11" t="str">
        <f>IF($A12="","",IF(競技者データ入力シート!AC16="", "", 競技者データ入力シート!AC16))</f>
        <v/>
      </c>
      <c r="AL12" s="11" t="str">
        <f>IF(競技者データ入力シート!AD16="", "", 競技者データ入力シート!AD16)</f>
        <v/>
      </c>
      <c r="AM12" s="11" t="str">
        <f>IF(競技者データ入力シート!AF16="", "", TRIM(競技者データ入力シート!AF16))</f>
        <v/>
      </c>
      <c r="AN12" s="11" t="str">
        <f>IF(競技者データ入力シート!AG16="", "", 競技者データ入力シート!AG16)</f>
        <v/>
      </c>
      <c r="AO12" s="11" t="str">
        <f>IF(AP12="", "", IF($K12="男", VLOOKUP(AP12, データ!$B$2:$C$101, 2, FALSE), IF($K12="女", VLOOKUP(AP12, データ!$F$2:$H$101, 2, FALSE), "")))</f>
        <v/>
      </c>
      <c r="AP12" s="11" t="str">
        <f>IF($A12="","",IF(競技者データ入力シート!AH16="", "", 競技者データ入力シート!AH16))</f>
        <v/>
      </c>
      <c r="AQ12" s="11" t="str">
        <f>IF(競技者データ入力シート!AI16="", "", 競技者データ入力シート!AI16)</f>
        <v/>
      </c>
      <c r="AR12" s="11" t="str">
        <f>IF(競技者データ入力シート!AK16="", "", TRIM(競技者データ入力シート!AK16))</f>
        <v/>
      </c>
      <c r="AS12" s="11" t="str">
        <f>IF(競技者データ入力シート!AL16="", "", 競技者データ入力シート!AL16)</f>
        <v/>
      </c>
      <c r="AT12" s="11" t="str">
        <f t="shared" si="4"/>
        <v/>
      </c>
    </row>
    <row r="13" spans="1:46">
      <c r="A13" s="11" t="str">
        <f>競技者データ入力シート!A17</f>
        <v/>
      </c>
      <c r="B13" s="11" t="str">
        <f>IF(競技者データ入力シート!B17="", "", 競技者データ入力シート!B17)</f>
        <v/>
      </c>
      <c r="C13" s="11" t="str">
        <f>IF(競技者データ入力シート!C17="", "", 競技者データ入力シート!C17)</f>
        <v/>
      </c>
      <c r="D13" s="11" t="str">
        <f>IF(競技者データ入力シート!D17="", "", 競技者データ入力シート!D17)</f>
        <v/>
      </c>
      <c r="E13" s="11" t="str">
        <f t="shared" si="0"/>
        <v/>
      </c>
      <c r="F13" s="11" t="str">
        <f t="shared" si="1"/>
        <v/>
      </c>
      <c r="G13" s="11" t="str">
        <f t="shared" si="2"/>
        <v/>
      </c>
      <c r="H13" s="11" t="str">
        <f t="shared" si="3"/>
        <v/>
      </c>
      <c r="I13" s="11" t="str">
        <f>IF(競技者データ入力シート!E17="", "", 競技者データ入力シート!E17)</f>
        <v/>
      </c>
      <c r="J13" s="11" t="str">
        <f>IF(競技者データ入力シート!F17="", "", 競技者データ入力シート!F17)</f>
        <v/>
      </c>
      <c r="K13" s="11" t="str">
        <f>IF(競技者データ入力シート!H17="", "", 競技者データ入力シート!H17)</f>
        <v/>
      </c>
      <c r="L13" s="11" t="str">
        <f>IF(競技者データ入力シート!I17="", "", 競技者データ入力シート!I17)</f>
        <v/>
      </c>
      <c r="M13" s="11" t="str">
        <f>IF(競技者データ入力シート!J17="", "", 競技者データ入力シート!J17)</f>
        <v/>
      </c>
      <c r="N13" s="11" t="str">
        <f>IF(競技者データ入力シート!K17="", "", 競技者データ入力シート!K17)</f>
        <v/>
      </c>
      <c r="O13" s="11" t="str">
        <f>IF(競技者データ入力シート!L17="", "", 競技者データ入力シート!L17)</f>
        <v/>
      </c>
      <c r="P13" s="11" t="str">
        <f>IF(A13="","",競技者データ入力シート!$S$1)</f>
        <v/>
      </c>
      <c r="Q13" s="11" t="str">
        <f>IF(P13="", "",'大会申込一覧表(印刷して提出)'!$P$6)</f>
        <v/>
      </c>
      <c r="R13" s="11" t="str">
        <f>IF(P13="", "", '大会申込一覧表(印刷して提出)'!$E$6)</f>
        <v/>
      </c>
      <c r="S13" s="11" t="str">
        <f>IF(Q13="", "", '大会申込一覧表(印刷して提出)'!$P$5)</f>
        <v/>
      </c>
      <c r="T13" s="11" t="str">
        <f>IF(競技者データ入力シート!M17="", "", 競技者データ入力シート!M17)</f>
        <v/>
      </c>
      <c r="U13" s="11" t="str">
        <f>IF(V13="", "", IF($K13="男", VLOOKUP(V13, データ!$B$2:$C$101, 2, FALSE), IF($K13="女", VLOOKUP(V13, データ!$F$2:$H$101, 2, FALSE), "")))</f>
        <v/>
      </c>
      <c r="V13" s="240" t="str">
        <f>IF($A13="","",IF(競技者データ入力シート!N17="", "", 競技者データ入力シート!N17))</f>
        <v/>
      </c>
      <c r="W13" s="239" t="str">
        <f>IF(競技者データ入力シート!O17="", "", 競技者データ入力シート!O17)</f>
        <v/>
      </c>
      <c r="X13" s="11" t="str">
        <f>IF(競技者データ入力シート!Q17="", "", TRIM(競技者データ入力シート!Q17))</f>
        <v/>
      </c>
      <c r="Y13" s="11" t="str">
        <f>IF(競技者データ入力シート!R17="", "", 競技者データ入力シート!R17)</f>
        <v/>
      </c>
      <c r="Z13" s="11" t="str">
        <f>IF(AA13="", "", IF($K13="男", VLOOKUP(AA13, データ!$B$2:$C$101, 2, FALSE), IF($K13="女", VLOOKUP(AA13, データ!$F$2:$H$101, 2, FALSE), "")))</f>
        <v/>
      </c>
      <c r="AA13" s="11" t="str">
        <f>IF($A13="","",IF(競技者データ入力シート!S17="", "", 競技者データ入力シート!S17))</f>
        <v/>
      </c>
      <c r="AB13" s="11" t="str">
        <f>IF(競技者データ入力シート!T17="", "", 競技者データ入力シート!T17)</f>
        <v/>
      </c>
      <c r="AC13" s="11" t="str">
        <f>IF(競技者データ入力シート!V17="", "", TRIM(競技者データ入力シート!V17))</f>
        <v/>
      </c>
      <c r="AD13" s="11" t="str">
        <f>IF(競技者データ入力シート!W17="", "", 競技者データ入力シート!W17)</f>
        <v/>
      </c>
      <c r="AE13" s="11" t="str">
        <f>IF(AF13="", "", IF($K13="男", VLOOKUP(AF13, データ!$B$2:$C$101, 2, FALSE), IF($K13="女", VLOOKUP(AF13, データ!$F$2:$H$101, 2, FALSE), "")))</f>
        <v/>
      </c>
      <c r="AF13" s="11" t="str">
        <f>IF($A13="","",IF(競技者データ入力シート!X17="", "", 競技者データ入力シート!X17))</f>
        <v/>
      </c>
      <c r="AG13" s="11" t="str">
        <f>IF(競技者データ入力シート!Y17="", "", 競技者データ入力シート!Y17)</f>
        <v/>
      </c>
      <c r="AH13" s="11" t="str">
        <f>IF(競技者データ入力シート!AA17="", "", TRIM(競技者データ入力シート!AA17))</f>
        <v/>
      </c>
      <c r="AI13" s="11" t="str">
        <f>IF(競技者データ入力シート!AB17="", "", 競技者データ入力シート!AB17)</f>
        <v/>
      </c>
      <c r="AJ13" s="11" t="str">
        <f>IF(AK13="", "", IF($K13="男", VLOOKUP(AK13, データ!$B$2:$C$101, 2, FALSE), IF($K13="女", VLOOKUP(AK13, データ!$F$2:$H$101, 2, FALSE), "")))</f>
        <v/>
      </c>
      <c r="AK13" s="11" t="str">
        <f>IF($A13="","",IF(競技者データ入力シート!AC17="", "", 競技者データ入力シート!AC17))</f>
        <v/>
      </c>
      <c r="AL13" s="11" t="str">
        <f>IF(競技者データ入力シート!AD17="", "", 競技者データ入力シート!AD17)</f>
        <v/>
      </c>
      <c r="AM13" s="11" t="str">
        <f>IF(競技者データ入力シート!AF17="", "", TRIM(競技者データ入力シート!AF17))</f>
        <v/>
      </c>
      <c r="AN13" s="11" t="str">
        <f>IF(競技者データ入力シート!AG17="", "", 競技者データ入力シート!AG17)</f>
        <v/>
      </c>
      <c r="AO13" s="11" t="str">
        <f>IF(AP13="", "", IF($K13="男", VLOOKUP(AP13, データ!$B$2:$C$101, 2, FALSE), IF($K13="女", VLOOKUP(AP13, データ!$F$2:$H$101, 2, FALSE), "")))</f>
        <v/>
      </c>
      <c r="AP13" s="11" t="str">
        <f>IF($A13="","",IF(競技者データ入力シート!AH17="", "", 競技者データ入力シート!AH17))</f>
        <v/>
      </c>
      <c r="AQ13" s="11" t="str">
        <f>IF(競技者データ入力シート!AI17="", "", 競技者データ入力シート!AI17)</f>
        <v/>
      </c>
      <c r="AR13" s="11" t="str">
        <f>IF(競技者データ入力シート!AK17="", "", TRIM(競技者データ入力シート!AK17))</f>
        <v/>
      </c>
      <c r="AS13" s="11" t="str">
        <f>IF(競技者データ入力シート!AL17="", "", 競技者データ入力シート!AL17)</f>
        <v/>
      </c>
      <c r="AT13" s="11" t="str">
        <f t="shared" si="4"/>
        <v/>
      </c>
    </row>
    <row r="14" spans="1:46">
      <c r="A14" s="11" t="str">
        <f>競技者データ入力シート!A18</f>
        <v/>
      </c>
      <c r="B14" s="11" t="str">
        <f>IF(競技者データ入力シート!B18="", "", 競技者データ入力シート!B18)</f>
        <v/>
      </c>
      <c r="C14" s="11" t="str">
        <f>IF(競技者データ入力シート!C18="", "", 競技者データ入力シート!C18)</f>
        <v/>
      </c>
      <c r="D14" s="11" t="str">
        <f>IF(競技者データ入力シート!D18="", "", 競技者データ入力シート!D18)</f>
        <v/>
      </c>
      <c r="E14" s="11" t="str">
        <f t="shared" si="0"/>
        <v/>
      </c>
      <c r="F14" s="11" t="str">
        <f t="shared" si="1"/>
        <v/>
      </c>
      <c r="G14" s="11" t="str">
        <f t="shared" si="2"/>
        <v/>
      </c>
      <c r="H14" s="11" t="str">
        <f t="shared" si="3"/>
        <v/>
      </c>
      <c r="I14" s="11" t="str">
        <f>IF(競技者データ入力シート!E18="", "", 競技者データ入力シート!E18)</f>
        <v/>
      </c>
      <c r="J14" s="11" t="str">
        <f>IF(競技者データ入力シート!F18="", "", 競技者データ入力シート!F18)</f>
        <v/>
      </c>
      <c r="K14" s="11" t="str">
        <f>IF(競技者データ入力シート!H18="", "", 競技者データ入力シート!H18)</f>
        <v/>
      </c>
      <c r="L14" s="11" t="str">
        <f>IF(競技者データ入力シート!I18="", "", 競技者データ入力シート!I18)</f>
        <v/>
      </c>
      <c r="M14" s="11" t="str">
        <f>IF(競技者データ入力シート!J18="", "", 競技者データ入力シート!J18)</f>
        <v/>
      </c>
      <c r="N14" s="11" t="str">
        <f>IF(競技者データ入力シート!K18="", "", 競技者データ入力シート!K18)</f>
        <v/>
      </c>
      <c r="O14" s="11" t="str">
        <f>IF(競技者データ入力シート!L18="", "", 競技者データ入力シート!L18)</f>
        <v/>
      </c>
      <c r="P14" s="11" t="str">
        <f>IF(A14="","",競技者データ入力シート!$S$1)</f>
        <v/>
      </c>
      <c r="Q14" s="11" t="str">
        <f>IF(P14="", "",'大会申込一覧表(印刷して提出)'!$P$6)</f>
        <v/>
      </c>
      <c r="R14" s="11" t="str">
        <f>IF(P14="", "", '大会申込一覧表(印刷して提出)'!$E$6)</f>
        <v/>
      </c>
      <c r="S14" s="11" t="str">
        <f>IF(Q14="", "", '大会申込一覧表(印刷して提出)'!$P$5)</f>
        <v/>
      </c>
      <c r="T14" s="11" t="str">
        <f>IF(競技者データ入力シート!M18="", "", 競技者データ入力シート!M18)</f>
        <v/>
      </c>
      <c r="U14" s="11" t="str">
        <f>IF(V14="", "", IF($K14="男", VLOOKUP(V14, データ!$B$2:$C$101, 2, FALSE), IF($K14="女", VLOOKUP(V14, データ!$F$2:$H$101, 2, FALSE), "")))</f>
        <v/>
      </c>
      <c r="V14" s="240" t="str">
        <f>IF($A14="","",IF(競技者データ入力シート!N18="", "", 競技者データ入力シート!N18))</f>
        <v/>
      </c>
      <c r="W14" s="239" t="str">
        <f>IF(競技者データ入力シート!O18="", "", 競技者データ入力シート!O18)</f>
        <v/>
      </c>
      <c r="X14" s="11" t="str">
        <f>IF(競技者データ入力シート!Q18="", "", TRIM(競技者データ入力シート!Q18))</f>
        <v/>
      </c>
      <c r="Y14" s="11" t="str">
        <f>IF(競技者データ入力シート!R18="", "", 競技者データ入力シート!R18)</f>
        <v/>
      </c>
      <c r="Z14" s="11" t="str">
        <f>IF(AA14="", "", IF($K14="男", VLOOKUP(AA14, データ!$B$2:$C$101, 2, FALSE), IF($K14="女", VLOOKUP(AA14, データ!$F$2:$H$101, 2, FALSE), "")))</f>
        <v/>
      </c>
      <c r="AA14" s="11" t="str">
        <f>IF($A14="","",IF(競技者データ入力シート!S18="", "", 競技者データ入力シート!S18))</f>
        <v/>
      </c>
      <c r="AB14" s="11" t="str">
        <f>IF(競技者データ入力シート!T18="", "", 競技者データ入力シート!T18)</f>
        <v/>
      </c>
      <c r="AC14" s="11" t="str">
        <f>IF(競技者データ入力シート!V18="", "", TRIM(競技者データ入力シート!V18))</f>
        <v/>
      </c>
      <c r="AD14" s="11" t="str">
        <f>IF(競技者データ入力シート!W18="", "", 競技者データ入力シート!W18)</f>
        <v/>
      </c>
      <c r="AE14" s="11" t="str">
        <f>IF(AF14="", "", IF($K14="男", VLOOKUP(AF14, データ!$B$2:$C$101, 2, FALSE), IF($K14="女", VLOOKUP(AF14, データ!$F$2:$H$101, 2, FALSE), "")))</f>
        <v/>
      </c>
      <c r="AF14" s="11" t="str">
        <f>IF($A14="","",IF(競技者データ入力シート!X18="", "", 競技者データ入力シート!X18))</f>
        <v/>
      </c>
      <c r="AG14" s="11" t="str">
        <f>IF(競技者データ入力シート!Y18="", "", 競技者データ入力シート!Y18)</f>
        <v/>
      </c>
      <c r="AH14" s="11" t="str">
        <f>IF(競技者データ入力シート!AA18="", "", TRIM(競技者データ入力シート!AA18))</f>
        <v/>
      </c>
      <c r="AI14" s="11" t="str">
        <f>IF(競技者データ入力シート!AB18="", "", 競技者データ入力シート!AB18)</f>
        <v/>
      </c>
      <c r="AJ14" s="11" t="str">
        <f>IF(AK14="", "", IF($K14="男", VLOOKUP(AK14, データ!$B$2:$C$101, 2, FALSE), IF($K14="女", VLOOKUP(AK14, データ!$F$2:$H$101, 2, FALSE), "")))</f>
        <v/>
      </c>
      <c r="AK14" s="11" t="str">
        <f>IF($A14="","",IF(競技者データ入力シート!AC18="", "", 競技者データ入力シート!AC18))</f>
        <v/>
      </c>
      <c r="AL14" s="11" t="str">
        <f>IF(競技者データ入力シート!AD18="", "", 競技者データ入力シート!AD18)</f>
        <v/>
      </c>
      <c r="AM14" s="11" t="str">
        <f>IF(競技者データ入力シート!AF18="", "", TRIM(競技者データ入力シート!AF18))</f>
        <v/>
      </c>
      <c r="AN14" s="11" t="str">
        <f>IF(競技者データ入力シート!AG18="", "", 競技者データ入力シート!AG18)</f>
        <v/>
      </c>
      <c r="AO14" s="11" t="str">
        <f>IF(AP14="", "", IF($K14="男", VLOOKUP(AP14, データ!$B$2:$C$101, 2, FALSE), IF($K14="女", VLOOKUP(AP14, データ!$F$2:$H$101, 2, FALSE), "")))</f>
        <v/>
      </c>
      <c r="AP14" s="11" t="str">
        <f>IF($A14="","",IF(競技者データ入力シート!AH18="", "", 競技者データ入力シート!AH18))</f>
        <v/>
      </c>
      <c r="AQ14" s="11" t="str">
        <f>IF(競技者データ入力シート!AI18="", "", 競技者データ入力シート!AI18)</f>
        <v/>
      </c>
      <c r="AR14" s="11" t="str">
        <f>IF(競技者データ入力シート!AK18="", "", TRIM(競技者データ入力シート!AK18))</f>
        <v/>
      </c>
      <c r="AS14" s="11" t="str">
        <f>IF(競技者データ入力シート!AL18="", "", 競技者データ入力シート!AL18)</f>
        <v/>
      </c>
      <c r="AT14" s="11" t="str">
        <f t="shared" si="4"/>
        <v/>
      </c>
    </row>
    <row r="15" spans="1:46">
      <c r="A15" s="11" t="str">
        <f>競技者データ入力シート!A19</f>
        <v/>
      </c>
      <c r="B15" s="11" t="str">
        <f>IF(競技者データ入力シート!B19="", "", 競技者データ入力シート!B19)</f>
        <v/>
      </c>
      <c r="C15" s="11" t="str">
        <f>IF(競技者データ入力シート!C19="", "", 競技者データ入力シート!C19)</f>
        <v/>
      </c>
      <c r="D15" s="11" t="str">
        <f>IF(競技者データ入力シート!D19="", "", 競技者データ入力シート!D19)</f>
        <v/>
      </c>
      <c r="E15" s="11" t="str">
        <f t="shared" si="0"/>
        <v/>
      </c>
      <c r="F15" s="11" t="str">
        <f t="shared" si="1"/>
        <v/>
      </c>
      <c r="G15" s="11" t="str">
        <f t="shared" si="2"/>
        <v/>
      </c>
      <c r="H15" s="11" t="str">
        <f t="shared" si="3"/>
        <v/>
      </c>
      <c r="I15" s="11" t="str">
        <f>IF(競技者データ入力シート!E19="", "", 競技者データ入力シート!E19)</f>
        <v/>
      </c>
      <c r="J15" s="11" t="str">
        <f>IF(競技者データ入力シート!F19="", "", 競技者データ入力シート!F19)</f>
        <v/>
      </c>
      <c r="K15" s="11" t="str">
        <f>IF(競技者データ入力シート!H19="", "", 競技者データ入力シート!H19)</f>
        <v/>
      </c>
      <c r="L15" s="11" t="str">
        <f>IF(競技者データ入力シート!I19="", "", 競技者データ入力シート!I19)</f>
        <v/>
      </c>
      <c r="M15" s="11" t="str">
        <f>IF(競技者データ入力シート!J19="", "", 競技者データ入力シート!J19)</f>
        <v/>
      </c>
      <c r="N15" s="11" t="str">
        <f>IF(競技者データ入力シート!K19="", "", 競技者データ入力シート!K19)</f>
        <v/>
      </c>
      <c r="O15" s="11" t="str">
        <f>IF(競技者データ入力シート!L19="", "", 競技者データ入力シート!L19)</f>
        <v/>
      </c>
      <c r="P15" s="11" t="str">
        <f>IF(A15="","",競技者データ入力シート!$S$1)</f>
        <v/>
      </c>
      <c r="Q15" s="11" t="str">
        <f>IF(P15="", "",'大会申込一覧表(印刷して提出)'!$P$6)</f>
        <v/>
      </c>
      <c r="R15" s="11" t="str">
        <f>IF(P15="", "", '大会申込一覧表(印刷して提出)'!$E$6)</f>
        <v/>
      </c>
      <c r="S15" s="11" t="str">
        <f>IF(Q15="", "", '大会申込一覧表(印刷して提出)'!$P$5)</f>
        <v/>
      </c>
      <c r="T15" s="11" t="str">
        <f>IF(競技者データ入力シート!M19="", "", 競技者データ入力シート!M19)</f>
        <v/>
      </c>
      <c r="U15" s="11" t="str">
        <f>IF(V15="", "", IF($K15="男", VLOOKUP(V15, データ!$B$2:$C$101, 2, FALSE), IF($K15="女", VLOOKUP(V15, データ!$F$2:$H$101, 2, FALSE), "")))</f>
        <v/>
      </c>
      <c r="V15" s="240" t="str">
        <f>IF($A15="","",IF(競技者データ入力シート!N19="", "", 競技者データ入力シート!N19))</f>
        <v/>
      </c>
      <c r="W15" s="239" t="str">
        <f>IF(競技者データ入力シート!O19="", "", 競技者データ入力シート!O19)</f>
        <v/>
      </c>
      <c r="X15" s="11" t="str">
        <f>IF(競技者データ入力シート!Q19="", "", TRIM(競技者データ入力シート!Q19))</f>
        <v/>
      </c>
      <c r="Y15" s="11" t="str">
        <f>IF(競技者データ入力シート!R19="", "", 競技者データ入力シート!R19)</f>
        <v/>
      </c>
      <c r="Z15" s="11" t="str">
        <f>IF(AA15="", "", IF($K15="男", VLOOKUP(AA15, データ!$B$2:$C$101, 2, FALSE), IF($K15="女", VLOOKUP(AA15, データ!$F$2:$H$101, 2, FALSE), "")))</f>
        <v/>
      </c>
      <c r="AA15" s="11" t="str">
        <f>IF($A15="","",IF(競技者データ入力シート!S19="", "", 競技者データ入力シート!S19))</f>
        <v/>
      </c>
      <c r="AB15" s="11" t="str">
        <f>IF(競技者データ入力シート!T19="", "", 競技者データ入力シート!T19)</f>
        <v/>
      </c>
      <c r="AC15" s="11" t="str">
        <f>IF(競技者データ入力シート!V19="", "", TRIM(競技者データ入力シート!V19))</f>
        <v/>
      </c>
      <c r="AD15" s="11" t="str">
        <f>IF(競技者データ入力シート!W19="", "", 競技者データ入力シート!W19)</f>
        <v/>
      </c>
      <c r="AE15" s="11" t="str">
        <f>IF(AF15="", "", IF($K15="男", VLOOKUP(AF15, データ!$B$2:$C$101, 2, FALSE), IF($K15="女", VLOOKUP(AF15, データ!$F$2:$H$101, 2, FALSE), "")))</f>
        <v/>
      </c>
      <c r="AF15" s="11" t="str">
        <f>IF($A15="","",IF(競技者データ入力シート!X19="", "", 競技者データ入力シート!X19))</f>
        <v/>
      </c>
      <c r="AG15" s="11" t="str">
        <f>IF(競技者データ入力シート!Y19="", "", 競技者データ入力シート!Y19)</f>
        <v/>
      </c>
      <c r="AH15" s="11" t="str">
        <f>IF(競技者データ入力シート!AA19="", "", TRIM(競技者データ入力シート!AA19))</f>
        <v/>
      </c>
      <c r="AI15" s="11" t="str">
        <f>IF(競技者データ入力シート!AB19="", "", 競技者データ入力シート!AB19)</f>
        <v/>
      </c>
      <c r="AJ15" s="11" t="str">
        <f>IF(AK15="", "", IF($K15="男", VLOOKUP(AK15, データ!$B$2:$C$101, 2, FALSE), IF($K15="女", VLOOKUP(AK15, データ!$F$2:$H$101, 2, FALSE), "")))</f>
        <v/>
      </c>
      <c r="AK15" s="11" t="str">
        <f>IF($A15="","",IF(競技者データ入力シート!AC19="", "", 競技者データ入力シート!AC19))</f>
        <v/>
      </c>
      <c r="AL15" s="11" t="str">
        <f>IF(競技者データ入力シート!AD19="", "", 競技者データ入力シート!AD19)</f>
        <v/>
      </c>
      <c r="AM15" s="11" t="str">
        <f>IF(競技者データ入力シート!AF19="", "", TRIM(競技者データ入力シート!AF19))</f>
        <v/>
      </c>
      <c r="AN15" s="11" t="str">
        <f>IF(競技者データ入力シート!AG19="", "", 競技者データ入力シート!AG19)</f>
        <v/>
      </c>
      <c r="AO15" s="11" t="str">
        <f>IF(AP15="", "", IF($K15="男", VLOOKUP(AP15, データ!$B$2:$C$101, 2, FALSE), IF($K15="女", VLOOKUP(AP15, データ!$F$2:$H$101, 2, FALSE), "")))</f>
        <v/>
      </c>
      <c r="AP15" s="11" t="str">
        <f>IF($A15="","",IF(競技者データ入力シート!AH19="", "", 競技者データ入力シート!AH19))</f>
        <v/>
      </c>
      <c r="AQ15" s="11" t="str">
        <f>IF(競技者データ入力シート!AI19="", "", 競技者データ入力シート!AI19)</f>
        <v/>
      </c>
      <c r="AR15" s="11" t="str">
        <f>IF(競技者データ入力シート!AK19="", "", TRIM(競技者データ入力シート!AK19))</f>
        <v/>
      </c>
      <c r="AS15" s="11" t="str">
        <f>IF(競技者データ入力シート!AL19="", "", 競技者データ入力シート!AL19)</f>
        <v/>
      </c>
      <c r="AT15" s="11" t="str">
        <f t="shared" si="4"/>
        <v/>
      </c>
    </row>
    <row r="16" spans="1:46">
      <c r="A16" s="11" t="str">
        <f>競技者データ入力シート!A20</f>
        <v/>
      </c>
      <c r="B16" s="11" t="str">
        <f>IF(競技者データ入力シート!B20="", "", 競技者データ入力シート!B20)</f>
        <v/>
      </c>
      <c r="C16" s="11" t="str">
        <f>IF(競技者データ入力シート!C20="", "", 競技者データ入力シート!C20)</f>
        <v/>
      </c>
      <c r="D16" s="11" t="str">
        <f>IF(競技者データ入力シート!D20="", "", 競技者データ入力シート!D20)</f>
        <v/>
      </c>
      <c r="E16" s="11" t="str">
        <f t="shared" si="0"/>
        <v/>
      </c>
      <c r="F16" s="11" t="str">
        <f t="shared" si="1"/>
        <v/>
      </c>
      <c r="G16" s="11" t="str">
        <f t="shared" si="2"/>
        <v/>
      </c>
      <c r="H16" s="11" t="str">
        <f t="shared" si="3"/>
        <v/>
      </c>
      <c r="I16" s="11" t="str">
        <f>IF(競技者データ入力シート!E20="", "", 競技者データ入力シート!E20)</f>
        <v/>
      </c>
      <c r="J16" s="11" t="str">
        <f>IF(競技者データ入力シート!F20="", "", 競技者データ入力シート!F20)</f>
        <v/>
      </c>
      <c r="K16" s="11" t="str">
        <f>IF(競技者データ入力シート!H20="", "", 競技者データ入力シート!H20)</f>
        <v/>
      </c>
      <c r="L16" s="11" t="str">
        <f>IF(競技者データ入力シート!I20="", "", 競技者データ入力シート!I20)</f>
        <v/>
      </c>
      <c r="M16" s="11" t="str">
        <f>IF(競技者データ入力シート!J20="", "", 競技者データ入力シート!J20)</f>
        <v/>
      </c>
      <c r="N16" s="11" t="str">
        <f>IF(競技者データ入力シート!K20="", "", 競技者データ入力シート!K20)</f>
        <v/>
      </c>
      <c r="O16" s="11" t="str">
        <f>IF(競技者データ入力シート!L20="", "", 競技者データ入力シート!L20)</f>
        <v/>
      </c>
      <c r="P16" s="11" t="str">
        <f>IF(A16="","",競技者データ入力シート!$S$1)</f>
        <v/>
      </c>
      <c r="Q16" s="11" t="str">
        <f>IF(P16="", "",'大会申込一覧表(印刷して提出)'!$P$6)</f>
        <v/>
      </c>
      <c r="R16" s="11" t="str">
        <f>IF(P16="", "", '大会申込一覧表(印刷して提出)'!$E$6)</f>
        <v/>
      </c>
      <c r="S16" s="11" t="str">
        <f>IF(Q16="", "", '大会申込一覧表(印刷して提出)'!$P$5)</f>
        <v/>
      </c>
      <c r="T16" s="11" t="str">
        <f>IF(競技者データ入力シート!M20="", "", 競技者データ入力シート!M20)</f>
        <v/>
      </c>
      <c r="U16" s="11" t="str">
        <f>IF(V16="", "", IF($K16="男", VLOOKUP(V16, データ!$B$2:$C$101, 2, FALSE), IF($K16="女", VLOOKUP(V16, データ!$F$2:$H$101, 2, FALSE), "")))</f>
        <v/>
      </c>
      <c r="V16" s="240" t="str">
        <f>IF($A16="","",IF(競技者データ入力シート!N20="", "", 競技者データ入力シート!N20))</f>
        <v/>
      </c>
      <c r="W16" s="239" t="str">
        <f>IF(競技者データ入力シート!O20="", "", 競技者データ入力シート!O20)</f>
        <v/>
      </c>
      <c r="X16" s="11" t="str">
        <f>IF(競技者データ入力シート!Q20="", "", TRIM(競技者データ入力シート!Q20))</f>
        <v/>
      </c>
      <c r="Y16" s="11" t="str">
        <f>IF(競技者データ入力シート!R20="", "", 競技者データ入力シート!R20)</f>
        <v/>
      </c>
      <c r="Z16" s="11" t="str">
        <f>IF(AA16="", "", IF($K16="男", VLOOKUP(AA16, データ!$B$2:$C$101, 2, FALSE), IF($K16="女", VLOOKUP(AA16, データ!$F$2:$H$101, 2, FALSE), "")))</f>
        <v/>
      </c>
      <c r="AA16" s="11" t="str">
        <f>IF($A16="","",IF(競技者データ入力シート!S20="", "", 競技者データ入力シート!S20))</f>
        <v/>
      </c>
      <c r="AB16" s="11" t="str">
        <f>IF(競技者データ入力シート!T20="", "", 競技者データ入力シート!T20)</f>
        <v/>
      </c>
      <c r="AC16" s="11" t="str">
        <f>IF(競技者データ入力シート!V20="", "", TRIM(競技者データ入力シート!V20))</f>
        <v/>
      </c>
      <c r="AD16" s="11" t="str">
        <f>IF(競技者データ入力シート!W20="", "", 競技者データ入力シート!W20)</f>
        <v/>
      </c>
      <c r="AE16" s="11" t="str">
        <f>IF(AF16="", "", IF($K16="男", VLOOKUP(AF16, データ!$B$2:$C$101, 2, FALSE), IF($K16="女", VLOOKUP(AF16, データ!$F$2:$H$101, 2, FALSE), "")))</f>
        <v/>
      </c>
      <c r="AF16" s="11" t="str">
        <f>IF($A16="","",IF(競技者データ入力シート!X20="", "", 競技者データ入力シート!X20))</f>
        <v/>
      </c>
      <c r="AG16" s="11" t="str">
        <f>IF(競技者データ入力シート!Y20="", "", 競技者データ入力シート!Y20)</f>
        <v/>
      </c>
      <c r="AH16" s="11" t="str">
        <f>IF(競技者データ入力シート!AA20="", "", TRIM(競技者データ入力シート!AA20))</f>
        <v/>
      </c>
      <c r="AI16" s="11" t="str">
        <f>IF(競技者データ入力シート!AB20="", "", 競技者データ入力シート!AB20)</f>
        <v/>
      </c>
      <c r="AJ16" s="11" t="str">
        <f>IF(AK16="", "", IF($K16="男", VLOOKUP(AK16, データ!$B$2:$C$101, 2, FALSE), IF($K16="女", VLOOKUP(AK16, データ!$F$2:$H$101, 2, FALSE), "")))</f>
        <v/>
      </c>
      <c r="AK16" s="11" t="str">
        <f>IF($A16="","",IF(競技者データ入力シート!AC20="", "", 競技者データ入力シート!AC20))</f>
        <v/>
      </c>
      <c r="AL16" s="11" t="str">
        <f>IF(競技者データ入力シート!AD20="", "", 競技者データ入力シート!AD20)</f>
        <v/>
      </c>
      <c r="AM16" s="11" t="str">
        <f>IF(競技者データ入力シート!AF20="", "", TRIM(競技者データ入力シート!AF20))</f>
        <v/>
      </c>
      <c r="AN16" s="11" t="str">
        <f>IF(競技者データ入力シート!AG20="", "", 競技者データ入力シート!AG20)</f>
        <v/>
      </c>
      <c r="AO16" s="11" t="str">
        <f>IF(AP16="", "", IF($K16="男", VLOOKUP(AP16, データ!$B$2:$C$101, 2, FALSE), IF($K16="女", VLOOKUP(AP16, データ!$F$2:$H$101, 2, FALSE), "")))</f>
        <v/>
      </c>
      <c r="AP16" s="11" t="str">
        <f>IF($A16="","",IF(競技者データ入力シート!AH20="", "", 競技者データ入力シート!AH20))</f>
        <v/>
      </c>
      <c r="AQ16" s="11" t="str">
        <f>IF(競技者データ入力シート!AI20="", "", 競技者データ入力シート!AI20)</f>
        <v/>
      </c>
      <c r="AR16" s="11" t="str">
        <f>IF(競技者データ入力シート!AK20="", "", TRIM(競技者データ入力シート!AK20))</f>
        <v/>
      </c>
      <c r="AS16" s="11" t="str">
        <f>IF(競技者データ入力シート!AL20="", "", 競技者データ入力シート!AL20)</f>
        <v/>
      </c>
      <c r="AT16" s="11" t="str">
        <f t="shared" si="4"/>
        <v/>
      </c>
    </row>
    <row r="17" spans="1:46">
      <c r="A17" s="11" t="str">
        <f>競技者データ入力シート!A21</f>
        <v/>
      </c>
      <c r="B17" s="11" t="str">
        <f>IF(競技者データ入力シート!B21="", "", 競技者データ入力シート!B21)</f>
        <v/>
      </c>
      <c r="C17" s="11" t="str">
        <f>IF(競技者データ入力シート!C21="", "", 競技者データ入力シート!C21)</f>
        <v/>
      </c>
      <c r="D17" s="11" t="str">
        <f>IF(競技者データ入力シート!D21="", "", 競技者データ入力シート!D21)</f>
        <v/>
      </c>
      <c r="E17" s="11" t="str">
        <f t="shared" si="0"/>
        <v/>
      </c>
      <c r="F17" s="11" t="str">
        <f t="shared" si="1"/>
        <v/>
      </c>
      <c r="G17" s="11" t="str">
        <f t="shared" si="2"/>
        <v/>
      </c>
      <c r="H17" s="11" t="str">
        <f t="shared" si="3"/>
        <v/>
      </c>
      <c r="I17" s="11" t="str">
        <f>IF(競技者データ入力シート!E21="", "", 競技者データ入力シート!E21)</f>
        <v/>
      </c>
      <c r="J17" s="11" t="str">
        <f>IF(競技者データ入力シート!F21="", "", 競技者データ入力シート!F21)</f>
        <v/>
      </c>
      <c r="K17" s="11" t="str">
        <f>IF(競技者データ入力シート!H21="", "", 競技者データ入力シート!H21)</f>
        <v/>
      </c>
      <c r="L17" s="11" t="str">
        <f>IF(競技者データ入力シート!I21="", "", 競技者データ入力シート!I21)</f>
        <v/>
      </c>
      <c r="M17" s="11" t="str">
        <f>IF(競技者データ入力シート!J21="", "", 競技者データ入力シート!J21)</f>
        <v/>
      </c>
      <c r="N17" s="11" t="str">
        <f>IF(競技者データ入力シート!K21="", "", 競技者データ入力シート!K21)</f>
        <v/>
      </c>
      <c r="O17" s="11" t="str">
        <f>IF(競技者データ入力シート!L21="", "", 競技者データ入力シート!L21)</f>
        <v/>
      </c>
      <c r="P17" s="11" t="str">
        <f>IF(A17="","",競技者データ入力シート!$S$1)</f>
        <v/>
      </c>
      <c r="Q17" s="11" t="str">
        <f>IF(P17="", "",'大会申込一覧表(印刷して提出)'!$P$6)</f>
        <v/>
      </c>
      <c r="R17" s="11" t="str">
        <f>IF(P17="", "", '大会申込一覧表(印刷して提出)'!$E$6)</f>
        <v/>
      </c>
      <c r="S17" s="11" t="str">
        <f>IF(Q17="", "", '大会申込一覧表(印刷して提出)'!$P$5)</f>
        <v/>
      </c>
      <c r="T17" s="11" t="str">
        <f>IF(競技者データ入力シート!M21="", "", 競技者データ入力シート!M21)</f>
        <v/>
      </c>
      <c r="U17" s="11" t="str">
        <f>IF(V17="", "", IF($K17="男", VLOOKUP(V17, データ!$B$2:$C$101, 2, FALSE), IF($K17="女", VLOOKUP(V17, データ!$F$2:$H$101, 2, FALSE), "")))</f>
        <v/>
      </c>
      <c r="V17" s="240" t="str">
        <f>IF($A17="","",IF(競技者データ入力シート!N21="", "", 競技者データ入力シート!N21))</f>
        <v/>
      </c>
      <c r="W17" s="239" t="str">
        <f>IF(競技者データ入力シート!O21="", "", 競技者データ入力シート!O21)</f>
        <v/>
      </c>
      <c r="X17" s="11" t="str">
        <f>IF(競技者データ入力シート!Q21="", "", TRIM(競技者データ入力シート!Q21))</f>
        <v/>
      </c>
      <c r="Y17" s="11" t="str">
        <f>IF(競技者データ入力シート!R21="", "", 競技者データ入力シート!R21)</f>
        <v/>
      </c>
      <c r="Z17" s="11" t="str">
        <f>IF(AA17="", "", IF($K17="男", VLOOKUP(AA17, データ!$B$2:$C$101, 2, FALSE), IF($K17="女", VLOOKUP(AA17, データ!$F$2:$H$101, 2, FALSE), "")))</f>
        <v/>
      </c>
      <c r="AA17" s="11" t="str">
        <f>IF($A17="","",IF(競技者データ入力シート!S21="", "", 競技者データ入力シート!S21))</f>
        <v/>
      </c>
      <c r="AB17" s="11" t="str">
        <f>IF(競技者データ入力シート!T21="", "", 競技者データ入力シート!T21)</f>
        <v/>
      </c>
      <c r="AC17" s="11" t="str">
        <f>IF(競技者データ入力シート!V21="", "", TRIM(競技者データ入力シート!V21))</f>
        <v/>
      </c>
      <c r="AD17" s="11" t="str">
        <f>IF(競技者データ入力シート!W21="", "", 競技者データ入力シート!W21)</f>
        <v/>
      </c>
      <c r="AE17" s="11" t="str">
        <f>IF(AF17="", "", IF($K17="男", VLOOKUP(AF17, データ!$B$2:$C$101, 2, FALSE), IF($K17="女", VLOOKUP(AF17, データ!$F$2:$H$101, 2, FALSE), "")))</f>
        <v/>
      </c>
      <c r="AF17" s="11" t="str">
        <f>IF($A17="","",IF(競技者データ入力シート!X21="", "", 競技者データ入力シート!X21))</f>
        <v/>
      </c>
      <c r="AG17" s="11" t="str">
        <f>IF(競技者データ入力シート!Y21="", "", 競技者データ入力シート!Y21)</f>
        <v/>
      </c>
      <c r="AH17" s="11" t="str">
        <f>IF(競技者データ入力シート!AA21="", "", TRIM(競技者データ入力シート!AA21))</f>
        <v/>
      </c>
      <c r="AI17" s="11" t="str">
        <f>IF(競技者データ入力シート!AB21="", "", 競技者データ入力シート!AB21)</f>
        <v/>
      </c>
      <c r="AJ17" s="11" t="str">
        <f>IF(AK17="", "", IF($K17="男", VLOOKUP(AK17, データ!$B$2:$C$101, 2, FALSE), IF($K17="女", VLOOKUP(AK17, データ!$F$2:$H$101, 2, FALSE), "")))</f>
        <v/>
      </c>
      <c r="AK17" s="11" t="str">
        <f>IF($A17="","",IF(競技者データ入力シート!AC21="", "", 競技者データ入力シート!AC21))</f>
        <v/>
      </c>
      <c r="AL17" s="11" t="str">
        <f>IF(競技者データ入力シート!AD21="", "", 競技者データ入力シート!AD21)</f>
        <v/>
      </c>
      <c r="AM17" s="11" t="str">
        <f>IF(競技者データ入力シート!AF21="", "", TRIM(競技者データ入力シート!AF21))</f>
        <v/>
      </c>
      <c r="AN17" s="11" t="str">
        <f>IF(競技者データ入力シート!AG21="", "", 競技者データ入力シート!AG21)</f>
        <v/>
      </c>
      <c r="AO17" s="11" t="str">
        <f>IF(AP17="", "", IF($K17="男", VLOOKUP(AP17, データ!$B$2:$C$101, 2, FALSE), IF($K17="女", VLOOKUP(AP17, データ!$F$2:$H$101, 2, FALSE), "")))</f>
        <v/>
      </c>
      <c r="AP17" s="11" t="str">
        <f>IF($A17="","",IF(競技者データ入力シート!AH21="", "", 競技者データ入力シート!AH21))</f>
        <v/>
      </c>
      <c r="AQ17" s="11" t="str">
        <f>IF(競技者データ入力シート!AI21="", "", 競技者データ入力シート!AI21)</f>
        <v/>
      </c>
      <c r="AR17" s="11" t="str">
        <f>IF(競技者データ入力シート!AK21="", "", TRIM(競技者データ入力シート!AK21))</f>
        <v/>
      </c>
      <c r="AS17" s="11" t="str">
        <f>IF(競技者データ入力シート!AL21="", "", 競技者データ入力シート!AL21)</f>
        <v/>
      </c>
      <c r="AT17" s="11" t="str">
        <f t="shared" si="4"/>
        <v/>
      </c>
    </row>
    <row r="18" spans="1:46">
      <c r="A18" s="11" t="str">
        <f>競技者データ入力シート!A22</f>
        <v/>
      </c>
      <c r="B18" s="11" t="str">
        <f>IF(競技者データ入力シート!B22="", "", 競技者データ入力シート!B22)</f>
        <v/>
      </c>
      <c r="C18" s="11" t="str">
        <f>IF(競技者データ入力シート!C22="", "", 競技者データ入力シート!C22)</f>
        <v/>
      </c>
      <c r="D18" s="11" t="str">
        <f>IF(競技者データ入力シート!D22="", "", 競技者データ入力シート!D22)</f>
        <v/>
      </c>
      <c r="E18" s="11" t="str">
        <f t="shared" si="0"/>
        <v/>
      </c>
      <c r="F18" s="11" t="str">
        <f t="shared" si="1"/>
        <v/>
      </c>
      <c r="G18" s="11" t="str">
        <f t="shared" si="2"/>
        <v/>
      </c>
      <c r="H18" s="11" t="str">
        <f t="shared" si="3"/>
        <v/>
      </c>
      <c r="I18" s="11" t="str">
        <f>IF(競技者データ入力シート!E22="", "", 競技者データ入力シート!E22)</f>
        <v/>
      </c>
      <c r="J18" s="11" t="str">
        <f>IF(競技者データ入力シート!F22="", "", 競技者データ入力シート!F22)</f>
        <v/>
      </c>
      <c r="K18" s="11" t="str">
        <f>IF(競技者データ入力シート!H22="", "", 競技者データ入力シート!H22)</f>
        <v/>
      </c>
      <c r="L18" s="11" t="str">
        <f>IF(競技者データ入力シート!I22="", "", 競技者データ入力シート!I22)</f>
        <v/>
      </c>
      <c r="M18" s="11" t="str">
        <f>IF(競技者データ入力シート!J22="", "", 競技者データ入力シート!J22)</f>
        <v/>
      </c>
      <c r="N18" s="11" t="str">
        <f>IF(競技者データ入力シート!K22="", "", 競技者データ入力シート!K22)</f>
        <v/>
      </c>
      <c r="O18" s="11" t="str">
        <f>IF(競技者データ入力シート!L22="", "", 競技者データ入力シート!L22)</f>
        <v/>
      </c>
      <c r="P18" s="11" t="str">
        <f>IF(A18="","",競技者データ入力シート!$S$1)</f>
        <v/>
      </c>
      <c r="Q18" s="11" t="str">
        <f>IF(P18="", "",'大会申込一覧表(印刷して提出)'!$P$6)</f>
        <v/>
      </c>
      <c r="R18" s="11" t="str">
        <f>IF(P18="", "", '大会申込一覧表(印刷して提出)'!$E$6)</f>
        <v/>
      </c>
      <c r="S18" s="11" t="str">
        <f>IF(Q18="", "", '大会申込一覧表(印刷して提出)'!$P$5)</f>
        <v/>
      </c>
      <c r="T18" s="11" t="str">
        <f>IF(競技者データ入力シート!M22="", "", 競技者データ入力シート!M22)</f>
        <v/>
      </c>
      <c r="U18" s="11" t="str">
        <f>IF(V18="", "", IF($K18="男", VLOOKUP(V18, データ!$B$2:$C$101, 2, FALSE), IF($K18="女", VLOOKUP(V18, データ!$F$2:$H$101, 2, FALSE), "")))</f>
        <v/>
      </c>
      <c r="V18" s="240" t="str">
        <f>IF($A18="","",IF(競技者データ入力シート!N22="", "", 競技者データ入力シート!N22))</f>
        <v/>
      </c>
      <c r="W18" s="239" t="str">
        <f>IF(競技者データ入力シート!O22="", "", 競技者データ入力シート!O22)</f>
        <v/>
      </c>
      <c r="X18" s="11" t="str">
        <f>IF(競技者データ入力シート!Q22="", "", TRIM(競技者データ入力シート!Q22))</f>
        <v/>
      </c>
      <c r="Y18" s="11" t="str">
        <f>IF(競技者データ入力シート!R22="", "", 競技者データ入力シート!R22)</f>
        <v/>
      </c>
      <c r="Z18" s="11" t="str">
        <f>IF(AA18="", "", IF($K18="男", VLOOKUP(AA18, データ!$B$2:$C$101, 2, FALSE), IF($K18="女", VLOOKUP(AA18, データ!$F$2:$H$101, 2, FALSE), "")))</f>
        <v/>
      </c>
      <c r="AA18" s="11" t="str">
        <f>IF($A18="","",IF(競技者データ入力シート!S22="", "", 競技者データ入力シート!S22))</f>
        <v/>
      </c>
      <c r="AB18" s="11" t="str">
        <f>IF(競技者データ入力シート!T22="", "", 競技者データ入力シート!T22)</f>
        <v/>
      </c>
      <c r="AC18" s="11" t="str">
        <f>IF(競技者データ入力シート!V22="", "", TRIM(競技者データ入力シート!V22))</f>
        <v/>
      </c>
      <c r="AD18" s="11" t="str">
        <f>IF(競技者データ入力シート!W22="", "", 競技者データ入力シート!W22)</f>
        <v/>
      </c>
      <c r="AE18" s="11" t="str">
        <f>IF(AF18="", "", IF($K18="男", VLOOKUP(AF18, データ!$B$2:$C$101, 2, FALSE), IF($K18="女", VLOOKUP(AF18, データ!$F$2:$H$101, 2, FALSE), "")))</f>
        <v/>
      </c>
      <c r="AF18" s="11" t="str">
        <f>IF($A18="","",IF(競技者データ入力シート!X22="", "", 競技者データ入力シート!X22))</f>
        <v/>
      </c>
      <c r="AG18" s="11" t="str">
        <f>IF(競技者データ入力シート!Y22="", "", 競技者データ入力シート!Y22)</f>
        <v/>
      </c>
      <c r="AH18" s="11" t="str">
        <f>IF(競技者データ入力シート!AA22="", "", TRIM(競技者データ入力シート!AA22))</f>
        <v/>
      </c>
      <c r="AI18" s="11" t="str">
        <f>IF(競技者データ入力シート!AB22="", "", 競技者データ入力シート!AB22)</f>
        <v/>
      </c>
      <c r="AJ18" s="11" t="str">
        <f>IF(AK18="", "", IF($K18="男", VLOOKUP(AK18, データ!$B$2:$C$101, 2, FALSE), IF($K18="女", VLOOKUP(AK18, データ!$F$2:$H$101, 2, FALSE), "")))</f>
        <v/>
      </c>
      <c r="AK18" s="11" t="str">
        <f>IF($A18="","",IF(競技者データ入力シート!AC22="", "", 競技者データ入力シート!AC22))</f>
        <v/>
      </c>
      <c r="AL18" s="11" t="str">
        <f>IF(競技者データ入力シート!AD22="", "", 競技者データ入力シート!AD22)</f>
        <v/>
      </c>
      <c r="AM18" s="11" t="str">
        <f>IF(競技者データ入力シート!AF22="", "", TRIM(競技者データ入力シート!AF22))</f>
        <v/>
      </c>
      <c r="AN18" s="11" t="str">
        <f>IF(競技者データ入力シート!AG22="", "", 競技者データ入力シート!AG22)</f>
        <v/>
      </c>
      <c r="AO18" s="11" t="str">
        <f>IF(AP18="", "", IF($K18="男", VLOOKUP(AP18, データ!$B$2:$C$101, 2, FALSE), IF($K18="女", VLOOKUP(AP18, データ!$F$2:$H$101, 2, FALSE), "")))</f>
        <v/>
      </c>
      <c r="AP18" s="11" t="str">
        <f>IF($A18="","",IF(競技者データ入力シート!AH22="", "", 競技者データ入力シート!AH22))</f>
        <v/>
      </c>
      <c r="AQ18" s="11" t="str">
        <f>IF(競技者データ入力シート!AI22="", "", 競技者データ入力シート!AI22)</f>
        <v/>
      </c>
      <c r="AR18" s="11" t="str">
        <f>IF(競技者データ入力シート!AK22="", "", TRIM(競技者データ入力シート!AK22))</f>
        <v/>
      </c>
      <c r="AS18" s="11" t="str">
        <f>IF(競技者データ入力シート!AL22="", "", 競技者データ入力シート!AL22)</f>
        <v/>
      </c>
      <c r="AT18" s="11" t="str">
        <f t="shared" si="4"/>
        <v/>
      </c>
    </row>
    <row r="19" spans="1:46">
      <c r="A19" s="11" t="str">
        <f>競技者データ入力シート!A23</f>
        <v/>
      </c>
      <c r="B19" s="11" t="str">
        <f>IF(競技者データ入力シート!B23="", "", 競技者データ入力シート!B23)</f>
        <v/>
      </c>
      <c r="C19" s="11" t="str">
        <f>IF(競技者データ入力シート!C23="", "", 競技者データ入力シート!C23)</f>
        <v/>
      </c>
      <c r="D19" s="11" t="str">
        <f>IF(競技者データ入力シート!D23="", "", 競技者データ入力シート!D23)</f>
        <v/>
      </c>
      <c r="E19" s="11" t="str">
        <f t="shared" si="0"/>
        <v/>
      </c>
      <c r="F19" s="11" t="str">
        <f t="shared" si="1"/>
        <v/>
      </c>
      <c r="G19" s="11" t="str">
        <f t="shared" si="2"/>
        <v/>
      </c>
      <c r="H19" s="11" t="str">
        <f t="shared" si="3"/>
        <v/>
      </c>
      <c r="I19" s="11" t="str">
        <f>IF(競技者データ入力シート!E23="", "", 競技者データ入力シート!E23)</f>
        <v/>
      </c>
      <c r="J19" s="11" t="str">
        <f>IF(競技者データ入力シート!F23="", "", 競技者データ入力シート!F23)</f>
        <v/>
      </c>
      <c r="K19" s="11" t="str">
        <f>IF(競技者データ入力シート!H23="", "", 競技者データ入力シート!H23)</f>
        <v/>
      </c>
      <c r="L19" s="11" t="str">
        <f>IF(競技者データ入力シート!I23="", "", 競技者データ入力シート!I23)</f>
        <v/>
      </c>
      <c r="M19" s="11" t="str">
        <f>IF(競技者データ入力シート!J23="", "", 競技者データ入力シート!J23)</f>
        <v/>
      </c>
      <c r="N19" s="11" t="str">
        <f>IF(競技者データ入力シート!K23="", "", 競技者データ入力シート!K23)</f>
        <v/>
      </c>
      <c r="O19" s="11" t="str">
        <f>IF(競技者データ入力シート!L23="", "", 競技者データ入力シート!L23)</f>
        <v/>
      </c>
      <c r="P19" s="11" t="str">
        <f>IF(A19="","",競技者データ入力シート!$S$1)</f>
        <v/>
      </c>
      <c r="Q19" s="11" t="str">
        <f>IF(P19="", "",'大会申込一覧表(印刷して提出)'!$P$6)</f>
        <v/>
      </c>
      <c r="R19" s="11" t="str">
        <f>IF(P19="", "", '大会申込一覧表(印刷して提出)'!$E$6)</f>
        <v/>
      </c>
      <c r="S19" s="11" t="str">
        <f>IF(Q19="", "", '大会申込一覧表(印刷して提出)'!$P$5)</f>
        <v/>
      </c>
      <c r="T19" s="11" t="str">
        <f>IF(競技者データ入力シート!M23="", "", 競技者データ入力シート!M23)</f>
        <v/>
      </c>
      <c r="U19" s="11" t="str">
        <f>IF(V19="", "", IF($K19="男", VLOOKUP(V19, データ!$B$2:$C$101, 2, FALSE), IF($K19="女", VLOOKUP(V19, データ!$F$2:$H$101, 2, FALSE), "")))</f>
        <v/>
      </c>
      <c r="V19" s="240" t="str">
        <f>IF($A19="","",IF(競技者データ入力シート!N23="", "", 競技者データ入力シート!N23))</f>
        <v/>
      </c>
      <c r="W19" s="239" t="str">
        <f>IF(競技者データ入力シート!O23="", "", 競技者データ入力シート!O23)</f>
        <v/>
      </c>
      <c r="X19" s="11" t="str">
        <f>IF(競技者データ入力シート!Q23="", "", TRIM(競技者データ入力シート!Q23))</f>
        <v/>
      </c>
      <c r="Y19" s="11" t="str">
        <f>IF(競技者データ入力シート!R23="", "", 競技者データ入力シート!R23)</f>
        <v/>
      </c>
      <c r="Z19" s="11" t="str">
        <f>IF(AA19="", "", IF($K19="男", VLOOKUP(AA19, データ!$B$2:$C$101, 2, FALSE), IF($K19="女", VLOOKUP(AA19, データ!$F$2:$H$101, 2, FALSE), "")))</f>
        <v/>
      </c>
      <c r="AA19" s="11" t="str">
        <f>IF($A19="","",IF(競技者データ入力シート!S23="", "", 競技者データ入力シート!S23))</f>
        <v/>
      </c>
      <c r="AB19" s="11" t="str">
        <f>IF(競技者データ入力シート!T23="", "", 競技者データ入力シート!T23)</f>
        <v/>
      </c>
      <c r="AC19" s="11" t="str">
        <f>IF(競技者データ入力シート!V23="", "", TRIM(競技者データ入力シート!V23))</f>
        <v/>
      </c>
      <c r="AD19" s="11" t="str">
        <f>IF(競技者データ入力シート!W23="", "", 競技者データ入力シート!W23)</f>
        <v/>
      </c>
      <c r="AE19" s="11" t="str">
        <f>IF(AF19="", "", IF($K19="男", VLOOKUP(AF19, データ!$B$2:$C$101, 2, FALSE), IF($K19="女", VLOOKUP(AF19, データ!$F$2:$H$101, 2, FALSE), "")))</f>
        <v/>
      </c>
      <c r="AF19" s="11" t="str">
        <f>IF($A19="","",IF(競技者データ入力シート!X23="", "", 競技者データ入力シート!X23))</f>
        <v/>
      </c>
      <c r="AG19" s="11" t="str">
        <f>IF(競技者データ入力シート!Y23="", "", 競技者データ入力シート!Y23)</f>
        <v/>
      </c>
      <c r="AH19" s="11" t="str">
        <f>IF(競技者データ入力シート!AA23="", "", TRIM(競技者データ入力シート!AA23))</f>
        <v/>
      </c>
      <c r="AI19" s="11" t="str">
        <f>IF(競技者データ入力シート!AB23="", "", 競技者データ入力シート!AB23)</f>
        <v/>
      </c>
      <c r="AJ19" s="11" t="str">
        <f>IF(AK19="", "", IF($K19="男", VLOOKUP(AK19, データ!$B$2:$C$101, 2, FALSE), IF($K19="女", VLOOKUP(AK19, データ!$F$2:$H$101, 2, FALSE), "")))</f>
        <v/>
      </c>
      <c r="AK19" s="11" t="str">
        <f>IF($A19="","",IF(競技者データ入力シート!AC23="", "", 競技者データ入力シート!AC23))</f>
        <v/>
      </c>
      <c r="AL19" s="11" t="str">
        <f>IF(競技者データ入力シート!AD23="", "", 競技者データ入力シート!AD23)</f>
        <v/>
      </c>
      <c r="AM19" s="11" t="str">
        <f>IF(競技者データ入力シート!AF23="", "", TRIM(競技者データ入力シート!AF23))</f>
        <v/>
      </c>
      <c r="AN19" s="11" t="str">
        <f>IF(競技者データ入力シート!AG23="", "", 競技者データ入力シート!AG23)</f>
        <v/>
      </c>
      <c r="AO19" s="11" t="str">
        <f>IF(AP19="", "", IF($K19="男", VLOOKUP(AP19, データ!$B$2:$C$101, 2, FALSE), IF($K19="女", VLOOKUP(AP19, データ!$F$2:$H$101, 2, FALSE), "")))</f>
        <v/>
      </c>
      <c r="AP19" s="11" t="str">
        <f>IF($A19="","",IF(競技者データ入力シート!AH23="", "", 競技者データ入力シート!AH23))</f>
        <v/>
      </c>
      <c r="AQ19" s="11" t="str">
        <f>IF(競技者データ入力シート!AI23="", "", 競技者データ入力シート!AI23)</f>
        <v/>
      </c>
      <c r="AR19" s="11" t="str">
        <f>IF(競技者データ入力シート!AK23="", "", TRIM(競技者データ入力シート!AK23))</f>
        <v/>
      </c>
      <c r="AS19" s="11" t="str">
        <f>IF(競技者データ入力シート!AL23="", "", 競技者データ入力シート!AL23)</f>
        <v/>
      </c>
      <c r="AT19" s="11" t="str">
        <f t="shared" si="4"/>
        <v/>
      </c>
    </row>
    <row r="20" spans="1:46">
      <c r="A20" s="11" t="str">
        <f>競技者データ入力シート!A24</f>
        <v/>
      </c>
      <c r="B20" s="11" t="str">
        <f>IF(競技者データ入力シート!B24="", "", 競技者データ入力シート!B24)</f>
        <v/>
      </c>
      <c r="C20" s="11" t="str">
        <f>IF(競技者データ入力シート!C24="", "", 競技者データ入力シート!C24)</f>
        <v/>
      </c>
      <c r="D20" s="11" t="str">
        <f>IF(競技者データ入力シート!D24="", "", 競技者データ入力シート!D24)</f>
        <v/>
      </c>
      <c r="E20" s="11" t="str">
        <f t="shared" si="0"/>
        <v/>
      </c>
      <c r="F20" s="11" t="str">
        <f t="shared" si="1"/>
        <v/>
      </c>
      <c r="G20" s="11" t="str">
        <f t="shared" si="2"/>
        <v/>
      </c>
      <c r="H20" s="11" t="str">
        <f t="shared" si="3"/>
        <v/>
      </c>
      <c r="I20" s="11" t="str">
        <f>IF(競技者データ入力シート!E24="", "", 競技者データ入力シート!E24)</f>
        <v/>
      </c>
      <c r="J20" s="11" t="str">
        <f>IF(競技者データ入力シート!F24="", "", 競技者データ入力シート!F24)</f>
        <v/>
      </c>
      <c r="K20" s="11" t="str">
        <f>IF(競技者データ入力シート!H24="", "", 競技者データ入力シート!H24)</f>
        <v/>
      </c>
      <c r="L20" s="11" t="str">
        <f>IF(競技者データ入力シート!I24="", "", 競技者データ入力シート!I24)</f>
        <v/>
      </c>
      <c r="M20" s="11" t="str">
        <f>IF(競技者データ入力シート!J24="", "", 競技者データ入力シート!J24)</f>
        <v/>
      </c>
      <c r="N20" s="11" t="str">
        <f>IF(競技者データ入力シート!K24="", "", 競技者データ入力シート!K24)</f>
        <v/>
      </c>
      <c r="O20" s="11" t="str">
        <f>IF(競技者データ入力シート!L24="", "", 競技者データ入力シート!L24)</f>
        <v/>
      </c>
      <c r="P20" s="11" t="str">
        <f>IF(A20="","",競技者データ入力シート!$S$1)</f>
        <v/>
      </c>
      <c r="Q20" s="11" t="str">
        <f>IF(P20="", "",'大会申込一覧表(印刷して提出)'!$P$6)</f>
        <v/>
      </c>
      <c r="R20" s="11" t="str">
        <f>IF(P20="", "", '大会申込一覧表(印刷して提出)'!$E$6)</f>
        <v/>
      </c>
      <c r="S20" s="11" t="str">
        <f>IF(Q20="", "", '大会申込一覧表(印刷して提出)'!$P$5)</f>
        <v/>
      </c>
      <c r="T20" s="11" t="str">
        <f>IF(競技者データ入力シート!M24="", "", 競技者データ入力シート!M24)</f>
        <v/>
      </c>
      <c r="U20" s="11" t="str">
        <f>IF(V20="", "", IF($K20="男", VLOOKUP(V20, データ!$B$2:$C$101, 2, FALSE), IF($K20="女", VLOOKUP(V20, データ!$F$2:$H$101, 2, FALSE), "")))</f>
        <v/>
      </c>
      <c r="V20" s="240" t="str">
        <f>IF($A20="","",IF(競技者データ入力シート!N24="", "", 競技者データ入力シート!N24))</f>
        <v/>
      </c>
      <c r="W20" s="239" t="str">
        <f>IF(競技者データ入力シート!O24="", "", 競技者データ入力シート!O24)</f>
        <v/>
      </c>
      <c r="X20" s="11" t="str">
        <f>IF(競技者データ入力シート!Q24="", "", TRIM(競技者データ入力シート!Q24))</f>
        <v/>
      </c>
      <c r="Y20" s="11" t="str">
        <f>IF(競技者データ入力シート!R24="", "", 競技者データ入力シート!R24)</f>
        <v/>
      </c>
      <c r="Z20" s="11" t="str">
        <f>IF(AA20="", "", IF($K20="男", VLOOKUP(AA20, データ!$B$2:$C$101, 2, FALSE), IF($K20="女", VLOOKUP(AA20, データ!$F$2:$H$101, 2, FALSE), "")))</f>
        <v/>
      </c>
      <c r="AA20" s="11" t="str">
        <f>IF($A20="","",IF(競技者データ入力シート!S24="", "", 競技者データ入力シート!S24))</f>
        <v/>
      </c>
      <c r="AB20" s="11" t="str">
        <f>IF(競技者データ入力シート!T24="", "", 競技者データ入力シート!T24)</f>
        <v/>
      </c>
      <c r="AC20" s="11" t="str">
        <f>IF(競技者データ入力シート!V24="", "", TRIM(競技者データ入力シート!V24))</f>
        <v/>
      </c>
      <c r="AD20" s="11" t="str">
        <f>IF(競技者データ入力シート!W24="", "", 競技者データ入力シート!W24)</f>
        <v/>
      </c>
      <c r="AE20" s="11" t="str">
        <f>IF(AF20="", "", IF($K20="男", VLOOKUP(AF20, データ!$B$2:$C$101, 2, FALSE), IF($K20="女", VLOOKUP(AF20, データ!$F$2:$H$101, 2, FALSE), "")))</f>
        <v/>
      </c>
      <c r="AF20" s="11" t="str">
        <f>IF($A20="","",IF(競技者データ入力シート!X24="", "", 競技者データ入力シート!X24))</f>
        <v/>
      </c>
      <c r="AG20" s="11" t="str">
        <f>IF(競技者データ入力シート!Y24="", "", 競技者データ入力シート!Y24)</f>
        <v/>
      </c>
      <c r="AH20" s="11" t="str">
        <f>IF(競技者データ入力シート!AA24="", "", TRIM(競技者データ入力シート!AA24))</f>
        <v/>
      </c>
      <c r="AI20" s="11" t="str">
        <f>IF(競技者データ入力シート!AB24="", "", 競技者データ入力シート!AB24)</f>
        <v/>
      </c>
      <c r="AJ20" s="11" t="str">
        <f>IF(AK20="", "", IF($K20="男", VLOOKUP(AK20, データ!$B$2:$C$101, 2, FALSE), IF($K20="女", VLOOKUP(AK20, データ!$F$2:$H$101, 2, FALSE), "")))</f>
        <v/>
      </c>
      <c r="AK20" s="11" t="str">
        <f>IF($A20="","",IF(競技者データ入力シート!AC24="", "", 競技者データ入力シート!AC24))</f>
        <v/>
      </c>
      <c r="AL20" s="11" t="str">
        <f>IF(競技者データ入力シート!AD24="", "", 競技者データ入力シート!AD24)</f>
        <v/>
      </c>
      <c r="AM20" s="11" t="str">
        <f>IF(競技者データ入力シート!AF24="", "", TRIM(競技者データ入力シート!AF24))</f>
        <v/>
      </c>
      <c r="AN20" s="11" t="str">
        <f>IF(競技者データ入力シート!AG24="", "", 競技者データ入力シート!AG24)</f>
        <v/>
      </c>
      <c r="AO20" s="11" t="str">
        <f>IF(AP20="", "", IF($K20="男", VLOOKUP(AP20, データ!$B$2:$C$101, 2, FALSE), IF($K20="女", VLOOKUP(AP20, データ!$F$2:$H$101, 2, FALSE), "")))</f>
        <v/>
      </c>
      <c r="AP20" s="11" t="str">
        <f>IF($A20="","",IF(競技者データ入力シート!AH24="", "", 競技者データ入力シート!AH24))</f>
        <v/>
      </c>
      <c r="AQ20" s="11" t="str">
        <f>IF(競技者データ入力シート!AI24="", "", 競技者データ入力シート!AI24)</f>
        <v/>
      </c>
      <c r="AR20" s="11" t="str">
        <f>IF(競技者データ入力シート!AK24="", "", TRIM(競技者データ入力シート!AK24))</f>
        <v/>
      </c>
      <c r="AS20" s="11" t="str">
        <f>IF(競技者データ入力シート!AL24="", "", 競技者データ入力シート!AL24)</f>
        <v/>
      </c>
      <c r="AT20" s="11" t="str">
        <f t="shared" si="4"/>
        <v/>
      </c>
    </row>
    <row r="21" spans="1:46">
      <c r="A21" s="11" t="str">
        <f>競技者データ入力シート!A25</f>
        <v/>
      </c>
      <c r="B21" s="11" t="str">
        <f>IF(競技者データ入力シート!B25="", "", 競技者データ入力シート!B25)</f>
        <v/>
      </c>
      <c r="C21" s="11" t="str">
        <f>IF(競技者データ入力シート!C25="", "", 競技者データ入力シート!C25)</f>
        <v/>
      </c>
      <c r="D21" s="11" t="str">
        <f>IF(競技者データ入力シート!D25="", "", 競技者データ入力シート!D25)</f>
        <v/>
      </c>
      <c r="E21" s="11" t="str">
        <f t="shared" si="0"/>
        <v/>
      </c>
      <c r="F21" s="11" t="str">
        <f t="shared" si="1"/>
        <v/>
      </c>
      <c r="G21" s="11" t="str">
        <f t="shared" si="2"/>
        <v/>
      </c>
      <c r="H21" s="11" t="str">
        <f t="shared" si="3"/>
        <v/>
      </c>
      <c r="I21" s="11" t="str">
        <f>IF(競技者データ入力シート!E25="", "", 競技者データ入力シート!E25)</f>
        <v/>
      </c>
      <c r="J21" s="11" t="str">
        <f>IF(競技者データ入力シート!F25="", "", 競技者データ入力シート!F25)</f>
        <v/>
      </c>
      <c r="K21" s="11" t="str">
        <f>IF(競技者データ入力シート!H25="", "", 競技者データ入力シート!H25)</f>
        <v/>
      </c>
      <c r="L21" s="11" t="str">
        <f>IF(競技者データ入力シート!I25="", "", 競技者データ入力シート!I25)</f>
        <v/>
      </c>
      <c r="M21" s="11" t="str">
        <f>IF(競技者データ入力シート!J25="", "", 競技者データ入力シート!J25)</f>
        <v/>
      </c>
      <c r="N21" s="11" t="str">
        <f>IF(競技者データ入力シート!K25="", "", 競技者データ入力シート!K25)</f>
        <v/>
      </c>
      <c r="O21" s="11" t="str">
        <f>IF(競技者データ入力シート!L25="", "", 競技者データ入力シート!L25)</f>
        <v/>
      </c>
      <c r="P21" s="11" t="str">
        <f>IF(A21="","",競技者データ入力シート!$S$1)</f>
        <v/>
      </c>
      <c r="Q21" s="11" t="str">
        <f>IF(P21="", "",'大会申込一覧表(印刷して提出)'!$P$6)</f>
        <v/>
      </c>
      <c r="R21" s="11" t="str">
        <f>IF(P21="", "", '大会申込一覧表(印刷して提出)'!$E$6)</f>
        <v/>
      </c>
      <c r="S21" s="11" t="str">
        <f>IF(Q21="", "", '大会申込一覧表(印刷して提出)'!$P$5)</f>
        <v/>
      </c>
      <c r="T21" s="11" t="str">
        <f>IF(競技者データ入力シート!M25="", "", 競技者データ入力シート!M25)</f>
        <v/>
      </c>
      <c r="U21" s="11" t="str">
        <f>IF(V21="", "", IF($K21="男", VLOOKUP(V21, データ!$B$2:$C$101, 2, FALSE), IF($K21="女", VLOOKUP(V21, データ!$F$2:$H$101, 2, FALSE), "")))</f>
        <v/>
      </c>
      <c r="V21" s="240" t="str">
        <f>IF($A21="","",IF(競技者データ入力シート!N25="", "", 競技者データ入力シート!N25))</f>
        <v/>
      </c>
      <c r="W21" s="239" t="str">
        <f>IF(競技者データ入力シート!O25="", "", 競技者データ入力シート!O25)</f>
        <v/>
      </c>
      <c r="X21" s="11" t="str">
        <f>IF(競技者データ入力シート!Q25="", "", TRIM(競技者データ入力シート!Q25))</f>
        <v/>
      </c>
      <c r="Y21" s="11" t="str">
        <f>IF(競技者データ入力シート!R25="", "", 競技者データ入力シート!R25)</f>
        <v/>
      </c>
      <c r="Z21" s="11" t="str">
        <f>IF(AA21="", "", IF($K21="男", VLOOKUP(AA21, データ!$B$2:$C$101, 2, FALSE), IF($K21="女", VLOOKUP(AA21, データ!$F$2:$H$101, 2, FALSE), "")))</f>
        <v/>
      </c>
      <c r="AA21" s="11" t="str">
        <f>IF($A21="","",IF(競技者データ入力シート!S25="", "", 競技者データ入力シート!S25))</f>
        <v/>
      </c>
      <c r="AB21" s="11" t="str">
        <f>IF(競技者データ入力シート!T25="", "", 競技者データ入力シート!T25)</f>
        <v/>
      </c>
      <c r="AC21" s="11" t="str">
        <f>IF(競技者データ入力シート!V25="", "", TRIM(競技者データ入力シート!V25))</f>
        <v/>
      </c>
      <c r="AD21" s="11" t="str">
        <f>IF(競技者データ入力シート!W25="", "", 競技者データ入力シート!W25)</f>
        <v/>
      </c>
      <c r="AE21" s="11" t="str">
        <f>IF(AF21="", "", IF($K21="男", VLOOKUP(AF21, データ!$B$2:$C$101, 2, FALSE), IF($K21="女", VLOOKUP(AF21, データ!$F$2:$H$101, 2, FALSE), "")))</f>
        <v/>
      </c>
      <c r="AF21" s="11" t="str">
        <f>IF($A21="","",IF(競技者データ入力シート!X25="", "", 競技者データ入力シート!X25))</f>
        <v/>
      </c>
      <c r="AG21" s="11" t="str">
        <f>IF(競技者データ入力シート!Y25="", "", 競技者データ入力シート!Y25)</f>
        <v/>
      </c>
      <c r="AH21" s="11" t="str">
        <f>IF(競技者データ入力シート!AA25="", "", TRIM(競技者データ入力シート!AA25))</f>
        <v/>
      </c>
      <c r="AI21" s="11" t="str">
        <f>IF(競技者データ入力シート!AB25="", "", 競技者データ入力シート!AB25)</f>
        <v/>
      </c>
      <c r="AJ21" s="11" t="str">
        <f>IF(AK21="", "", IF($K21="男", VLOOKUP(AK21, データ!$B$2:$C$101, 2, FALSE), IF($K21="女", VLOOKUP(AK21, データ!$F$2:$H$101, 2, FALSE), "")))</f>
        <v/>
      </c>
      <c r="AK21" s="11" t="str">
        <f>IF($A21="","",IF(競技者データ入力シート!AC25="", "", 競技者データ入力シート!AC25))</f>
        <v/>
      </c>
      <c r="AL21" s="11" t="str">
        <f>IF(競技者データ入力シート!AD25="", "", 競技者データ入力シート!AD25)</f>
        <v/>
      </c>
      <c r="AM21" s="11" t="str">
        <f>IF(競技者データ入力シート!AF25="", "", TRIM(競技者データ入力シート!AF25))</f>
        <v/>
      </c>
      <c r="AN21" s="11" t="str">
        <f>IF(競技者データ入力シート!AG25="", "", 競技者データ入力シート!AG25)</f>
        <v/>
      </c>
      <c r="AO21" s="11" t="str">
        <f>IF(AP21="", "", IF($K21="男", VLOOKUP(AP21, データ!$B$2:$C$101, 2, FALSE), IF($K21="女", VLOOKUP(AP21, データ!$F$2:$H$101, 2, FALSE), "")))</f>
        <v/>
      </c>
      <c r="AP21" s="11" t="str">
        <f>IF($A21="","",IF(競技者データ入力シート!AH25="", "", 競技者データ入力シート!AH25))</f>
        <v/>
      </c>
      <c r="AQ21" s="11" t="str">
        <f>IF(競技者データ入力シート!AI25="", "", 競技者データ入力シート!AI25)</f>
        <v/>
      </c>
      <c r="AR21" s="11" t="str">
        <f>IF(競技者データ入力シート!AK25="", "", TRIM(競技者データ入力シート!AK25))</f>
        <v/>
      </c>
      <c r="AS21" s="11" t="str">
        <f>IF(競技者データ入力シート!AL25="", "", 競技者データ入力シート!AL25)</f>
        <v/>
      </c>
      <c r="AT21" s="11" t="str">
        <f t="shared" si="4"/>
        <v/>
      </c>
    </row>
    <row r="22" spans="1:46">
      <c r="A22" s="11" t="str">
        <f>競技者データ入力シート!A26</f>
        <v/>
      </c>
      <c r="B22" s="11" t="str">
        <f>IF(競技者データ入力シート!B26="", "", 競技者データ入力シート!B26)</f>
        <v/>
      </c>
      <c r="C22" s="11" t="str">
        <f>IF(競技者データ入力シート!C26="", "", 競技者データ入力シート!C26)</f>
        <v/>
      </c>
      <c r="D22" s="11" t="str">
        <f>IF(競技者データ入力シート!D26="", "", 競技者データ入力シート!D26)</f>
        <v/>
      </c>
      <c r="E22" s="11" t="str">
        <f t="shared" si="0"/>
        <v/>
      </c>
      <c r="F22" s="11" t="str">
        <f t="shared" si="1"/>
        <v/>
      </c>
      <c r="G22" s="11" t="str">
        <f t="shared" si="2"/>
        <v/>
      </c>
      <c r="H22" s="11" t="str">
        <f t="shared" si="3"/>
        <v/>
      </c>
      <c r="I22" s="11" t="str">
        <f>IF(競技者データ入力シート!E26="", "", 競技者データ入力シート!E26)</f>
        <v/>
      </c>
      <c r="J22" s="11" t="str">
        <f>IF(競技者データ入力シート!F26="", "", 競技者データ入力シート!F26)</f>
        <v/>
      </c>
      <c r="K22" s="11" t="str">
        <f>IF(競技者データ入力シート!H26="", "", 競技者データ入力シート!H26)</f>
        <v/>
      </c>
      <c r="L22" s="11" t="str">
        <f>IF(競技者データ入力シート!I26="", "", 競技者データ入力シート!I26)</f>
        <v/>
      </c>
      <c r="M22" s="11" t="str">
        <f>IF(競技者データ入力シート!J26="", "", 競技者データ入力シート!J26)</f>
        <v/>
      </c>
      <c r="N22" s="11" t="str">
        <f>IF(競技者データ入力シート!K26="", "", 競技者データ入力シート!K26)</f>
        <v/>
      </c>
      <c r="O22" s="11" t="str">
        <f>IF(競技者データ入力シート!L26="", "", 競技者データ入力シート!L26)</f>
        <v/>
      </c>
      <c r="P22" s="11" t="str">
        <f>IF(A22="","",競技者データ入力シート!$S$1)</f>
        <v/>
      </c>
      <c r="Q22" s="11" t="str">
        <f>IF(P22="", "",'大会申込一覧表(印刷して提出)'!$P$6)</f>
        <v/>
      </c>
      <c r="R22" s="11" t="str">
        <f>IF(P22="", "", '大会申込一覧表(印刷して提出)'!$E$6)</f>
        <v/>
      </c>
      <c r="S22" s="11" t="str">
        <f>IF(Q22="", "", '大会申込一覧表(印刷して提出)'!$P$5)</f>
        <v/>
      </c>
      <c r="T22" s="11" t="str">
        <f>IF(競技者データ入力シート!M26="", "", 競技者データ入力シート!M26)</f>
        <v/>
      </c>
      <c r="U22" s="11" t="str">
        <f>IF(V22="", "", IF($K22="男", VLOOKUP(V22, データ!$B$2:$C$101, 2, FALSE), IF($K22="女", VLOOKUP(V22, データ!$F$2:$H$101, 2, FALSE), "")))</f>
        <v/>
      </c>
      <c r="V22" s="240" t="str">
        <f>IF($A22="","",IF(競技者データ入力シート!N26="", "", 競技者データ入力シート!N26))</f>
        <v/>
      </c>
      <c r="W22" s="239" t="str">
        <f>IF(競技者データ入力シート!O26="", "", 競技者データ入力シート!O26)</f>
        <v/>
      </c>
      <c r="X22" s="11" t="str">
        <f>IF(競技者データ入力シート!Q26="", "", TRIM(競技者データ入力シート!Q26))</f>
        <v/>
      </c>
      <c r="Y22" s="11" t="str">
        <f>IF(競技者データ入力シート!R26="", "", 競技者データ入力シート!R26)</f>
        <v/>
      </c>
      <c r="Z22" s="11" t="str">
        <f>IF(AA22="", "", IF($K22="男", VLOOKUP(AA22, データ!$B$2:$C$101, 2, FALSE), IF($K22="女", VLOOKUP(AA22, データ!$F$2:$H$101, 2, FALSE), "")))</f>
        <v/>
      </c>
      <c r="AA22" s="11" t="str">
        <f>IF($A22="","",IF(競技者データ入力シート!S26="", "", 競技者データ入力シート!S26))</f>
        <v/>
      </c>
      <c r="AB22" s="11" t="str">
        <f>IF(競技者データ入力シート!T26="", "", 競技者データ入力シート!T26)</f>
        <v/>
      </c>
      <c r="AC22" s="11" t="str">
        <f>IF(競技者データ入力シート!V26="", "", TRIM(競技者データ入力シート!V26))</f>
        <v/>
      </c>
      <c r="AD22" s="11" t="str">
        <f>IF(競技者データ入力シート!W26="", "", 競技者データ入力シート!W26)</f>
        <v/>
      </c>
      <c r="AE22" s="11" t="str">
        <f>IF(AF22="", "", IF($K22="男", VLOOKUP(AF22, データ!$B$2:$C$101, 2, FALSE), IF($K22="女", VLOOKUP(AF22, データ!$F$2:$H$101, 2, FALSE), "")))</f>
        <v/>
      </c>
      <c r="AF22" s="11" t="str">
        <f>IF($A22="","",IF(競技者データ入力シート!X26="", "", 競技者データ入力シート!X26))</f>
        <v/>
      </c>
      <c r="AG22" s="11" t="str">
        <f>IF(競技者データ入力シート!Y26="", "", 競技者データ入力シート!Y26)</f>
        <v/>
      </c>
      <c r="AH22" s="11" t="str">
        <f>IF(競技者データ入力シート!AA26="", "", TRIM(競技者データ入力シート!AA26))</f>
        <v/>
      </c>
      <c r="AI22" s="11" t="str">
        <f>IF(競技者データ入力シート!AB26="", "", 競技者データ入力シート!AB26)</f>
        <v/>
      </c>
      <c r="AJ22" s="11" t="str">
        <f>IF(AK22="", "", IF($K22="男", VLOOKUP(AK22, データ!$B$2:$C$101, 2, FALSE), IF($K22="女", VLOOKUP(AK22, データ!$F$2:$H$101, 2, FALSE), "")))</f>
        <v/>
      </c>
      <c r="AK22" s="11" t="str">
        <f>IF($A22="","",IF(競技者データ入力シート!AC26="", "", 競技者データ入力シート!AC26))</f>
        <v/>
      </c>
      <c r="AL22" s="11" t="str">
        <f>IF(競技者データ入力シート!AD26="", "", 競技者データ入力シート!AD26)</f>
        <v/>
      </c>
      <c r="AM22" s="11" t="str">
        <f>IF(競技者データ入力シート!AF26="", "", TRIM(競技者データ入力シート!AF26))</f>
        <v/>
      </c>
      <c r="AN22" s="11" t="str">
        <f>IF(競技者データ入力シート!AG26="", "", 競技者データ入力シート!AG26)</f>
        <v/>
      </c>
      <c r="AO22" s="11" t="str">
        <f>IF(AP22="", "", IF($K22="男", VLOOKUP(AP22, データ!$B$2:$C$101, 2, FALSE), IF($K22="女", VLOOKUP(AP22, データ!$F$2:$H$101, 2, FALSE), "")))</f>
        <v/>
      </c>
      <c r="AP22" s="11" t="str">
        <f>IF($A22="","",IF(競技者データ入力シート!AH26="", "", 競技者データ入力シート!AH26))</f>
        <v/>
      </c>
      <c r="AQ22" s="11" t="str">
        <f>IF(競技者データ入力シート!AI26="", "", 競技者データ入力シート!AI26)</f>
        <v/>
      </c>
      <c r="AR22" s="11" t="str">
        <f>IF(競技者データ入力シート!AK26="", "", TRIM(競技者データ入力シート!AK26))</f>
        <v/>
      </c>
      <c r="AS22" s="11" t="str">
        <f>IF(競技者データ入力シート!AL26="", "", 競技者データ入力シート!AL26)</f>
        <v/>
      </c>
      <c r="AT22" s="11" t="str">
        <f t="shared" si="4"/>
        <v/>
      </c>
    </row>
    <row r="23" spans="1:46">
      <c r="A23" s="11" t="str">
        <f>競技者データ入力シート!A27</f>
        <v/>
      </c>
      <c r="B23" s="11" t="str">
        <f>IF(競技者データ入力シート!B27="", "", 競技者データ入力シート!B27)</f>
        <v/>
      </c>
      <c r="C23" s="11" t="str">
        <f>IF(競技者データ入力シート!C27="", "", 競技者データ入力シート!C27)</f>
        <v/>
      </c>
      <c r="D23" s="11" t="str">
        <f>IF(競技者データ入力シート!D27="", "", 競技者データ入力シート!D27)</f>
        <v/>
      </c>
      <c r="E23" s="11" t="str">
        <f t="shared" si="0"/>
        <v/>
      </c>
      <c r="F23" s="11" t="str">
        <f t="shared" si="1"/>
        <v/>
      </c>
      <c r="G23" s="11" t="str">
        <f t="shared" si="2"/>
        <v/>
      </c>
      <c r="H23" s="11" t="str">
        <f t="shared" si="3"/>
        <v/>
      </c>
      <c r="I23" s="11" t="str">
        <f>IF(競技者データ入力シート!E27="", "", 競技者データ入力シート!E27)</f>
        <v/>
      </c>
      <c r="J23" s="11" t="str">
        <f>IF(競技者データ入力シート!F27="", "", 競技者データ入力シート!F27)</f>
        <v/>
      </c>
      <c r="K23" s="11" t="str">
        <f>IF(競技者データ入力シート!H27="", "", 競技者データ入力シート!H27)</f>
        <v/>
      </c>
      <c r="L23" s="11" t="str">
        <f>IF(競技者データ入力シート!I27="", "", 競技者データ入力シート!I27)</f>
        <v/>
      </c>
      <c r="M23" s="11" t="str">
        <f>IF(競技者データ入力シート!J27="", "", 競技者データ入力シート!J27)</f>
        <v/>
      </c>
      <c r="N23" s="11" t="str">
        <f>IF(競技者データ入力シート!K27="", "", 競技者データ入力シート!K27)</f>
        <v/>
      </c>
      <c r="O23" s="11" t="str">
        <f>IF(競技者データ入力シート!L27="", "", 競技者データ入力シート!L27)</f>
        <v/>
      </c>
      <c r="P23" s="11" t="str">
        <f>IF(A23="","",競技者データ入力シート!$S$1)</f>
        <v/>
      </c>
      <c r="Q23" s="11" t="str">
        <f>IF(P23="", "",'大会申込一覧表(印刷して提出)'!$P$6)</f>
        <v/>
      </c>
      <c r="R23" s="11" t="str">
        <f>IF(P23="", "", '大会申込一覧表(印刷して提出)'!$E$6)</f>
        <v/>
      </c>
      <c r="S23" s="11" t="str">
        <f>IF(Q23="", "", '大会申込一覧表(印刷して提出)'!$P$5)</f>
        <v/>
      </c>
      <c r="T23" s="11" t="str">
        <f>IF(競技者データ入力シート!M27="", "", 競技者データ入力シート!M27)</f>
        <v/>
      </c>
      <c r="U23" s="11" t="str">
        <f>IF(V23="", "", IF($K23="男", VLOOKUP(V23, データ!$B$2:$C$101, 2, FALSE), IF($K23="女", VLOOKUP(V23, データ!$F$2:$H$101, 2, FALSE), "")))</f>
        <v/>
      </c>
      <c r="V23" s="240" t="str">
        <f>IF($A23="","",IF(競技者データ入力シート!N27="", "", 競技者データ入力シート!N27))</f>
        <v/>
      </c>
      <c r="W23" s="239" t="str">
        <f>IF(競技者データ入力シート!O27="", "", 競技者データ入力シート!O27)</f>
        <v/>
      </c>
      <c r="X23" s="11" t="str">
        <f>IF(競技者データ入力シート!Q27="", "", TRIM(競技者データ入力シート!Q27))</f>
        <v/>
      </c>
      <c r="Y23" s="11" t="str">
        <f>IF(競技者データ入力シート!R27="", "", 競技者データ入力シート!R27)</f>
        <v/>
      </c>
      <c r="Z23" s="11" t="str">
        <f>IF(AA23="", "", IF($K23="男", VLOOKUP(AA23, データ!$B$2:$C$101, 2, FALSE), IF($K23="女", VLOOKUP(AA23, データ!$F$2:$H$101, 2, FALSE), "")))</f>
        <v/>
      </c>
      <c r="AA23" s="11" t="str">
        <f>IF($A23="","",IF(競技者データ入力シート!S27="", "", 競技者データ入力シート!S27))</f>
        <v/>
      </c>
      <c r="AB23" s="11" t="str">
        <f>IF(競技者データ入力シート!T27="", "", 競技者データ入力シート!T27)</f>
        <v/>
      </c>
      <c r="AC23" s="11" t="str">
        <f>IF(競技者データ入力シート!V27="", "", TRIM(競技者データ入力シート!V27))</f>
        <v/>
      </c>
      <c r="AD23" s="11" t="str">
        <f>IF(競技者データ入力シート!W27="", "", 競技者データ入力シート!W27)</f>
        <v/>
      </c>
      <c r="AE23" s="11" t="str">
        <f>IF(AF23="", "", IF($K23="男", VLOOKUP(AF23, データ!$B$2:$C$101, 2, FALSE), IF($K23="女", VLOOKUP(AF23, データ!$F$2:$H$101, 2, FALSE), "")))</f>
        <v/>
      </c>
      <c r="AF23" s="11" t="str">
        <f>IF($A23="","",IF(競技者データ入力シート!X27="", "", 競技者データ入力シート!X27))</f>
        <v/>
      </c>
      <c r="AG23" s="11" t="str">
        <f>IF(競技者データ入力シート!Y27="", "", 競技者データ入力シート!Y27)</f>
        <v/>
      </c>
      <c r="AH23" s="11" t="str">
        <f>IF(競技者データ入力シート!AA27="", "", TRIM(競技者データ入力シート!AA27))</f>
        <v/>
      </c>
      <c r="AI23" s="11" t="str">
        <f>IF(競技者データ入力シート!AB27="", "", 競技者データ入力シート!AB27)</f>
        <v/>
      </c>
      <c r="AJ23" s="11" t="str">
        <f>IF(AK23="", "", IF($K23="男", VLOOKUP(AK23, データ!$B$2:$C$101, 2, FALSE), IF($K23="女", VLOOKUP(AK23, データ!$F$2:$H$101, 2, FALSE), "")))</f>
        <v/>
      </c>
      <c r="AK23" s="11" t="str">
        <f>IF($A23="","",IF(競技者データ入力シート!AC27="", "", 競技者データ入力シート!AC27))</f>
        <v/>
      </c>
      <c r="AL23" s="11" t="str">
        <f>IF(競技者データ入力シート!AD27="", "", 競技者データ入力シート!AD27)</f>
        <v/>
      </c>
      <c r="AM23" s="11" t="str">
        <f>IF(競技者データ入力シート!AF27="", "", TRIM(競技者データ入力シート!AF27))</f>
        <v/>
      </c>
      <c r="AN23" s="11" t="str">
        <f>IF(競技者データ入力シート!AG27="", "", 競技者データ入力シート!AG27)</f>
        <v/>
      </c>
      <c r="AO23" s="11" t="str">
        <f>IF(AP23="", "", IF($K23="男", VLOOKUP(AP23, データ!$B$2:$C$101, 2, FALSE), IF($K23="女", VLOOKUP(AP23, データ!$F$2:$H$101, 2, FALSE), "")))</f>
        <v/>
      </c>
      <c r="AP23" s="11" t="str">
        <f>IF($A23="","",IF(競技者データ入力シート!AH27="", "", 競技者データ入力シート!AH27))</f>
        <v/>
      </c>
      <c r="AQ23" s="11" t="str">
        <f>IF(競技者データ入力シート!AI27="", "", 競技者データ入力シート!AI27)</f>
        <v/>
      </c>
      <c r="AR23" s="11" t="str">
        <f>IF(競技者データ入力シート!AK27="", "", TRIM(競技者データ入力シート!AK27))</f>
        <v/>
      </c>
      <c r="AS23" s="11" t="str">
        <f>IF(競技者データ入力シート!AL27="", "", 競技者データ入力シート!AL27)</f>
        <v/>
      </c>
      <c r="AT23" s="11" t="str">
        <f t="shared" si="4"/>
        <v/>
      </c>
    </row>
    <row r="24" spans="1:46">
      <c r="A24" s="11" t="str">
        <f>競技者データ入力シート!A28</f>
        <v/>
      </c>
      <c r="B24" s="11" t="str">
        <f>IF(競技者データ入力シート!B28="", "", 競技者データ入力シート!B28)</f>
        <v/>
      </c>
      <c r="C24" s="11" t="str">
        <f>IF(競技者データ入力シート!C28="", "", 競技者データ入力シート!C28)</f>
        <v/>
      </c>
      <c r="D24" s="11" t="str">
        <f>IF(競技者データ入力シート!D28="", "", 競技者データ入力シート!D28)</f>
        <v/>
      </c>
      <c r="E24" s="11" t="str">
        <f t="shared" si="0"/>
        <v/>
      </c>
      <c r="F24" s="11" t="str">
        <f t="shared" si="1"/>
        <v/>
      </c>
      <c r="G24" s="11" t="str">
        <f t="shared" si="2"/>
        <v/>
      </c>
      <c r="H24" s="11" t="str">
        <f t="shared" si="3"/>
        <v/>
      </c>
      <c r="I24" s="11" t="str">
        <f>IF(競技者データ入力シート!E28="", "", 競技者データ入力シート!E28)</f>
        <v/>
      </c>
      <c r="J24" s="11" t="str">
        <f>IF(競技者データ入力シート!F28="", "", 競技者データ入力シート!F28)</f>
        <v/>
      </c>
      <c r="K24" s="11" t="str">
        <f>IF(競技者データ入力シート!H28="", "", 競技者データ入力シート!H28)</f>
        <v/>
      </c>
      <c r="L24" s="11" t="str">
        <f>IF(競技者データ入力シート!I28="", "", 競技者データ入力シート!I28)</f>
        <v/>
      </c>
      <c r="M24" s="11" t="str">
        <f>IF(競技者データ入力シート!J28="", "", 競技者データ入力シート!J28)</f>
        <v/>
      </c>
      <c r="N24" s="11" t="str">
        <f>IF(競技者データ入力シート!K28="", "", 競技者データ入力シート!K28)</f>
        <v/>
      </c>
      <c r="O24" s="11" t="str">
        <f>IF(競技者データ入力シート!L28="", "", 競技者データ入力シート!L28)</f>
        <v/>
      </c>
      <c r="P24" s="11" t="str">
        <f>IF(A24="","",競技者データ入力シート!$S$1)</f>
        <v/>
      </c>
      <c r="Q24" s="11" t="str">
        <f>IF(P24="", "",'大会申込一覧表(印刷して提出)'!$P$6)</f>
        <v/>
      </c>
      <c r="R24" s="11" t="str">
        <f>IF(P24="", "", '大会申込一覧表(印刷して提出)'!$E$6)</f>
        <v/>
      </c>
      <c r="S24" s="11" t="str">
        <f>IF(Q24="", "", '大会申込一覧表(印刷して提出)'!$P$5)</f>
        <v/>
      </c>
      <c r="T24" s="11" t="str">
        <f>IF(競技者データ入力シート!M28="", "", 競技者データ入力シート!M28)</f>
        <v/>
      </c>
      <c r="U24" s="11" t="str">
        <f>IF(V24="", "", IF($K24="男", VLOOKUP(V24, データ!$B$2:$C$101, 2, FALSE), IF($K24="女", VLOOKUP(V24, データ!$F$2:$H$101, 2, FALSE), "")))</f>
        <v/>
      </c>
      <c r="V24" s="240" t="str">
        <f>IF($A24="","",IF(競技者データ入力シート!N28="", "", 競技者データ入力シート!N28))</f>
        <v/>
      </c>
      <c r="W24" s="239" t="str">
        <f>IF(競技者データ入力シート!O28="", "", 競技者データ入力シート!O28)</f>
        <v/>
      </c>
      <c r="X24" s="11" t="str">
        <f>IF(競技者データ入力シート!Q28="", "", TRIM(競技者データ入力シート!Q28))</f>
        <v/>
      </c>
      <c r="Y24" s="11" t="str">
        <f>IF(競技者データ入力シート!R28="", "", 競技者データ入力シート!R28)</f>
        <v/>
      </c>
      <c r="Z24" s="11" t="str">
        <f>IF(AA24="", "", IF($K24="男", VLOOKUP(AA24, データ!$B$2:$C$101, 2, FALSE), IF($K24="女", VLOOKUP(AA24, データ!$F$2:$H$101, 2, FALSE), "")))</f>
        <v/>
      </c>
      <c r="AA24" s="11" t="str">
        <f>IF($A24="","",IF(競技者データ入力シート!S28="", "", 競技者データ入力シート!S28))</f>
        <v/>
      </c>
      <c r="AB24" s="11" t="str">
        <f>IF(競技者データ入力シート!T28="", "", 競技者データ入力シート!T28)</f>
        <v/>
      </c>
      <c r="AC24" s="11" t="str">
        <f>IF(競技者データ入力シート!V28="", "", TRIM(競技者データ入力シート!V28))</f>
        <v/>
      </c>
      <c r="AD24" s="11" t="str">
        <f>IF(競技者データ入力シート!W28="", "", 競技者データ入力シート!W28)</f>
        <v/>
      </c>
      <c r="AE24" s="11" t="str">
        <f>IF(AF24="", "", IF($K24="男", VLOOKUP(AF24, データ!$B$2:$C$101, 2, FALSE), IF($K24="女", VLOOKUP(AF24, データ!$F$2:$H$101, 2, FALSE), "")))</f>
        <v/>
      </c>
      <c r="AF24" s="11" t="str">
        <f>IF($A24="","",IF(競技者データ入力シート!X28="", "", 競技者データ入力シート!X28))</f>
        <v/>
      </c>
      <c r="AG24" s="11" t="str">
        <f>IF(競技者データ入力シート!Y28="", "", 競技者データ入力シート!Y28)</f>
        <v/>
      </c>
      <c r="AH24" s="11" t="str">
        <f>IF(競技者データ入力シート!AA28="", "", TRIM(競技者データ入力シート!AA28))</f>
        <v/>
      </c>
      <c r="AI24" s="11" t="str">
        <f>IF(競技者データ入力シート!AB28="", "", 競技者データ入力シート!AB28)</f>
        <v/>
      </c>
      <c r="AJ24" s="11" t="str">
        <f>IF(AK24="", "", IF($K24="男", VLOOKUP(AK24, データ!$B$2:$C$101, 2, FALSE), IF($K24="女", VLOOKUP(AK24, データ!$F$2:$H$101, 2, FALSE), "")))</f>
        <v/>
      </c>
      <c r="AK24" s="11" t="str">
        <f>IF($A24="","",IF(競技者データ入力シート!AC28="", "", 競技者データ入力シート!AC28))</f>
        <v/>
      </c>
      <c r="AL24" s="11" t="str">
        <f>IF(競技者データ入力シート!AD28="", "", 競技者データ入力シート!AD28)</f>
        <v/>
      </c>
      <c r="AM24" s="11" t="str">
        <f>IF(競技者データ入力シート!AF28="", "", TRIM(競技者データ入力シート!AF28))</f>
        <v/>
      </c>
      <c r="AN24" s="11" t="str">
        <f>IF(競技者データ入力シート!AG28="", "", 競技者データ入力シート!AG28)</f>
        <v/>
      </c>
      <c r="AO24" s="11" t="str">
        <f>IF(AP24="", "", IF($K24="男", VLOOKUP(AP24, データ!$B$2:$C$101, 2, FALSE), IF($K24="女", VLOOKUP(AP24, データ!$F$2:$H$101, 2, FALSE), "")))</f>
        <v/>
      </c>
      <c r="AP24" s="11" t="str">
        <f>IF($A24="","",IF(競技者データ入力シート!AH28="", "", 競技者データ入力シート!AH28))</f>
        <v/>
      </c>
      <c r="AQ24" s="11" t="str">
        <f>IF(競技者データ入力シート!AI28="", "", 競技者データ入力シート!AI28)</f>
        <v/>
      </c>
      <c r="AR24" s="11" t="str">
        <f>IF(競技者データ入力シート!AK28="", "", TRIM(競技者データ入力シート!AK28))</f>
        <v/>
      </c>
      <c r="AS24" s="11" t="str">
        <f>IF(競技者データ入力シート!AL28="", "", 競技者データ入力シート!AL28)</f>
        <v/>
      </c>
      <c r="AT24" s="11" t="str">
        <f t="shared" si="4"/>
        <v/>
      </c>
    </row>
    <row r="25" spans="1:46">
      <c r="A25" s="11" t="str">
        <f>競技者データ入力シート!A29</f>
        <v/>
      </c>
      <c r="B25" s="11" t="str">
        <f>IF(競技者データ入力シート!B29="", "", 競技者データ入力シート!B29)</f>
        <v/>
      </c>
      <c r="C25" s="11" t="str">
        <f>IF(競技者データ入力シート!C29="", "", 競技者データ入力シート!C29)</f>
        <v/>
      </c>
      <c r="D25" s="11" t="str">
        <f>IF(競技者データ入力シート!D29="", "", 競技者データ入力シート!D29)</f>
        <v/>
      </c>
      <c r="E25" s="11" t="str">
        <f t="shared" si="0"/>
        <v/>
      </c>
      <c r="F25" s="11" t="str">
        <f t="shared" si="1"/>
        <v/>
      </c>
      <c r="G25" s="11" t="str">
        <f t="shared" si="2"/>
        <v/>
      </c>
      <c r="H25" s="11" t="str">
        <f t="shared" si="3"/>
        <v/>
      </c>
      <c r="I25" s="11" t="str">
        <f>IF(競技者データ入力シート!E29="", "", 競技者データ入力シート!E29)</f>
        <v/>
      </c>
      <c r="J25" s="11" t="str">
        <f>IF(競技者データ入力シート!F29="", "", 競技者データ入力シート!F29)</f>
        <v/>
      </c>
      <c r="K25" s="11" t="str">
        <f>IF(競技者データ入力シート!H29="", "", 競技者データ入力シート!H29)</f>
        <v/>
      </c>
      <c r="L25" s="11" t="str">
        <f>IF(競技者データ入力シート!I29="", "", 競技者データ入力シート!I29)</f>
        <v/>
      </c>
      <c r="M25" s="11" t="str">
        <f>IF(競技者データ入力シート!J29="", "", 競技者データ入力シート!J29)</f>
        <v/>
      </c>
      <c r="N25" s="11" t="str">
        <f>IF(競技者データ入力シート!K29="", "", 競技者データ入力シート!K29)</f>
        <v/>
      </c>
      <c r="O25" s="11" t="str">
        <f>IF(競技者データ入力シート!L29="", "", 競技者データ入力シート!L29)</f>
        <v/>
      </c>
      <c r="P25" s="11" t="str">
        <f>IF(A25="","",競技者データ入力シート!$S$1)</f>
        <v/>
      </c>
      <c r="Q25" s="11" t="str">
        <f>IF(P25="", "",'大会申込一覧表(印刷して提出)'!$P$6)</f>
        <v/>
      </c>
      <c r="R25" s="11" t="str">
        <f>IF(P25="", "", '大会申込一覧表(印刷して提出)'!$E$6)</f>
        <v/>
      </c>
      <c r="S25" s="11" t="str">
        <f>IF(Q25="", "", '大会申込一覧表(印刷して提出)'!$P$5)</f>
        <v/>
      </c>
      <c r="T25" s="11" t="str">
        <f>IF(競技者データ入力シート!M29="", "", 競技者データ入力シート!M29)</f>
        <v/>
      </c>
      <c r="U25" s="11" t="str">
        <f>IF(V25="", "", IF($K25="男", VLOOKUP(V25, データ!$B$2:$C$101, 2, FALSE), IF($K25="女", VLOOKUP(V25, データ!$F$2:$H$101, 2, FALSE), "")))</f>
        <v/>
      </c>
      <c r="V25" s="240" t="str">
        <f>IF($A25="","",IF(競技者データ入力シート!N29="", "", 競技者データ入力シート!N29))</f>
        <v/>
      </c>
      <c r="W25" s="239" t="str">
        <f>IF(競技者データ入力シート!O29="", "", 競技者データ入力シート!O29)</f>
        <v/>
      </c>
      <c r="X25" s="11" t="str">
        <f>IF(競技者データ入力シート!Q29="", "", TRIM(競技者データ入力シート!Q29))</f>
        <v/>
      </c>
      <c r="Y25" s="11" t="str">
        <f>IF(競技者データ入力シート!R29="", "", 競技者データ入力シート!R29)</f>
        <v/>
      </c>
      <c r="Z25" s="11" t="str">
        <f>IF(AA25="", "", IF($K25="男", VLOOKUP(AA25, データ!$B$2:$C$101, 2, FALSE), IF($K25="女", VLOOKUP(AA25, データ!$F$2:$H$101, 2, FALSE), "")))</f>
        <v/>
      </c>
      <c r="AA25" s="11" t="str">
        <f>IF($A25="","",IF(競技者データ入力シート!S29="", "", 競技者データ入力シート!S29))</f>
        <v/>
      </c>
      <c r="AB25" s="11" t="str">
        <f>IF(競技者データ入力シート!T29="", "", 競技者データ入力シート!T29)</f>
        <v/>
      </c>
      <c r="AC25" s="11" t="str">
        <f>IF(競技者データ入力シート!V29="", "", TRIM(競技者データ入力シート!V29))</f>
        <v/>
      </c>
      <c r="AD25" s="11" t="str">
        <f>IF(競技者データ入力シート!W29="", "", 競技者データ入力シート!W29)</f>
        <v/>
      </c>
      <c r="AE25" s="11" t="str">
        <f>IF(AF25="", "", IF($K25="男", VLOOKUP(AF25, データ!$B$2:$C$101, 2, FALSE), IF($K25="女", VLOOKUP(AF25, データ!$F$2:$H$101, 2, FALSE), "")))</f>
        <v/>
      </c>
      <c r="AF25" s="11" t="str">
        <f>IF($A25="","",IF(競技者データ入力シート!X29="", "", 競技者データ入力シート!X29))</f>
        <v/>
      </c>
      <c r="AG25" s="11" t="str">
        <f>IF(競技者データ入力シート!Y29="", "", 競技者データ入力シート!Y29)</f>
        <v/>
      </c>
      <c r="AH25" s="11" t="str">
        <f>IF(競技者データ入力シート!AA29="", "", TRIM(競技者データ入力シート!AA29))</f>
        <v/>
      </c>
      <c r="AI25" s="11" t="str">
        <f>IF(競技者データ入力シート!AB29="", "", 競技者データ入力シート!AB29)</f>
        <v/>
      </c>
      <c r="AJ25" s="11" t="str">
        <f>IF(AK25="", "", IF($K25="男", VLOOKUP(AK25, データ!$B$2:$C$101, 2, FALSE), IF($K25="女", VLOOKUP(AK25, データ!$F$2:$H$101, 2, FALSE), "")))</f>
        <v/>
      </c>
      <c r="AK25" s="11" t="str">
        <f>IF($A25="","",IF(競技者データ入力シート!AC29="", "", 競技者データ入力シート!AC29))</f>
        <v/>
      </c>
      <c r="AL25" s="11" t="str">
        <f>IF(競技者データ入力シート!AD29="", "", 競技者データ入力シート!AD29)</f>
        <v/>
      </c>
      <c r="AM25" s="11" t="str">
        <f>IF(競技者データ入力シート!AF29="", "", TRIM(競技者データ入力シート!AF29))</f>
        <v/>
      </c>
      <c r="AN25" s="11" t="str">
        <f>IF(競技者データ入力シート!AG29="", "", 競技者データ入力シート!AG29)</f>
        <v/>
      </c>
      <c r="AO25" s="11" t="str">
        <f>IF(AP25="", "", IF($K25="男", VLOOKUP(AP25, データ!$B$2:$C$101, 2, FALSE), IF($K25="女", VLOOKUP(AP25, データ!$F$2:$H$101, 2, FALSE), "")))</f>
        <v/>
      </c>
      <c r="AP25" s="11" t="str">
        <f>IF($A25="","",IF(競技者データ入力シート!AH29="", "", 競技者データ入力シート!AH29))</f>
        <v/>
      </c>
      <c r="AQ25" s="11" t="str">
        <f>IF(競技者データ入力シート!AI29="", "", 競技者データ入力シート!AI29)</f>
        <v/>
      </c>
      <c r="AR25" s="11" t="str">
        <f>IF(競技者データ入力シート!AK29="", "", TRIM(競技者データ入力シート!AK29))</f>
        <v/>
      </c>
      <c r="AS25" s="11" t="str">
        <f>IF(競技者データ入力シート!AL29="", "", 競技者データ入力シート!AL29)</f>
        <v/>
      </c>
      <c r="AT25" s="11" t="str">
        <f t="shared" si="4"/>
        <v/>
      </c>
    </row>
    <row r="26" spans="1:46">
      <c r="A26" s="11" t="str">
        <f>競技者データ入力シート!A30</f>
        <v/>
      </c>
      <c r="B26" s="11" t="str">
        <f>IF(競技者データ入力シート!B30="", "", 競技者データ入力シート!B30)</f>
        <v/>
      </c>
      <c r="C26" s="11" t="str">
        <f>IF(競技者データ入力シート!C30="", "", 競技者データ入力シート!C30)</f>
        <v/>
      </c>
      <c r="D26" s="11" t="str">
        <f>IF(競技者データ入力シート!D30="", "", 競技者データ入力シート!D30)</f>
        <v/>
      </c>
      <c r="E26" s="11" t="str">
        <f t="shared" si="0"/>
        <v/>
      </c>
      <c r="F26" s="11" t="str">
        <f t="shared" si="1"/>
        <v/>
      </c>
      <c r="G26" s="11" t="str">
        <f t="shared" si="2"/>
        <v/>
      </c>
      <c r="H26" s="11" t="str">
        <f t="shared" si="3"/>
        <v/>
      </c>
      <c r="I26" s="11" t="str">
        <f>IF(競技者データ入力シート!E30="", "", 競技者データ入力シート!E30)</f>
        <v/>
      </c>
      <c r="J26" s="11" t="str">
        <f>IF(競技者データ入力シート!F30="", "", 競技者データ入力シート!F30)</f>
        <v/>
      </c>
      <c r="K26" s="11" t="str">
        <f>IF(競技者データ入力シート!H30="", "", 競技者データ入力シート!H30)</f>
        <v/>
      </c>
      <c r="L26" s="11" t="str">
        <f>IF(競技者データ入力シート!I30="", "", 競技者データ入力シート!I30)</f>
        <v/>
      </c>
      <c r="M26" s="11" t="str">
        <f>IF(競技者データ入力シート!J30="", "", 競技者データ入力シート!J30)</f>
        <v/>
      </c>
      <c r="N26" s="11" t="str">
        <f>IF(競技者データ入力シート!K30="", "", 競技者データ入力シート!K30)</f>
        <v/>
      </c>
      <c r="O26" s="11" t="str">
        <f>IF(競技者データ入力シート!L30="", "", 競技者データ入力シート!L30)</f>
        <v/>
      </c>
      <c r="P26" s="11" t="str">
        <f>IF(A26="","",競技者データ入力シート!$S$1)</f>
        <v/>
      </c>
      <c r="Q26" s="11" t="str">
        <f>IF(P26="", "",'大会申込一覧表(印刷して提出)'!$P$6)</f>
        <v/>
      </c>
      <c r="R26" s="11" t="str">
        <f>IF(P26="", "", '大会申込一覧表(印刷して提出)'!$E$6)</f>
        <v/>
      </c>
      <c r="S26" s="11" t="str">
        <f>IF(Q26="", "", '大会申込一覧表(印刷して提出)'!$P$5)</f>
        <v/>
      </c>
      <c r="T26" s="11" t="str">
        <f>IF(競技者データ入力シート!M30="", "", 競技者データ入力シート!M30)</f>
        <v/>
      </c>
      <c r="U26" s="11" t="str">
        <f>IF(V26="", "", IF($K26="男", VLOOKUP(V26, データ!$B$2:$C$101, 2, FALSE), IF($K26="女", VLOOKUP(V26, データ!$F$2:$H$101, 2, FALSE), "")))</f>
        <v/>
      </c>
      <c r="V26" s="240" t="str">
        <f>IF($A26="","",IF(競技者データ入力シート!N30="", "", 競技者データ入力シート!N30))</f>
        <v/>
      </c>
      <c r="W26" s="239" t="str">
        <f>IF(競技者データ入力シート!O30="", "", 競技者データ入力シート!O30)</f>
        <v/>
      </c>
      <c r="X26" s="11" t="str">
        <f>IF(競技者データ入力シート!Q30="", "", TRIM(競技者データ入力シート!Q30))</f>
        <v/>
      </c>
      <c r="Y26" s="11" t="str">
        <f>IF(競技者データ入力シート!R30="", "", 競技者データ入力シート!R30)</f>
        <v/>
      </c>
      <c r="Z26" s="11" t="str">
        <f>IF(AA26="", "", IF($K26="男", VLOOKUP(AA26, データ!$B$2:$C$101, 2, FALSE), IF($K26="女", VLOOKUP(AA26, データ!$F$2:$H$101, 2, FALSE), "")))</f>
        <v/>
      </c>
      <c r="AA26" s="11" t="str">
        <f>IF($A26="","",IF(競技者データ入力シート!S30="", "", 競技者データ入力シート!S30))</f>
        <v/>
      </c>
      <c r="AB26" s="11" t="str">
        <f>IF(競技者データ入力シート!T30="", "", 競技者データ入力シート!T30)</f>
        <v/>
      </c>
      <c r="AC26" s="11" t="str">
        <f>IF(競技者データ入力シート!V30="", "", TRIM(競技者データ入力シート!V30))</f>
        <v/>
      </c>
      <c r="AD26" s="11" t="str">
        <f>IF(競技者データ入力シート!W30="", "", 競技者データ入力シート!W30)</f>
        <v/>
      </c>
      <c r="AE26" s="11" t="str">
        <f>IF(AF26="", "", IF($K26="男", VLOOKUP(AF26, データ!$B$2:$C$101, 2, FALSE), IF($K26="女", VLOOKUP(AF26, データ!$F$2:$H$101, 2, FALSE), "")))</f>
        <v/>
      </c>
      <c r="AF26" s="11" t="str">
        <f>IF($A26="","",IF(競技者データ入力シート!X30="", "", 競技者データ入力シート!X30))</f>
        <v/>
      </c>
      <c r="AG26" s="11" t="str">
        <f>IF(競技者データ入力シート!Y30="", "", 競技者データ入力シート!Y30)</f>
        <v/>
      </c>
      <c r="AH26" s="11" t="str">
        <f>IF(競技者データ入力シート!AA30="", "", TRIM(競技者データ入力シート!AA30))</f>
        <v/>
      </c>
      <c r="AI26" s="11" t="str">
        <f>IF(競技者データ入力シート!AB30="", "", 競技者データ入力シート!AB30)</f>
        <v/>
      </c>
      <c r="AJ26" s="11" t="str">
        <f>IF(AK26="", "", IF($K26="男", VLOOKUP(AK26, データ!$B$2:$C$101, 2, FALSE), IF($K26="女", VLOOKUP(AK26, データ!$F$2:$H$101, 2, FALSE), "")))</f>
        <v/>
      </c>
      <c r="AK26" s="11" t="str">
        <f>IF($A26="","",IF(競技者データ入力シート!AC30="", "", 競技者データ入力シート!AC30))</f>
        <v/>
      </c>
      <c r="AL26" s="11" t="str">
        <f>IF(競技者データ入力シート!AD30="", "", 競技者データ入力シート!AD30)</f>
        <v/>
      </c>
      <c r="AM26" s="11" t="str">
        <f>IF(競技者データ入力シート!AF30="", "", TRIM(競技者データ入力シート!AF30))</f>
        <v/>
      </c>
      <c r="AN26" s="11" t="str">
        <f>IF(競技者データ入力シート!AG30="", "", 競技者データ入力シート!AG30)</f>
        <v/>
      </c>
      <c r="AO26" s="11" t="str">
        <f>IF(AP26="", "", IF($K26="男", VLOOKUP(AP26, データ!$B$2:$C$101, 2, FALSE), IF($K26="女", VLOOKUP(AP26, データ!$F$2:$H$101, 2, FALSE), "")))</f>
        <v/>
      </c>
      <c r="AP26" s="11" t="str">
        <f>IF($A26="","",IF(競技者データ入力シート!AH30="", "", 競技者データ入力シート!AH30))</f>
        <v/>
      </c>
      <c r="AQ26" s="11" t="str">
        <f>IF(競技者データ入力シート!AI30="", "", 競技者データ入力シート!AI30)</f>
        <v/>
      </c>
      <c r="AR26" s="11" t="str">
        <f>IF(競技者データ入力シート!AK30="", "", TRIM(競技者データ入力シート!AK30))</f>
        <v/>
      </c>
      <c r="AS26" s="11" t="str">
        <f>IF(競技者データ入力シート!AL30="", "", 競技者データ入力シート!AL30)</f>
        <v/>
      </c>
      <c r="AT26" s="11" t="str">
        <f t="shared" si="4"/>
        <v/>
      </c>
    </row>
    <row r="27" spans="1:46">
      <c r="A27" s="11" t="str">
        <f>競技者データ入力シート!A31</f>
        <v/>
      </c>
      <c r="B27" s="11" t="str">
        <f>IF(競技者データ入力シート!B31="", "", 競技者データ入力シート!B31)</f>
        <v/>
      </c>
      <c r="C27" s="11" t="str">
        <f>IF(競技者データ入力シート!C31="", "", 競技者データ入力シート!C31)</f>
        <v/>
      </c>
      <c r="D27" s="11" t="str">
        <f>IF(競技者データ入力シート!D31="", "", 競技者データ入力シート!D31)</f>
        <v/>
      </c>
      <c r="E27" s="11" t="str">
        <f t="shared" si="0"/>
        <v/>
      </c>
      <c r="F27" s="11" t="str">
        <f t="shared" si="1"/>
        <v/>
      </c>
      <c r="G27" s="11" t="str">
        <f t="shared" si="2"/>
        <v/>
      </c>
      <c r="H27" s="11" t="str">
        <f t="shared" si="3"/>
        <v/>
      </c>
      <c r="I27" s="11" t="str">
        <f>IF(競技者データ入力シート!E31="", "", 競技者データ入力シート!E31)</f>
        <v/>
      </c>
      <c r="J27" s="11" t="str">
        <f>IF(競技者データ入力シート!F31="", "", 競技者データ入力シート!F31)</f>
        <v/>
      </c>
      <c r="K27" s="11" t="str">
        <f>IF(競技者データ入力シート!H31="", "", 競技者データ入力シート!H31)</f>
        <v/>
      </c>
      <c r="L27" s="11" t="str">
        <f>IF(競技者データ入力シート!I31="", "", 競技者データ入力シート!I31)</f>
        <v/>
      </c>
      <c r="M27" s="11" t="str">
        <f>IF(競技者データ入力シート!J31="", "", 競技者データ入力シート!J31)</f>
        <v/>
      </c>
      <c r="N27" s="11" t="str">
        <f>IF(競技者データ入力シート!K31="", "", 競技者データ入力シート!K31)</f>
        <v/>
      </c>
      <c r="O27" s="11" t="str">
        <f>IF(競技者データ入力シート!L31="", "", 競技者データ入力シート!L31)</f>
        <v/>
      </c>
      <c r="P27" s="11" t="str">
        <f>IF(A27="","",競技者データ入力シート!$S$1)</f>
        <v/>
      </c>
      <c r="Q27" s="11" t="str">
        <f>IF(P27="", "",'大会申込一覧表(印刷して提出)'!$P$6)</f>
        <v/>
      </c>
      <c r="R27" s="11" t="str">
        <f>IF(P27="", "", '大会申込一覧表(印刷して提出)'!$E$6)</f>
        <v/>
      </c>
      <c r="S27" s="11" t="str">
        <f>IF(Q27="", "", '大会申込一覧表(印刷して提出)'!$P$5)</f>
        <v/>
      </c>
      <c r="T27" s="11" t="str">
        <f>IF(競技者データ入力シート!M31="", "", 競技者データ入力シート!M31)</f>
        <v/>
      </c>
      <c r="U27" s="11" t="str">
        <f>IF(V27="", "", IF($K27="男", VLOOKUP(V27, データ!$B$2:$C$101, 2, FALSE), IF($K27="女", VLOOKUP(V27, データ!$F$2:$H$101, 2, FALSE), "")))</f>
        <v/>
      </c>
      <c r="V27" s="240" t="str">
        <f>IF($A27="","",IF(競技者データ入力シート!N31="", "", 競技者データ入力シート!N31))</f>
        <v/>
      </c>
      <c r="W27" s="239" t="str">
        <f>IF(競技者データ入力シート!O31="", "", 競技者データ入力シート!O31)</f>
        <v/>
      </c>
      <c r="X27" s="11" t="str">
        <f>IF(競技者データ入力シート!Q31="", "", TRIM(競技者データ入力シート!Q31))</f>
        <v/>
      </c>
      <c r="Y27" s="11" t="str">
        <f>IF(競技者データ入力シート!R31="", "", 競技者データ入力シート!R31)</f>
        <v/>
      </c>
      <c r="Z27" s="11" t="str">
        <f>IF(AA27="", "", IF($K27="男", VLOOKUP(AA27, データ!$B$2:$C$101, 2, FALSE), IF($K27="女", VLOOKUP(AA27, データ!$F$2:$H$101, 2, FALSE), "")))</f>
        <v/>
      </c>
      <c r="AA27" s="11" t="str">
        <f>IF($A27="","",IF(競技者データ入力シート!S31="", "", 競技者データ入力シート!S31))</f>
        <v/>
      </c>
      <c r="AB27" s="11" t="str">
        <f>IF(競技者データ入力シート!T31="", "", 競技者データ入力シート!T31)</f>
        <v/>
      </c>
      <c r="AC27" s="11" t="str">
        <f>IF(競技者データ入力シート!V31="", "", TRIM(競技者データ入力シート!V31))</f>
        <v/>
      </c>
      <c r="AD27" s="11" t="str">
        <f>IF(競技者データ入力シート!W31="", "", 競技者データ入力シート!W31)</f>
        <v/>
      </c>
      <c r="AE27" s="11" t="str">
        <f>IF(AF27="", "", IF($K27="男", VLOOKUP(AF27, データ!$B$2:$C$101, 2, FALSE), IF($K27="女", VLOOKUP(AF27, データ!$F$2:$H$101, 2, FALSE), "")))</f>
        <v/>
      </c>
      <c r="AF27" s="11" t="str">
        <f>IF($A27="","",IF(競技者データ入力シート!X31="", "", 競技者データ入力シート!X31))</f>
        <v/>
      </c>
      <c r="AG27" s="11" t="str">
        <f>IF(競技者データ入力シート!Y31="", "", 競技者データ入力シート!Y31)</f>
        <v/>
      </c>
      <c r="AH27" s="11" t="str">
        <f>IF(競技者データ入力シート!AA31="", "", TRIM(競技者データ入力シート!AA31))</f>
        <v/>
      </c>
      <c r="AI27" s="11" t="str">
        <f>IF(競技者データ入力シート!AB31="", "", 競技者データ入力シート!AB31)</f>
        <v/>
      </c>
      <c r="AJ27" s="11" t="str">
        <f>IF(AK27="", "", IF($K27="男", VLOOKUP(AK27, データ!$B$2:$C$101, 2, FALSE), IF($K27="女", VLOOKUP(AK27, データ!$F$2:$H$101, 2, FALSE), "")))</f>
        <v/>
      </c>
      <c r="AK27" s="11" t="str">
        <f>IF($A27="","",IF(競技者データ入力シート!AC31="", "", 競技者データ入力シート!AC31))</f>
        <v/>
      </c>
      <c r="AL27" s="11" t="str">
        <f>IF(競技者データ入力シート!AD31="", "", 競技者データ入力シート!AD31)</f>
        <v/>
      </c>
      <c r="AM27" s="11" t="str">
        <f>IF(競技者データ入力シート!AF31="", "", TRIM(競技者データ入力シート!AF31))</f>
        <v/>
      </c>
      <c r="AN27" s="11" t="str">
        <f>IF(競技者データ入力シート!AG31="", "", 競技者データ入力シート!AG31)</f>
        <v/>
      </c>
      <c r="AO27" s="11" t="str">
        <f>IF(AP27="", "", IF($K27="男", VLOOKUP(AP27, データ!$B$2:$C$101, 2, FALSE), IF($K27="女", VLOOKUP(AP27, データ!$F$2:$H$101, 2, FALSE), "")))</f>
        <v/>
      </c>
      <c r="AP27" s="11" t="str">
        <f>IF($A27="","",IF(競技者データ入力シート!AH31="", "", 競技者データ入力シート!AH31))</f>
        <v/>
      </c>
      <c r="AQ27" s="11" t="str">
        <f>IF(競技者データ入力シート!AI31="", "", 競技者データ入力シート!AI31)</f>
        <v/>
      </c>
      <c r="AR27" s="11" t="str">
        <f>IF(競技者データ入力シート!AK31="", "", TRIM(競技者データ入力シート!AK31))</f>
        <v/>
      </c>
      <c r="AS27" s="11" t="str">
        <f>IF(競技者データ入力シート!AL31="", "", 競技者データ入力シート!AL31)</f>
        <v/>
      </c>
      <c r="AT27" s="11" t="str">
        <f t="shared" si="4"/>
        <v/>
      </c>
    </row>
    <row r="28" spans="1:46">
      <c r="A28" s="11" t="str">
        <f>競技者データ入力シート!A32</f>
        <v/>
      </c>
      <c r="B28" s="11" t="str">
        <f>IF(競技者データ入力シート!B32="", "", 競技者データ入力シート!B32)</f>
        <v/>
      </c>
      <c r="C28" s="11" t="str">
        <f>IF(競技者データ入力シート!C32="", "", 競技者データ入力シート!C32)</f>
        <v/>
      </c>
      <c r="D28" s="11" t="str">
        <f>IF(競技者データ入力シート!D32="", "", 競技者データ入力シート!D32)</f>
        <v/>
      </c>
      <c r="E28" s="11" t="str">
        <f t="shared" si="0"/>
        <v/>
      </c>
      <c r="F28" s="11" t="str">
        <f t="shared" si="1"/>
        <v/>
      </c>
      <c r="G28" s="11" t="str">
        <f t="shared" si="2"/>
        <v/>
      </c>
      <c r="H28" s="11" t="str">
        <f t="shared" si="3"/>
        <v/>
      </c>
      <c r="I28" s="11" t="str">
        <f>IF(競技者データ入力シート!E32="", "", 競技者データ入力シート!E32)</f>
        <v/>
      </c>
      <c r="J28" s="11" t="str">
        <f>IF(競技者データ入力シート!F32="", "", 競技者データ入力シート!F32)</f>
        <v/>
      </c>
      <c r="K28" s="11" t="str">
        <f>IF(競技者データ入力シート!H32="", "", 競技者データ入力シート!H32)</f>
        <v/>
      </c>
      <c r="L28" s="11" t="str">
        <f>IF(競技者データ入力シート!I32="", "", 競技者データ入力シート!I32)</f>
        <v/>
      </c>
      <c r="M28" s="11" t="str">
        <f>IF(競技者データ入力シート!J32="", "", 競技者データ入力シート!J32)</f>
        <v/>
      </c>
      <c r="N28" s="11" t="str">
        <f>IF(競技者データ入力シート!K32="", "", 競技者データ入力シート!K32)</f>
        <v/>
      </c>
      <c r="O28" s="11" t="str">
        <f>IF(競技者データ入力シート!L32="", "", 競技者データ入力シート!L32)</f>
        <v/>
      </c>
      <c r="P28" s="11" t="str">
        <f>IF(A28="","",競技者データ入力シート!$S$1)</f>
        <v/>
      </c>
      <c r="Q28" s="11" t="str">
        <f>IF(P28="", "",'大会申込一覧表(印刷して提出)'!$P$6)</f>
        <v/>
      </c>
      <c r="R28" s="11" t="str">
        <f>IF(P28="", "", '大会申込一覧表(印刷して提出)'!$E$6)</f>
        <v/>
      </c>
      <c r="S28" s="11" t="str">
        <f>IF(Q28="", "", '大会申込一覧表(印刷して提出)'!$P$5)</f>
        <v/>
      </c>
      <c r="T28" s="11" t="str">
        <f>IF(競技者データ入力シート!M32="", "", 競技者データ入力シート!M32)</f>
        <v/>
      </c>
      <c r="U28" s="11" t="str">
        <f>IF(V28="", "", IF($K28="男", VLOOKUP(V28, データ!$B$2:$C$101, 2, FALSE), IF($K28="女", VLOOKUP(V28, データ!$F$2:$H$101, 2, FALSE), "")))</f>
        <v/>
      </c>
      <c r="V28" s="240" t="str">
        <f>IF($A28="","",IF(競技者データ入力シート!N32="", "", 競技者データ入力シート!N32))</f>
        <v/>
      </c>
      <c r="W28" s="239" t="str">
        <f>IF(競技者データ入力シート!O32="", "", 競技者データ入力シート!O32)</f>
        <v/>
      </c>
      <c r="X28" s="11" t="str">
        <f>IF(競技者データ入力シート!Q32="", "", TRIM(競技者データ入力シート!Q32))</f>
        <v/>
      </c>
      <c r="Y28" s="11" t="str">
        <f>IF(競技者データ入力シート!R32="", "", 競技者データ入力シート!R32)</f>
        <v/>
      </c>
      <c r="Z28" s="11" t="str">
        <f>IF(AA28="", "", IF($K28="男", VLOOKUP(AA28, データ!$B$2:$C$101, 2, FALSE), IF($K28="女", VLOOKUP(AA28, データ!$F$2:$H$101, 2, FALSE), "")))</f>
        <v/>
      </c>
      <c r="AA28" s="11" t="str">
        <f>IF($A28="","",IF(競技者データ入力シート!S32="", "", 競技者データ入力シート!S32))</f>
        <v/>
      </c>
      <c r="AB28" s="11" t="str">
        <f>IF(競技者データ入力シート!T32="", "", 競技者データ入力シート!T32)</f>
        <v/>
      </c>
      <c r="AC28" s="11" t="str">
        <f>IF(競技者データ入力シート!V32="", "", TRIM(競技者データ入力シート!V32))</f>
        <v/>
      </c>
      <c r="AD28" s="11" t="str">
        <f>IF(競技者データ入力シート!W32="", "", 競技者データ入力シート!W32)</f>
        <v/>
      </c>
      <c r="AE28" s="11" t="str">
        <f>IF(AF28="", "", IF($K28="男", VLOOKUP(AF28, データ!$B$2:$C$101, 2, FALSE), IF($K28="女", VLOOKUP(AF28, データ!$F$2:$H$101, 2, FALSE), "")))</f>
        <v/>
      </c>
      <c r="AF28" s="11" t="str">
        <f>IF($A28="","",IF(競技者データ入力シート!X32="", "", 競技者データ入力シート!X32))</f>
        <v/>
      </c>
      <c r="AG28" s="11" t="str">
        <f>IF(競技者データ入力シート!Y32="", "", 競技者データ入力シート!Y32)</f>
        <v/>
      </c>
      <c r="AH28" s="11" t="str">
        <f>IF(競技者データ入力シート!AA32="", "", TRIM(競技者データ入力シート!AA32))</f>
        <v/>
      </c>
      <c r="AI28" s="11" t="str">
        <f>IF(競技者データ入力シート!AB32="", "", 競技者データ入力シート!AB32)</f>
        <v/>
      </c>
      <c r="AJ28" s="11" t="str">
        <f>IF(AK28="", "", IF($K28="男", VLOOKUP(AK28, データ!$B$2:$C$101, 2, FALSE), IF($K28="女", VLOOKUP(AK28, データ!$F$2:$H$101, 2, FALSE), "")))</f>
        <v/>
      </c>
      <c r="AK28" s="11" t="str">
        <f>IF($A28="","",IF(競技者データ入力シート!AC32="", "", 競技者データ入力シート!AC32))</f>
        <v/>
      </c>
      <c r="AL28" s="11" t="str">
        <f>IF(競技者データ入力シート!AD32="", "", 競技者データ入力シート!AD32)</f>
        <v/>
      </c>
      <c r="AM28" s="11" t="str">
        <f>IF(競技者データ入力シート!AF32="", "", TRIM(競技者データ入力シート!AF32))</f>
        <v/>
      </c>
      <c r="AN28" s="11" t="str">
        <f>IF(競技者データ入力シート!AG32="", "", 競技者データ入力シート!AG32)</f>
        <v/>
      </c>
      <c r="AO28" s="11" t="str">
        <f>IF(AP28="", "", IF($K28="男", VLOOKUP(AP28, データ!$B$2:$C$101, 2, FALSE), IF($K28="女", VLOOKUP(AP28, データ!$F$2:$H$101, 2, FALSE), "")))</f>
        <v/>
      </c>
      <c r="AP28" s="11" t="str">
        <f>IF($A28="","",IF(競技者データ入力シート!AH32="", "", 競技者データ入力シート!AH32))</f>
        <v/>
      </c>
      <c r="AQ28" s="11" t="str">
        <f>IF(競技者データ入力シート!AI32="", "", 競技者データ入力シート!AI32)</f>
        <v/>
      </c>
      <c r="AR28" s="11" t="str">
        <f>IF(競技者データ入力シート!AK32="", "", TRIM(競技者データ入力シート!AK32))</f>
        <v/>
      </c>
      <c r="AS28" s="11" t="str">
        <f>IF(競技者データ入力シート!AL32="", "", 競技者データ入力シート!AL32)</f>
        <v/>
      </c>
      <c r="AT28" s="11" t="str">
        <f t="shared" si="4"/>
        <v/>
      </c>
    </row>
    <row r="29" spans="1:46">
      <c r="A29" s="11" t="str">
        <f>競技者データ入力シート!A33</f>
        <v/>
      </c>
      <c r="B29" s="11" t="str">
        <f>IF(競技者データ入力シート!B33="", "", 競技者データ入力シート!B33)</f>
        <v/>
      </c>
      <c r="C29" s="11" t="str">
        <f>IF(競技者データ入力シート!C33="", "", 競技者データ入力シート!C33)</f>
        <v/>
      </c>
      <c r="D29" s="11" t="str">
        <f>IF(競技者データ入力シート!D33="", "", 競技者データ入力シート!D33)</f>
        <v/>
      </c>
      <c r="E29" s="11" t="str">
        <f t="shared" si="0"/>
        <v/>
      </c>
      <c r="F29" s="11" t="str">
        <f t="shared" si="1"/>
        <v/>
      </c>
      <c r="G29" s="11" t="str">
        <f t="shared" si="2"/>
        <v/>
      </c>
      <c r="H29" s="11" t="str">
        <f t="shared" si="3"/>
        <v/>
      </c>
      <c r="I29" s="11" t="str">
        <f>IF(競技者データ入力シート!E33="", "", 競技者データ入力シート!E33)</f>
        <v/>
      </c>
      <c r="J29" s="11" t="str">
        <f>IF(競技者データ入力シート!F33="", "", 競技者データ入力シート!F33)</f>
        <v/>
      </c>
      <c r="K29" s="11" t="str">
        <f>IF(競技者データ入力シート!H33="", "", 競技者データ入力シート!H33)</f>
        <v/>
      </c>
      <c r="L29" s="11" t="str">
        <f>IF(競技者データ入力シート!I33="", "", 競技者データ入力シート!I33)</f>
        <v/>
      </c>
      <c r="M29" s="11" t="str">
        <f>IF(競技者データ入力シート!J33="", "", 競技者データ入力シート!J33)</f>
        <v/>
      </c>
      <c r="N29" s="11" t="str">
        <f>IF(競技者データ入力シート!K33="", "", 競技者データ入力シート!K33)</f>
        <v/>
      </c>
      <c r="O29" s="11" t="str">
        <f>IF(競技者データ入力シート!L33="", "", 競技者データ入力シート!L33)</f>
        <v/>
      </c>
      <c r="P29" s="11" t="str">
        <f>IF(A29="","",競技者データ入力シート!$S$1)</f>
        <v/>
      </c>
      <c r="Q29" s="11" t="str">
        <f>IF(P29="", "",'大会申込一覧表(印刷して提出)'!$P$6)</f>
        <v/>
      </c>
      <c r="R29" s="11" t="str">
        <f>IF(P29="", "", '大会申込一覧表(印刷して提出)'!$E$6)</f>
        <v/>
      </c>
      <c r="S29" s="11" t="str">
        <f>IF(Q29="", "", '大会申込一覧表(印刷して提出)'!$P$5)</f>
        <v/>
      </c>
      <c r="T29" s="11" t="str">
        <f>IF(競技者データ入力シート!M33="", "", 競技者データ入力シート!M33)</f>
        <v/>
      </c>
      <c r="U29" s="11" t="str">
        <f>IF(V29="", "", IF($K29="男", VLOOKUP(V29, データ!$B$2:$C$101, 2, FALSE), IF($K29="女", VLOOKUP(V29, データ!$F$2:$H$101, 2, FALSE), "")))</f>
        <v/>
      </c>
      <c r="V29" s="240" t="str">
        <f>IF($A29="","",IF(競技者データ入力シート!N33="", "", 競技者データ入力シート!N33))</f>
        <v/>
      </c>
      <c r="W29" s="239" t="str">
        <f>IF(競技者データ入力シート!O33="", "", 競技者データ入力シート!O33)</f>
        <v/>
      </c>
      <c r="X29" s="11" t="str">
        <f>IF(競技者データ入力シート!Q33="", "", TRIM(競技者データ入力シート!Q33))</f>
        <v/>
      </c>
      <c r="Y29" s="11" t="str">
        <f>IF(競技者データ入力シート!R33="", "", 競技者データ入力シート!R33)</f>
        <v/>
      </c>
      <c r="Z29" s="11" t="str">
        <f>IF(AA29="", "", IF($K29="男", VLOOKUP(AA29, データ!$B$2:$C$101, 2, FALSE), IF($K29="女", VLOOKUP(AA29, データ!$F$2:$H$101, 2, FALSE), "")))</f>
        <v/>
      </c>
      <c r="AA29" s="11" t="str">
        <f>IF($A29="","",IF(競技者データ入力シート!S33="", "", 競技者データ入力シート!S33))</f>
        <v/>
      </c>
      <c r="AB29" s="11" t="str">
        <f>IF(競技者データ入力シート!T33="", "", 競技者データ入力シート!T33)</f>
        <v/>
      </c>
      <c r="AC29" s="11" t="str">
        <f>IF(競技者データ入力シート!V33="", "", TRIM(競技者データ入力シート!V33))</f>
        <v/>
      </c>
      <c r="AD29" s="11" t="str">
        <f>IF(競技者データ入力シート!W33="", "", 競技者データ入力シート!W33)</f>
        <v/>
      </c>
      <c r="AE29" s="11" t="str">
        <f>IF(AF29="", "", IF($K29="男", VLOOKUP(AF29, データ!$B$2:$C$101, 2, FALSE), IF($K29="女", VLOOKUP(AF29, データ!$F$2:$H$101, 2, FALSE), "")))</f>
        <v/>
      </c>
      <c r="AF29" s="11" t="str">
        <f>IF($A29="","",IF(競技者データ入力シート!X33="", "", 競技者データ入力シート!X33))</f>
        <v/>
      </c>
      <c r="AG29" s="11" t="str">
        <f>IF(競技者データ入力シート!Y33="", "", 競技者データ入力シート!Y33)</f>
        <v/>
      </c>
      <c r="AH29" s="11" t="str">
        <f>IF(競技者データ入力シート!AA33="", "", TRIM(競技者データ入力シート!AA33))</f>
        <v/>
      </c>
      <c r="AI29" s="11" t="str">
        <f>IF(競技者データ入力シート!AB33="", "", 競技者データ入力シート!AB33)</f>
        <v/>
      </c>
      <c r="AJ29" s="11" t="str">
        <f>IF(AK29="", "", IF($K29="男", VLOOKUP(AK29, データ!$B$2:$C$101, 2, FALSE), IF($K29="女", VLOOKUP(AK29, データ!$F$2:$H$101, 2, FALSE), "")))</f>
        <v/>
      </c>
      <c r="AK29" s="11" t="str">
        <f>IF($A29="","",IF(競技者データ入力シート!AC33="", "", 競技者データ入力シート!AC33))</f>
        <v/>
      </c>
      <c r="AL29" s="11" t="str">
        <f>IF(競技者データ入力シート!AD33="", "", 競技者データ入力シート!AD33)</f>
        <v/>
      </c>
      <c r="AM29" s="11" t="str">
        <f>IF(競技者データ入力シート!AF33="", "", TRIM(競技者データ入力シート!AF33))</f>
        <v/>
      </c>
      <c r="AN29" s="11" t="str">
        <f>IF(競技者データ入力シート!AG33="", "", 競技者データ入力シート!AG33)</f>
        <v/>
      </c>
      <c r="AO29" s="11" t="str">
        <f>IF(AP29="", "", IF($K29="男", VLOOKUP(AP29, データ!$B$2:$C$101, 2, FALSE), IF($K29="女", VLOOKUP(AP29, データ!$F$2:$H$101, 2, FALSE), "")))</f>
        <v/>
      </c>
      <c r="AP29" s="11" t="str">
        <f>IF($A29="","",IF(競技者データ入力シート!AH33="", "", 競技者データ入力シート!AH33))</f>
        <v/>
      </c>
      <c r="AQ29" s="11" t="str">
        <f>IF(競技者データ入力シート!AI33="", "", 競技者データ入力シート!AI33)</f>
        <v/>
      </c>
      <c r="AR29" s="11" t="str">
        <f>IF(競技者データ入力シート!AK33="", "", TRIM(競技者データ入力シート!AK33))</f>
        <v/>
      </c>
      <c r="AS29" s="11" t="str">
        <f>IF(競技者データ入力シート!AL33="", "", 競技者データ入力シート!AL33)</f>
        <v/>
      </c>
      <c r="AT29" s="11" t="str">
        <f t="shared" si="4"/>
        <v/>
      </c>
    </row>
    <row r="30" spans="1:46">
      <c r="A30" s="11" t="str">
        <f>競技者データ入力シート!A34</f>
        <v/>
      </c>
      <c r="B30" s="11" t="str">
        <f>IF(競技者データ入力シート!B34="", "", 競技者データ入力シート!B34)</f>
        <v/>
      </c>
      <c r="C30" s="11" t="str">
        <f>IF(競技者データ入力シート!C34="", "", 競技者データ入力シート!C34)</f>
        <v/>
      </c>
      <c r="D30" s="11" t="str">
        <f>IF(競技者データ入力シート!D34="", "", 競技者データ入力シート!D34)</f>
        <v/>
      </c>
      <c r="E30" s="11" t="str">
        <f t="shared" si="0"/>
        <v/>
      </c>
      <c r="F30" s="11" t="str">
        <f t="shared" si="1"/>
        <v/>
      </c>
      <c r="G30" s="11" t="str">
        <f t="shared" si="2"/>
        <v/>
      </c>
      <c r="H30" s="11" t="str">
        <f t="shared" si="3"/>
        <v/>
      </c>
      <c r="I30" s="11" t="str">
        <f>IF(競技者データ入力シート!E34="", "", 競技者データ入力シート!E34)</f>
        <v/>
      </c>
      <c r="J30" s="11" t="str">
        <f>IF(競技者データ入力シート!F34="", "", 競技者データ入力シート!F34)</f>
        <v/>
      </c>
      <c r="K30" s="11" t="str">
        <f>IF(競技者データ入力シート!H34="", "", 競技者データ入力シート!H34)</f>
        <v/>
      </c>
      <c r="L30" s="11" t="str">
        <f>IF(競技者データ入力シート!I34="", "", 競技者データ入力シート!I34)</f>
        <v/>
      </c>
      <c r="M30" s="11" t="str">
        <f>IF(競技者データ入力シート!J34="", "", 競技者データ入力シート!J34)</f>
        <v/>
      </c>
      <c r="N30" s="11" t="str">
        <f>IF(競技者データ入力シート!K34="", "", 競技者データ入力シート!K34)</f>
        <v/>
      </c>
      <c r="O30" s="11" t="str">
        <f>IF(競技者データ入力シート!L34="", "", 競技者データ入力シート!L34)</f>
        <v/>
      </c>
      <c r="P30" s="11" t="str">
        <f>IF(A30="","",競技者データ入力シート!$S$1)</f>
        <v/>
      </c>
      <c r="Q30" s="11" t="str">
        <f>IF(P30="", "",'大会申込一覧表(印刷して提出)'!$P$6)</f>
        <v/>
      </c>
      <c r="R30" s="11" t="str">
        <f>IF(P30="", "", '大会申込一覧表(印刷して提出)'!$E$6)</f>
        <v/>
      </c>
      <c r="S30" s="11" t="str">
        <f>IF(Q30="", "", '大会申込一覧表(印刷して提出)'!$P$5)</f>
        <v/>
      </c>
      <c r="T30" s="11" t="str">
        <f>IF(競技者データ入力シート!M34="", "", 競技者データ入力シート!M34)</f>
        <v/>
      </c>
      <c r="U30" s="11" t="str">
        <f>IF(V30="", "", IF($K30="男", VLOOKUP(V30, データ!$B$2:$C$101, 2, FALSE), IF($K30="女", VLOOKUP(V30, データ!$F$2:$H$101, 2, FALSE), "")))</f>
        <v/>
      </c>
      <c r="V30" s="240" t="str">
        <f>IF($A30="","",IF(競技者データ入力シート!N34="", "", 競技者データ入力シート!N34))</f>
        <v/>
      </c>
      <c r="W30" s="239" t="str">
        <f>IF(競技者データ入力シート!O34="", "", 競技者データ入力シート!O34)</f>
        <v/>
      </c>
      <c r="X30" s="11" t="str">
        <f>IF(競技者データ入力シート!Q34="", "", TRIM(競技者データ入力シート!Q34))</f>
        <v/>
      </c>
      <c r="Y30" s="11" t="str">
        <f>IF(競技者データ入力シート!R34="", "", 競技者データ入力シート!R34)</f>
        <v/>
      </c>
      <c r="Z30" s="11" t="str">
        <f>IF(AA30="", "", IF($K30="男", VLOOKUP(AA30, データ!$B$2:$C$101, 2, FALSE), IF($K30="女", VLOOKUP(AA30, データ!$F$2:$H$101, 2, FALSE), "")))</f>
        <v/>
      </c>
      <c r="AA30" s="11" t="str">
        <f>IF($A30="","",IF(競技者データ入力シート!S34="", "", 競技者データ入力シート!S34))</f>
        <v/>
      </c>
      <c r="AB30" s="11" t="str">
        <f>IF(競技者データ入力シート!T34="", "", 競技者データ入力シート!T34)</f>
        <v/>
      </c>
      <c r="AC30" s="11" t="str">
        <f>IF(競技者データ入力シート!V34="", "", TRIM(競技者データ入力シート!V34))</f>
        <v/>
      </c>
      <c r="AD30" s="11" t="str">
        <f>IF(競技者データ入力シート!W34="", "", 競技者データ入力シート!W34)</f>
        <v/>
      </c>
      <c r="AE30" s="11" t="str">
        <f>IF(AF30="", "", IF($K30="男", VLOOKUP(AF30, データ!$B$2:$C$101, 2, FALSE), IF($K30="女", VLOOKUP(AF30, データ!$F$2:$H$101, 2, FALSE), "")))</f>
        <v/>
      </c>
      <c r="AF30" s="11" t="str">
        <f>IF($A30="","",IF(競技者データ入力シート!X34="", "", 競技者データ入力シート!X34))</f>
        <v/>
      </c>
      <c r="AG30" s="11" t="str">
        <f>IF(競技者データ入力シート!Y34="", "", 競技者データ入力シート!Y34)</f>
        <v/>
      </c>
      <c r="AH30" s="11" t="str">
        <f>IF(競技者データ入力シート!AA34="", "", TRIM(競技者データ入力シート!AA34))</f>
        <v/>
      </c>
      <c r="AI30" s="11" t="str">
        <f>IF(競技者データ入力シート!AB34="", "", 競技者データ入力シート!AB34)</f>
        <v/>
      </c>
      <c r="AJ30" s="11" t="str">
        <f>IF(AK30="", "", IF($K30="男", VLOOKUP(AK30, データ!$B$2:$C$101, 2, FALSE), IF($K30="女", VLOOKUP(AK30, データ!$F$2:$H$101, 2, FALSE), "")))</f>
        <v/>
      </c>
      <c r="AK30" s="11" t="str">
        <f>IF($A30="","",IF(競技者データ入力シート!AC34="", "", 競技者データ入力シート!AC34))</f>
        <v/>
      </c>
      <c r="AL30" s="11" t="str">
        <f>IF(競技者データ入力シート!AD34="", "", 競技者データ入力シート!AD34)</f>
        <v/>
      </c>
      <c r="AM30" s="11" t="str">
        <f>IF(競技者データ入力シート!AF34="", "", TRIM(競技者データ入力シート!AF34))</f>
        <v/>
      </c>
      <c r="AN30" s="11" t="str">
        <f>IF(競技者データ入力シート!AG34="", "", 競技者データ入力シート!AG34)</f>
        <v/>
      </c>
      <c r="AO30" s="11" t="str">
        <f>IF(AP30="", "", IF($K30="男", VLOOKUP(AP30, データ!$B$2:$C$101, 2, FALSE), IF($K30="女", VLOOKUP(AP30, データ!$F$2:$H$101, 2, FALSE), "")))</f>
        <v/>
      </c>
      <c r="AP30" s="11" t="str">
        <f>IF($A30="","",IF(競技者データ入力シート!AH34="", "", 競技者データ入力シート!AH34))</f>
        <v/>
      </c>
      <c r="AQ30" s="11" t="str">
        <f>IF(競技者データ入力シート!AI34="", "", 競技者データ入力シート!AI34)</f>
        <v/>
      </c>
      <c r="AR30" s="11" t="str">
        <f>IF(競技者データ入力シート!AK34="", "", TRIM(競技者データ入力シート!AK34))</f>
        <v/>
      </c>
      <c r="AS30" s="11" t="str">
        <f>IF(競技者データ入力シート!AL34="", "", 競技者データ入力シート!AL34)</f>
        <v/>
      </c>
      <c r="AT30" s="11" t="str">
        <f t="shared" si="4"/>
        <v/>
      </c>
    </row>
    <row r="31" spans="1:46">
      <c r="A31" s="11" t="str">
        <f>競技者データ入力シート!A35</f>
        <v/>
      </c>
      <c r="B31" s="11" t="str">
        <f>IF(競技者データ入力シート!B35="", "", 競技者データ入力シート!B35)</f>
        <v/>
      </c>
      <c r="C31" s="11" t="str">
        <f>IF(競技者データ入力シート!C35="", "", 競技者データ入力シート!C35)</f>
        <v/>
      </c>
      <c r="D31" s="11" t="str">
        <f>IF(競技者データ入力シート!D35="", "", 競技者データ入力シート!D35)</f>
        <v/>
      </c>
      <c r="E31" s="11" t="str">
        <f t="shared" si="0"/>
        <v/>
      </c>
      <c r="F31" s="11" t="str">
        <f t="shared" si="1"/>
        <v/>
      </c>
      <c r="G31" s="11" t="str">
        <f t="shared" si="2"/>
        <v/>
      </c>
      <c r="H31" s="11" t="str">
        <f t="shared" si="3"/>
        <v/>
      </c>
      <c r="I31" s="11" t="str">
        <f>IF(競技者データ入力シート!E35="", "", 競技者データ入力シート!E35)</f>
        <v/>
      </c>
      <c r="J31" s="11" t="str">
        <f>IF(競技者データ入力シート!F35="", "", 競技者データ入力シート!F35)</f>
        <v/>
      </c>
      <c r="K31" s="11" t="str">
        <f>IF(競技者データ入力シート!H35="", "", 競技者データ入力シート!H35)</f>
        <v/>
      </c>
      <c r="L31" s="11" t="str">
        <f>IF(競技者データ入力シート!I35="", "", 競技者データ入力シート!I35)</f>
        <v/>
      </c>
      <c r="M31" s="11" t="str">
        <f>IF(競技者データ入力シート!J35="", "", 競技者データ入力シート!J35)</f>
        <v/>
      </c>
      <c r="N31" s="11" t="str">
        <f>IF(競技者データ入力シート!K35="", "", 競技者データ入力シート!K35)</f>
        <v/>
      </c>
      <c r="O31" s="11" t="str">
        <f>IF(競技者データ入力シート!L35="", "", 競技者データ入力シート!L35)</f>
        <v/>
      </c>
      <c r="P31" s="11" t="str">
        <f>IF(A31="","",競技者データ入力シート!$S$1)</f>
        <v/>
      </c>
      <c r="Q31" s="11" t="str">
        <f>IF(P31="", "",'大会申込一覧表(印刷して提出)'!$P$6)</f>
        <v/>
      </c>
      <c r="R31" s="11" t="str">
        <f>IF(P31="", "", '大会申込一覧表(印刷して提出)'!$E$6)</f>
        <v/>
      </c>
      <c r="S31" s="11" t="str">
        <f>IF(Q31="", "", '大会申込一覧表(印刷して提出)'!$P$5)</f>
        <v/>
      </c>
      <c r="T31" s="11" t="str">
        <f>IF(競技者データ入力シート!M35="", "", 競技者データ入力シート!M35)</f>
        <v/>
      </c>
      <c r="U31" s="11" t="str">
        <f>IF(V31="", "", IF($K31="男", VLOOKUP(V31, データ!$B$2:$C$101, 2, FALSE), IF($K31="女", VLOOKUP(V31, データ!$F$2:$H$101, 2, FALSE), "")))</f>
        <v/>
      </c>
      <c r="V31" s="240" t="str">
        <f>IF($A31="","",IF(競技者データ入力シート!N35="", "", 競技者データ入力シート!N35))</f>
        <v/>
      </c>
      <c r="W31" s="239" t="str">
        <f>IF(競技者データ入力シート!O35="", "", 競技者データ入力シート!O35)</f>
        <v/>
      </c>
      <c r="X31" s="11" t="str">
        <f>IF(競技者データ入力シート!Q35="", "", TRIM(競技者データ入力シート!Q35))</f>
        <v/>
      </c>
      <c r="Y31" s="11" t="str">
        <f>IF(競技者データ入力シート!R35="", "", 競技者データ入力シート!R35)</f>
        <v/>
      </c>
      <c r="Z31" s="11" t="str">
        <f>IF(AA31="", "", IF($K31="男", VLOOKUP(AA31, データ!$B$2:$C$101, 2, FALSE), IF($K31="女", VLOOKUP(AA31, データ!$F$2:$H$101, 2, FALSE), "")))</f>
        <v/>
      </c>
      <c r="AA31" s="11" t="str">
        <f>IF($A31="","",IF(競技者データ入力シート!S35="", "", 競技者データ入力シート!S35))</f>
        <v/>
      </c>
      <c r="AB31" s="11" t="str">
        <f>IF(競技者データ入力シート!T35="", "", 競技者データ入力シート!T35)</f>
        <v/>
      </c>
      <c r="AC31" s="11" t="str">
        <f>IF(競技者データ入力シート!V35="", "", TRIM(競技者データ入力シート!V35))</f>
        <v/>
      </c>
      <c r="AD31" s="11" t="str">
        <f>IF(競技者データ入力シート!W35="", "", 競技者データ入力シート!W35)</f>
        <v/>
      </c>
      <c r="AE31" s="11" t="str">
        <f>IF(AF31="", "", IF($K31="男", VLOOKUP(AF31, データ!$B$2:$C$101, 2, FALSE), IF($K31="女", VLOOKUP(AF31, データ!$F$2:$H$101, 2, FALSE), "")))</f>
        <v/>
      </c>
      <c r="AF31" s="11" t="str">
        <f>IF($A31="","",IF(競技者データ入力シート!X35="", "", 競技者データ入力シート!X35))</f>
        <v/>
      </c>
      <c r="AG31" s="11" t="str">
        <f>IF(競技者データ入力シート!Y35="", "", 競技者データ入力シート!Y35)</f>
        <v/>
      </c>
      <c r="AH31" s="11" t="str">
        <f>IF(競技者データ入力シート!AA35="", "", TRIM(競技者データ入力シート!AA35))</f>
        <v/>
      </c>
      <c r="AI31" s="11" t="str">
        <f>IF(競技者データ入力シート!AB35="", "", 競技者データ入力シート!AB35)</f>
        <v/>
      </c>
      <c r="AJ31" s="11" t="str">
        <f>IF(AK31="", "", IF($K31="男", VLOOKUP(AK31, データ!$B$2:$C$101, 2, FALSE), IF($K31="女", VLOOKUP(AK31, データ!$F$2:$H$101, 2, FALSE), "")))</f>
        <v/>
      </c>
      <c r="AK31" s="11" t="str">
        <f>IF($A31="","",IF(競技者データ入力シート!AC35="", "", 競技者データ入力シート!AC35))</f>
        <v/>
      </c>
      <c r="AL31" s="11" t="str">
        <f>IF(競技者データ入力シート!AD35="", "", 競技者データ入力シート!AD35)</f>
        <v/>
      </c>
      <c r="AM31" s="11" t="str">
        <f>IF(競技者データ入力シート!AF35="", "", TRIM(競技者データ入力シート!AF35))</f>
        <v/>
      </c>
      <c r="AN31" s="11" t="str">
        <f>IF(競技者データ入力シート!AG35="", "", 競技者データ入力シート!AG35)</f>
        <v/>
      </c>
      <c r="AO31" s="11" t="str">
        <f>IF(AP31="", "", IF($K31="男", VLOOKUP(AP31, データ!$B$2:$C$101, 2, FALSE), IF($K31="女", VLOOKUP(AP31, データ!$F$2:$H$101, 2, FALSE), "")))</f>
        <v/>
      </c>
      <c r="AP31" s="11" t="str">
        <f>IF($A31="","",IF(競技者データ入力シート!AH35="", "", 競技者データ入力シート!AH35))</f>
        <v/>
      </c>
      <c r="AQ31" s="11" t="str">
        <f>IF(競技者データ入力シート!AI35="", "", 競技者データ入力シート!AI35)</f>
        <v/>
      </c>
      <c r="AR31" s="11" t="str">
        <f>IF(競技者データ入力シート!AK35="", "", TRIM(競技者データ入力シート!AK35))</f>
        <v/>
      </c>
      <c r="AS31" s="11" t="str">
        <f>IF(競技者データ入力シート!AL35="", "", 競技者データ入力シート!AL35)</f>
        <v/>
      </c>
      <c r="AT31" s="11" t="str">
        <f t="shared" si="4"/>
        <v/>
      </c>
    </row>
    <row r="32" spans="1:46">
      <c r="A32" s="11" t="str">
        <f>競技者データ入力シート!A36</f>
        <v/>
      </c>
      <c r="B32" s="11" t="str">
        <f>IF(競技者データ入力シート!B36="", "", 競技者データ入力シート!B36)</f>
        <v/>
      </c>
      <c r="C32" s="11" t="str">
        <f>IF(競技者データ入力シート!C36="", "", 競技者データ入力シート!C36)</f>
        <v/>
      </c>
      <c r="D32" s="11" t="str">
        <f>IF(競技者データ入力シート!D36="", "", 競技者データ入力シート!D36)</f>
        <v/>
      </c>
      <c r="E32" s="11" t="str">
        <f t="shared" si="0"/>
        <v/>
      </c>
      <c r="F32" s="11" t="str">
        <f t="shared" si="1"/>
        <v/>
      </c>
      <c r="G32" s="11" t="str">
        <f t="shared" si="2"/>
        <v/>
      </c>
      <c r="H32" s="11" t="str">
        <f t="shared" si="3"/>
        <v/>
      </c>
      <c r="I32" s="11" t="str">
        <f>IF(競技者データ入力シート!E36="", "", 競技者データ入力シート!E36)</f>
        <v/>
      </c>
      <c r="J32" s="11" t="str">
        <f>IF(競技者データ入力シート!F36="", "", 競技者データ入力シート!F36)</f>
        <v/>
      </c>
      <c r="K32" s="11" t="str">
        <f>IF(競技者データ入力シート!H36="", "", 競技者データ入力シート!H36)</f>
        <v/>
      </c>
      <c r="L32" s="11" t="str">
        <f>IF(競技者データ入力シート!I36="", "", 競技者データ入力シート!I36)</f>
        <v/>
      </c>
      <c r="M32" s="11" t="str">
        <f>IF(競技者データ入力シート!J36="", "", 競技者データ入力シート!J36)</f>
        <v/>
      </c>
      <c r="N32" s="11" t="str">
        <f>IF(競技者データ入力シート!K36="", "", 競技者データ入力シート!K36)</f>
        <v/>
      </c>
      <c r="O32" s="11" t="str">
        <f>IF(競技者データ入力シート!L36="", "", 競技者データ入力シート!L36)</f>
        <v/>
      </c>
      <c r="P32" s="11" t="str">
        <f>IF(A32="","",競技者データ入力シート!$S$1)</f>
        <v/>
      </c>
      <c r="Q32" s="11" t="str">
        <f>IF(P32="", "",'大会申込一覧表(印刷して提出)'!$P$6)</f>
        <v/>
      </c>
      <c r="R32" s="11" t="str">
        <f>IF(P32="", "", '大会申込一覧表(印刷して提出)'!$E$6)</f>
        <v/>
      </c>
      <c r="S32" s="11" t="str">
        <f>IF(Q32="", "", '大会申込一覧表(印刷して提出)'!$P$5)</f>
        <v/>
      </c>
      <c r="T32" s="11" t="str">
        <f>IF(競技者データ入力シート!M36="", "", 競技者データ入力シート!M36)</f>
        <v/>
      </c>
      <c r="U32" s="11" t="str">
        <f>IF(V32="", "", IF($K32="男", VLOOKUP(V32, データ!$B$2:$C$101, 2, FALSE), IF($K32="女", VLOOKUP(V32, データ!$F$2:$H$101, 2, FALSE), "")))</f>
        <v/>
      </c>
      <c r="V32" s="240" t="str">
        <f>IF($A32="","",IF(競技者データ入力シート!N36="", "", 競技者データ入力シート!N36))</f>
        <v/>
      </c>
      <c r="W32" s="239" t="str">
        <f>IF(競技者データ入力シート!O36="", "", 競技者データ入力シート!O36)</f>
        <v/>
      </c>
      <c r="X32" s="11" t="str">
        <f>IF(競技者データ入力シート!Q36="", "", TRIM(競技者データ入力シート!Q36))</f>
        <v/>
      </c>
      <c r="Y32" s="11" t="str">
        <f>IF(競技者データ入力シート!R36="", "", 競技者データ入力シート!R36)</f>
        <v/>
      </c>
      <c r="Z32" s="11" t="str">
        <f>IF(AA32="", "", IF($K32="男", VLOOKUP(AA32, データ!$B$2:$C$101, 2, FALSE), IF($K32="女", VLOOKUP(AA32, データ!$F$2:$H$101, 2, FALSE), "")))</f>
        <v/>
      </c>
      <c r="AA32" s="11" t="str">
        <f>IF($A32="","",IF(競技者データ入力シート!S36="", "", 競技者データ入力シート!S36))</f>
        <v/>
      </c>
      <c r="AB32" s="11" t="str">
        <f>IF(競技者データ入力シート!T36="", "", 競技者データ入力シート!T36)</f>
        <v/>
      </c>
      <c r="AC32" s="11" t="str">
        <f>IF(競技者データ入力シート!V36="", "", TRIM(競技者データ入力シート!V36))</f>
        <v/>
      </c>
      <c r="AD32" s="11" t="str">
        <f>IF(競技者データ入力シート!W36="", "", 競技者データ入力シート!W36)</f>
        <v/>
      </c>
      <c r="AE32" s="11" t="str">
        <f>IF(AF32="", "", IF($K32="男", VLOOKUP(AF32, データ!$B$2:$C$101, 2, FALSE), IF($K32="女", VLOOKUP(AF32, データ!$F$2:$H$101, 2, FALSE), "")))</f>
        <v/>
      </c>
      <c r="AF32" s="11" t="str">
        <f>IF($A32="","",IF(競技者データ入力シート!X36="", "", 競技者データ入力シート!X36))</f>
        <v/>
      </c>
      <c r="AG32" s="11" t="str">
        <f>IF(競技者データ入力シート!Y36="", "", 競技者データ入力シート!Y36)</f>
        <v/>
      </c>
      <c r="AH32" s="11" t="str">
        <f>IF(競技者データ入力シート!AA36="", "", TRIM(競技者データ入力シート!AA36))</f>
        <v/>
      </c>
      <c r="AI32" s="11" t="str">
        <f>IF(競技者データ入力シート!AB36="", "", 競技者データ入力シート!AB36)</f>
        <v/>
      </c>
      <c r="AJ32" s="11" t="str">
        <f>IF(AK32="", "", IF($K32="男", VLOOKUP(AK32, データ!$B$2:$C$101, 2, FALSE), IF($K32="女", VLOOKUP(AK32, データ!$F$2:$H$101, 2, FALSE), "")))</f>
        <v/>
      </c>
      <c r="AK32" s="11" t="str">
        <f>IF($A32="","",IF(競技者データ入力シート!AC36="", "", 競技者データ入力シート!AC36))</f>
        <v/>
      </c>
      <c r="AL32" s="11" t="str">
        <f>IF(競技者データ入力シート!AD36="", "", 競技者データ入力シート!AD36)</f>
        <v/>
      </c>
      <c r="AM32" s="11" t="str">
        <f>IF(競技者データ入力シート!AF36="", "", TRIM(競技者データ入力シート!AF36))</f>
        <v/>
      </c>
      <c r="AN32" s="11" t="str">
        <f>IF(競技者データ入力シート!AG36="", "", 競技者データ入力シート!AG36)</f>
        <v/>
      </c>
      <c r="AO32" s="11" t="str">
        <f>IF(AP32="", "", IF($K32="男", VLOOKUP(AP32, データ!$B$2:$C$101, 2, FALSE), IF($K32="女", VLOOKUP(AP32, データ!$F$2:$H$101, 2, FALSE), "")))</f>
        <v/>
      </c>
      <c r="AP32" s="11" t="str">
        <f>IF($A32="","",IF(競技者データ入力シート!AH36="", "", 競技者データ入力シート!AH36))</f>
        <v/>
      </c>
      <c r="AQ32" s="11" t="str">
        <f>IF(競技者データ入力シート!AI36="", "", 競技者データ入力シート!AI36)</f>
        <v/>
      </c>
      <c r="AR32" s="11" t="str">
        <f>IF(競技者データ入力シート!AK36="", "", TRIM(競技者データ入力シート!AK36))</f>
        <v/>
      </c>
      <c r="AS32" s="11" t="str">
        <f>IF(競技者データ入力シート!AL36="", "", 競技者データ入力シート!AL36)</f>
        <v/>
      </c>
      <c r="AT32" s="11" t="str">
        <f t="shared" si="4"/>
        <v/>
      </c>
    </row>
    <row r="33" spans="1:46">
      <c r="A33" s="11" t="str">
        <f>競技者データ入力シート!A37</f>
        <v/>
      </c>
      <c r="B33" s="11" t="str">
        <f>IF(競技者データ入力シート!B37="", "", 競技者データ入力シート!B37)</f>
        <v/>
      </c>
      <c r="C33" s="11" t="str">
        <f>IF(競技者データ入力シート!C37="", "", 競技者データ入力シート!C37)</f>
        <v/>
      </c>
      <c r="D33" s="11" t="str">
        <f>IF(競技者データ入力シート!D37="", "", 競技者データ入力シート!D37)</f>
        <v/>
      </c>
      <c r="E33" s="11" t="str">
        <f t="shared" si="0"/>
        <v/>
      </c>
      <c r="F33" s="11" t="str">
        <f t="shared" si="1"/>
        <v/>
      </c>
      <c r="G33" s="11" t="str">
        <f t="shared" si="2"/>
        <v/>
      </c>
      <c r="H33" s="11" t="str">
        <f t="shared" si="3"/>
        <v/>
      </c>
      <c r="I33" s="11" t="str">
        <f>IF(競技者データ入力シート!E37="", "", 競技者データ入力シート!E37)</f>
        <v/>
      </c>
      <c r="J33" s="11" t="str">
        <f>IF(競技者データ入力シート!F37="", "", 競技者データ入力シート!F37)</f>
        <v/>
      </c>
      <c r="K33" s="11" t="str">
        <f>IF(競技者データ入力シート!H37="", "", 競技者データ入力シート!H37)</f>
        <v/>
      </c>
      <c r="L33" s="11" t="str">
        <f>IF(競技者データ入力シート!I37="", "", 競技者データ入力シート!I37)</f>
        <v/>
      </c>
      <c r="M33" s="11" t="str">
        <f>IF(競技者データ入力シート!J37="", "", 競技者データ入力シート!J37)</f>
        <v/>
      </c>
      <c r="N33" s="11" t="str">
        <f>IF(競技者データ入力シート!K37="", "", 競技者データ入力シート!K37)</f>
        <v/>
      </c>
      <c r="O33" s="11" t="str">
        <f>IF(競技者データ入力シート!L37="", "", 競技者データ入力シート!L37)</f>
        <v/>
      </c>
      <c r="P33" s="11" t="str">
        <f>IF(A33="","",競技者データ入力シート!$S$1)</f>
        <v/>
      </c>
      <c r="Q33" s="11" t="str">
        <f>IF(P33="", "",'大会申込一覧表(印刷して提出)'!$P$6)</f>
        <v/>
      </c>
      <c r="R33" s="11" t="str">
        <f>IF(P33="", "", '大会申込一覧表(印刷して提出)'!$E$6)</f>
        <v/>
      </c>
      <c r="S33" s="11" t="str">
        <f>IF(Q33="", "", '大会申込一覧表(印刷して提出)'!$P$5)</f>
        <v/>
      </c>
      <c r="T33" s="11" t="str">
        <f>IF(競技者データ入力シート!M37="", "", 競技者データ入力シート!M37)</f>
        <v/>
      </c>
      <c r="U33" s="11" t="str">
        <f>IF(V33="", "", IF($K33="男", VLOOKUP(V33, データ!$B$2:$C$101, 2, FALSE), IF($K33="女", VLOOKUP(V33, データ!$F$2:$H$101, 2, FALSE), "")))</f>
        <v/>
      </c>
      <c r="V33" s="240" t="str">
        <f>IF($A33="","",IF(競技者データ入力シート!N37="", "", 競技者データ入力シート!N37))</f>
        <v/>
      </c>
      <c r="W33" s="239" t="str">
        <f>IF(競技者データ入力シート!O37="", "", 競技者データ入力シート!O37)</f>
        <v/>
      </c>
      <c r="X33" s="11" t="str">
        <f>IF(競技者データ入力シート!Q37="", "", TRIM(競技者データ入力シート!Q37))</f>
        <v/>
      </c>
      <c r="Y33" s="11" t="str">
        <f>IF(競技者データ入力シート!R37="", "", 競技者データ入力シート!R37)</f>
        <v/>
      </c>
      <c r="Z33" s="11" t="str">
        <f>IF(AA33="", "", IF($K33="男", VLOOKUP(AA33, データ!$B$2:$C$101, 2, FALSE), IF($K33="女", VLOOKUP(AA33, データ!$F$2:$H$101, 2, FALSE), "")))</f>
        <v/>
      </c>
      <c r="AA33" s="11" t="str">
        <f>IF($A33="","",IF(競技者データ入力シート!S37="", "", 競技者データ入力シート!S37))</f>
        <v/>
      </c>
      <c r="AB33" s="11" t="str">
        <f>IF(競技者データ入力シート!T37="", "", 競技者データ入力シート!T37)</f>
        <v/>
      </c>
      <c r="AC33" s="11" t="str">
        <f>IF(競技者データ入力シート!V37="", "", TRIM(競技者データ入力シート!V37))</f>
        <v/>
      </c>
      <c r="AD33" s="11" t="str">
        <f>IF(競技者データ入力シート!W37="", "", 競技者データ入力シート!W37)</f>
        <v/>
      </c>
      <c r="AE33" s="11" t="str">
        <f>IF(AF33="", "", IF($K33="男", VLOOKUP(AF33, データ!$B$2:$C$101, 2, FALSE), IF($K33="女", VLOOKUP(AF33, データ!$F$2:$H$101, 2, FALSE), "")))</f>
        <v/>
      </c>
      <c r="AF33" s="11" t="str">
        <f>IF($A33="","",IF(競技者データ入力シート!X37="", "", 競技者データ入力シート!X37))</f>
        <v/>
      </c>
      <c r="AG33" s="11" t="str">
        <f>IF(競技者データ入力シート!Y37="", "", 競技者データ入力シート!Y37)</f>
        <v/>
      </c>
      <c r="AH33" s="11" t="str">
        <f>IF(競技者データ入力シート!AA37="", "", TRIM(競技者データ入力シート!AA37))</f>
        <v/>
      </c>
      <c r="AI33" s="11" t="str">
        <f>IF(競技者データ入力シート!AB37="", "", 競技者データ入力シート!AB37)</f>
        <v/>
      </c>
      <c r="AJ33" s="11" t="str">
        <f>IF(AK33="", "", IF($K33="男", VLOOKUP(AK33, データ!$B$2:$C$101, 2, FALSE), IF($K33="女", VLOOKUP(AK33, データ!$F$2:$H$101, 2, FALSE), "")))</f>
        <v/>
      </c>
      <c r="AK33" s="11" t="str">
        <f>IF($A33="","",IF(競技者データ入力シート!AC37="", "", 競技者データ入力シート!AC37))</f>
        <v/>
      </c>
      <c r="AL33" s="11" t="str">
        <f>IF(競技者データ入力シート!AD37="", "", 競技者データ入力シート!AD37)</f>
        <v/>
      </c>
      <c r="AM33" s="11" t="str">
        <f>IF(競技者データ入力シート!AF37="", "", TRIM(競技者データ入力シート!AF37))</f>
        <v/>
      </c>
      <c r="AN33" s="11" t="str">
        <f>IF(競技者データ入力シート!AG37="", "", 競技者データ入力シート!AG37)</f>
        <v/>
      </c>
      <c r="AO33" s="11" t="str">
        <f>IF(AP33="", "", IF($K33="男", VLOOKUP(AP33, データ!$B$2:$C$101, 2, FALSE), IF($K33="女", VLOOKUP(AP33, データ!$F$2:$H$101, 2, FALSE), "")))</f>
        <v/>
      </c>
      <c r="AP33" s="11" t="str">
        <f>IF($A33="","",IF(競技者データ入力シート!AH37="", "", 競技者データ入力シート!AH37))</f>
        <v/>
      </c>
      <c r="AQ33" s="11" t="str">
        <f>IF(競技者データ入力シート!AI37="", "", 競技者データ入力シート!AI37)</f>
        <v/>
      </c>
      <c r="AR33" s="11" t="str">
        <f>IF(競技者データ入力シート!AK37="", "", TRIM(競技者データ入力シート!AK37))</f>
        <v/>
      </c>
      <c r="AS33" s="11" t="str">
        <f>IF(競技者データ入力シート!AL37="", "", 競技者データ入力シート!AL37)</f>
        <v/>
      </c>
      <c r="AT33" s="11" t="str">
        <f t="shared" si="4"/>
        <v/>
      </c>
    </row>
    <row r="34" spans="1:46">
      <c r="A34" s="11" t="str">
        <f>競技者データ入力シート!A38</f>
        <v/>
      </c>
      <c r="B34" s="11" t="str">
        <f>IF(競技者データ入力シート!B38="", "", 競技者データ入力シート!B38)</f>
        <v/>
      </c>
      <c r="C34" s="11" t="str">
        <f>IF(競技者データ入力シート!C38="", "", 競技者データ入力シート!C38)</f>
        <v/>
      </c>
      <c r="D34" s="11" t="str">
        <f>IF(競技者データ入力シート!D38="", "", 競技者データ入力シート!D38)</f>
        <v/>
      </c>
      <c r="E34" s="11" t="str">
        <f t="shared" si="0"/>
        <v/>
      </c>
      <c r="F34" s="11" t="str">
        <f t="shared" si="1"/>
        <v/>
      </c>
      <c r="G34" s="11" t="str">
        <f t="shared" si="2"/>
        <v/>
      </c>
      <c r="H34" s="11" t="str">
        <f t="shared" si="3"/>
        <v/>
      </c>
      <c r="I34" s="11" t="str">
        <f>IF(競技者データ入力シート!E38="", "", 競技者データ入力シート!E38)</f>
        <v/>
      </c>
      <c r="J34" s="11" t="str">
        <f>IF(競技者データ入力シート!F38="", "", 競技者データ入力シート!F38)</f>
        <v/>
      </c>
      <c r="K34" s="11" t="str">
        <f>IF(競技者データ入力シート!H38="", "", 競技者データ入力シート!H38)</f>
        <v/>
      </c>
      <c r="L34" s="11" t="str">
        <f>IF(競技者データ入力シート!I38="", "", 競技者データ入力シート!I38)</f>
        <v/>
      </c>
      <c r="M34" s="11" t="str">
        <f>IF(競技者データ入力シート!J38="", "", 競技者データ入力シート!J38)</f>
        <v/>
      </c>
      <c r="N34" s="11" t="str">
        <f>IF(競技者データ入力シート!K38="", "", 競技者データ入力シート!K38)</f>
        <v/>
      </c>
      <c r="O34" s="11" t="str">
        <f>IF(競技者データ入力シート!L38="", "", 競技者データ入力シート!L38)</f>
        <v/>
      </c>
      <c r="P34" s="11" t="str">
        <f>IF(A34="","",競技者データ入力シート!$S$1)</f>
        <v/>
      </c>
      <c r="Q34" s="11" t="str">
        <f>IF(P34="", "",'大会申込一覧表(印刷して提出)'!$P$6)</f>
        <v/>
      </c>
      <c r="R34" s="11" t="str">
        <f>IF(P34="", "", '大会申込一覧表(印刷して提出)'!$E$6)</f>
        <v/>
      </c>
      <c r="S34" s="11" t="str">
        <f>IF(Q34="", "", '大会申込一覧表(印刷して提出)'!$P$5)</f>
        <v/>
      </c>
      <c r="T34" s="11" t="str">
        <f>IF(競技者データ入力シート!M38="", "", 競技者データ入力シート!M38)</f>
        <v/>
      </c>
      <c r="U34" s="11" t="str">
        <f>IF(V34="", "", IF($K34="男", VLOOKUP(V34, データ!$B$2:$C$101, 2, FALSE), IF($K34="女", VLOOKUP(V34, データ!$F$2:$H$101, 2, FALSE), "")))</f>
        <v/>
      </c>
      <c r="V34" s="240" t="str">
        <f>IF($A34="","",IF(競技者データ入力シート!N38="", "", 競技者データ入力シート!N38))</f>
        <v/>
      </c>
      <c r="W34" s="239" t="str">
        <f>IF(競技者データ入力シート!O38="", "", 競技者データ入力シート!O38)</f>
        <v/>
      </c>
      <c r="X34" s="11" t="str">
        <f>IF(競技者データ入力シート!Q38="", "", TRIM(競技者データ入力シート!Q38))</f>
        <v/>
      </c>
      <c r="Y34" s="11" t="str">
        <f>IF(競技者データ入力シート!R38="", "", 競技者データ入力シート!R38)</f>
        <v/>
      </c>
      <c r="Z34" s="11" t="str">
        <f>IF(AA34="", "", IF($K34="男", VLOOKUP(AA34, データ!$B$2:$C$101, 2, FALSE), IF($K34="女", VLOOKUP(AA34, データ!$F$2:$H$101, 2, FALSE), "")))</f>
        <v/>
      </c>
      <c r="AA34" s="11" t="str">
        <f>IF($A34="","",IF(競技者データ入力シート!S38="", "", 競技者データ入力シート!S38))</f>
        <v/>
      </c>
      <c r="AB34" s="11" t="str">
        <f>IF(競技者データ入力シート!T38="", "", 競技者データ入力シート!T38)</f>
        <v/>
      </c>
      <c r="AC34" s="11" t="str">
        <f>IF(競技者データ入力シート!V38="", "", TRIM(競技者データ入力シート!V38))</f>
        <v/>
      </c>
      <c r="AD34" s="11" t="str">
        <f>IF(競技者データ入力シート!W38="", "", 競技者データ入力シート!W38)</f>
        <v/>
      </c>
      <c r="AE34" s="11" t="str">
        <f>IF(AF34="", "", IF($K34="男", VLOOKUP(AF34, データ!$B$2:$C$101, 2, FALSE), IF($K34="女", VLOOKUP(AF34, データ!$F$2:$H$101, 2, FALSE), "")))</f>
        <v/>
      </c>
      <c r="AF34" s="11" t="str">
        <f>IF($A34="","",IF(競技者データ入力シート!X38="", "", 競技者データ入力シート!X38))</f>
        <v/>
      </c>
      <c r="AG34" s="11" t="str">
        <f>IF(競技者データ入力シート!Y38="", "", 競技者データ入力シート!Y38)</f>
        <v/>
      </c>
      <c r="AH34" s="11" t="str">
        <f>IF(競技者データ入力シート!AA38="", "", TRIM(競技者データ入力シート!AA38))</f>
        <v/>
      </c>
      <c r="AI34" s="11" t="str">
        <f>IF(競技者データ入力シート!AB38="", "", 競技者データ入力シート!AB38)</f>
        <v/>
      </c>
      <c r="AJ34" s="11" t="str">
        <f>IF(AK34="", "", IF($K34="男", VLOOKUP(AK34, データ!$B$2:$C$101, 2, FALSE), IF($K34="女", VLOOKUP(AK34, データ!$F$2:$H$101, 2, FALSE), "")))</f>
        <v/>
      </c>
      <c r="AK34" s="11" t="str">
        <f>IF($A34="","",IF(競技者データ入力シート!AC38="", "", 競技者データ入力シート!AC38))</f>
        <v/>
      </c>
      <c r="AL34" s="11" t="str">
        <f>IF(競技者データ入力シート!AD38="", "", 競技者データ入力シート!AD38)</f>
        <v/>
      </c>
      <c r="AM34" s="11" t="str">
        <f>IF(競技者データ入力シート!AF38="", "", TRIM(競技者データ入力シート!AF38))</f>
        <v/>
      </c>
      <c r="AN34" s="11" t="str">
        <f>IF(競技者データ入力シート!AG38="", "", 競技者データ入力シート!AG38)</f>
        <v/>
      </c>
      <c r="AO34" s="11" t="str">
        <f>IF(AP34="", "", IF($K34="男", VLOOKUP(AP34, データ!$B$2:$C$101, 2, FALSE), IF($K34="女", VLOOKUP(AP34, データ!$F$2:$H$101, 2, FALSE), "")))</f>
        <v/>
      </c>
      <c r="AP34" s="11" t="str">
        <f>IF($A34="","",IF(競技者データ入力シート!AH38="", "", 競技者データ入力シート!AH38))</f>
        <v/>
      </c>
      <c r="AQ34" s="11" t="str">
        <f>IF(競技者データ入力シート!AI38="", "", 競技者データ入力シート!AI38)</f>
        <v/>
      </c>
      <c r="AR34" s="11" t="str">
        <f>IF(競技者データ入力シート!AK38="", "", TRIM(競技者データ入力シート!AK38))</f>
        <v/>
      </c>
      <c r="AS34" s="11" t="str">
        <f>IF(競技者データ入力シート!AL38="", "", 競技者データ入力シート!AL38)</f>
        <v/>
      </c>
      <c r="AT34" s="11" t="str">
        <f t="shared" si="4"/>
        <v/>
      </c>
    </row>
    <row r="35" spans="1:46">
      <c r="A35" s="11" t="str">
        <f>競技者データ入力シート!A39</f>
        <v/>
      </c>
      <c r="B35" s="11" t="str">
        <f>IF(競技者データ入力シート!B39="", "", 競技者データ入力シート!B39)</f>
        <v/>
      </c>
      <c r="C35" s="11" t="str">
        <f>IF(競技者データ入力シート!C39="", "", 競技者データ入力シート!C39)</f>
        <v/>
      </c>
      <c r="D35" s="11" t="str">
        <f>IF(競技者データ入力シート!D39="", "", 競技者データ入力シート!D39)</f>
        <v/>
      </c>
      <c r="E35" s="11" t="str">
        <f t="shared" si="0"/>
        <v/>
      </c>
      <c r="F35" s="11" t="str">
        <f t="shared" si="1"/>
        <v/>
      </c>
      <c r="G35" s="11" t="str">
        <f t="shared" si="2"/>
        <v/>
      </c>
      <c r="H35" s="11" t="str">
        <f t="shared" si="3"/>
        <v/>
      </c>
      <c r="I35" s="11" t="str">
        <f>IF(競技者データ入力シート!E39="", "", 競技者データ入力シート!E39)</f>
        <v/>
      </c>
      <c r="J35" s="11" t="str">
        <f>IF(競技者データ入力シート!F39="", "", 競技者データ入力シート!F39)</f>
        <v/>
      </c>
      <c r="K35" s="11" t="str">
        <f>IF(競技者データ入力シート!H39="", "", 競技者データ入力シート!H39)</f>
        <v/>
      </c>
      <c r="L35" s="11" t="str">
        <f>IF(競技者データ入力シート!I39="", "", 競技者データ入力シート!I39)</f>
        <v/>
      </c>
      <c r="M35" s="11" t="str">
        <f>IF(競技者データ入力シート!J39="", "", 競技者データ入力シート!J39)</f>
        <v/>
      </c>
      <c r="N35" s="11" t="str">
        <f>IF(競技者データ入力シート!K39="", "", 競技者データ入力シート!K39)</f>
        <v/>
      </c>
      <c r="O35" s="11" t="str">
        <f>IF(競技者データ入力シート!L39="", "", 競技者データ入力シート!L39)</f>
        <v/>
      </c>
      <c r="P35" s="11" t="str">
        <f>IF(A35="","",競技者データ入力シート!$S$1)</f>
        <v/>
      </c>
      <c r="Q35" s="11" t="str">
        <f>IF(P35="", "",'大会申込一覧表(印刷して提出)'!$P$6)</f>
        <v/>
      </c>
      <c r="R35" s="11" t="str">
        <f>IF(P35="", "", '大会申込一覧表(印刷して提出)'!$E$6)</f>
        <v/>
      </c>
      <c r="S35" s="11" t="str">
        <f>IF(Q35="", "", '大会申込一覧表(印刷して提出)'!$P$5)</f>
        <v/>
      </c>
      <c r="T35" s="11" t="str">
        <f>IF(競技者データ入力シート!M39="", "", 競技者データ入力シート!M39)</f>
        <v/>
      </c>
      <c r="U35" s="11" t="str">
        <f>IF(V35="", "", IF($K35="男", VLOOKUP(V35, データ!$B$2:$C$101, 2, FALSE), IF($K35="女", VLOOKUP(V35, データ!$F$2:$H$101, 2, FALSE), "")))</f>
        <v/>
      </c>
      <c r="V35" s="240" t="str">
        <f>IF($A35="","",IF(競技者データ入力シート!N39="", "", 競技者データ入力シート!N39))</f>
        <v/>
      </c>
      <c r="W35" s="239" t="str">
        <f>IF(競技者データ入力シート!O39="", "", 競技者データ入力シート!O39)</f>
        <v/>
      </c>
      <c r="X35" s="11" t="str">
        <f>IF(競技者データ入力シート!Q39="", "", TRIM(競技者データ入力シート!Q39))</f>
        <v/>
      </c>
      <c r="Y35" s="11" t="str">
        <f>IF(競技者データ入力シート!R39="", "", 競技者データ入力シート!R39)</f>
        <v/>
      </c>
      <c r="Z35" s="11" t="str">
        <f>IF(AA35="", "", IF($K35="男", VLOOKUP(AA35, データ!$B$2:$C$101, 2, FALSE), IF($K35="女", VLOOKUP(AA35, データ!$F$2:$H$101, 2, FALSE), "")))</f>
        <v/>
      </c>
      <c r="AA35" s="11" t="str">
        <f>IF($A35="","",IF(競技者データ入力シート!S39="", "", 競技者データ入力シート!S39))</f>
        <v/>
      </c>
      <c r="AB35" s="11" t="str">
        <f>IF(競技者データ入力シート!T39="", "", 競技者データ入力シート!T39)</f>
        <v/>
      </c>
      <c r="AC35" s="11" t="str">
        <f>IF(競技者データ入力シート!V39="", "", TRIM(競技者データ入力シート!V39))</f>
        <v/>
      </c>
      <c r="AD35" s="11" t="str">
        <f>IF(競技者データ入力シート!W39="", "", 競技者データ入力シート!W39)</f>
        <v/>
      </c>
      <c r="AE35" s="11" t="str">
        <f>IF(AF35="", "", IF($K35="男", VLOOKUP(AF35, データ!$B$2:$C$101, 2, FALSE), IF($K35="女", VLOOKUP(AF35, データ!$F$2:$H$101, 2, FALSE), "")))</f>
        <v/>
      </c>
      <c r="AF35" s="11" t="str">
        <f>IF($A35="","",IF(競技者データ入力シート!X39="", "", 競技者データ入力シート!X39))</f>
        <v/>
      </c>
      <c r="AG35" s="11" t="str">
        <f>IF(競技者データ入力シート!Y39="", "", 競技者データ入力シート!Y39)</f>
        <v/>
      </c>
      <c r="AH35" s="11" t="str">
        <f>IF(競技者データ入力シート!AA39="", "", TRIM(競技者データ入力シート!AA39))</f>
        <v/>
      </c>
      <c r="AI35" s="11" t="str">
        <f>IF(競技者データ入力シート!AB39="", "", 競技者データ入力シート!AB39)</f>
        <v/>
      </c>
      <c r="AJ35" s="11" t="str">
        <f>IF(AK35="", "", IF($K35="男", VLOOKUP(AK35, データ!$B$2:$C$101, 2, FALSE), IF($K35="女", VLOOKUP(AK35, データ!$F$2:$H$101, 2, FALSE), "")))</f>
        <v/>
      </c>
      <c r="AK35" s="11" t="str">
        <f>IF($A35="","",IF(競技者データ入力シート!AC39="", "", 競技者データ入力シート!AC39))</f>
        <v/>
      </c>
      <c r="AL35" s="11" t="str">
        <f>IF(競技者データ入力シート!AD39="", "", 競技者データ入力シート!AD39)</f>
        <v/>
      </c>
      <c r="AM35" s="11" t="str">
        <f>IF(競技者データ入力シート!AF39="", "", TRIM(競技者データ入力シート!AF39))</f>
        <v/>
      </c>
      <c r="AN35" s="11" t="str">
        <f>IF(競技者データ入力シート!AG39="", "", 競技者データ入力シート!AG39)</f>
        <v/>
      </c>
      <c r="AO35" s="11" t="str">
        <f>IF(AP35="", "", IF($K35="男", VLOOKUP(AP35, データ!$B$2:$C$101, 2, FALSE), IF($K35="女", VLOOKUP(AP35, データ!$F$2:$H$101, 2, FALSE), "")))</f>
        <v/>
      </c>
      <c r="AP35" s="11" t="str">
        <f>IF($A35="","",IF(競技者データ入力シート!AH39="", "", 競技者データ入力シート!AH39))</f>
        <v/>
      </c>
      <c r="AQ35" s="11" t="str">
        <f>IF(競技者データ入力シート!AI39="", "", 競技者データ入力シート!AI39)</f>
        <v/>
      </c>
      <c r="AR35" s="11" t="str">
        <f>IF(競技者データ入力シート!AK39="", "", TRIM(競技者データ入力シート!AK39))</f>
        <v/>
      </c>
      <c r="AS35" s="11" t="str">
        <f>IF(競技者データ入力シート!AL39="", "", 競技者データ入力シート!AL39)</f>
        <v/>
      </c>
      <c r="AT35" s="11" t="str">
        <f t="shared" si="4"/>
        <v/>
      </c>
    </row>
    <row r="36" spans="1:46">
      <c r="A36" s="11" t="str">
        <f>競技者データ入力シート!A40</f>
        <v/>
      </c>
      <c r="B36" s="11" t="str">
        <f>IF(競技者データ入力シート!B40="", "", 競技者データ入力シート!B40)</f>
        <v/>
      </c>
      <c r="C36" s="11" t="str">
        <f>IF(競技者データ入力シート!C40="", "", 競技者データ入力シート!C40)</f>
        <v/>
      </c>
      <c r="D36" s="11" t="str">
        <f>IF(競技者データ入力シート!D40="", "", 競技者データ入力シート!D40)</f>
        <v/>
      </c>
      <c r="E36" s="11" t="str">
        <f t="shared" si="0"/>
        <v/>
      </c>
      <c r="F36" s="11" t="str">
        <f t="shared" si="1"/>
        <v/>
      </c>
      <c r="G36" s="11" t="str">
        <f t="shared" si="2"/>
        <v/>
      </c>
      <c r="H36" s="11" t="str">
        <f t="shared" si="3"/>
        <v/>
      </c>
      <c r="I36" s="11" t="str">
        <f>IF(競技者データ入力シート!E40="", "", 競技者データ入力シート!E40)</f>
        <v/>
      </c>
      <c r="J36" s="11" t="str">
        <f>IF(競技者データ入力シート!F40="", "", 競技者データ入力シート!F40)</f>
        <v/>
      </c>
      <c r="K36" s="11" t="str">
        <f>IF(競技者データ入力シート!H40="", "", 競技者データ入力シート!H40)</f>
        <v/>
      </c>
      <c r="L36" s="11" t="str">
        <f>IF(競技者データ入力シート!I40="", "", 競技者データ入力シート!I40)</f>
        <v/>
      </c>
      <c r="M36" s="11" t="str">
        <f>IF(競技者データ入力シート!J40="", "", 競技者データ入力シート!J40)</f>
        <v/>
      </c>
      <c r="N36" s="11" t="str">
        <f>IF(競技者データ入力シート!K40="", "", 競技者データ入力シート!K40)</f>
        <v/>
      </c>
      <c r="O36" s="11" t="str">
        <f>IF(競技者データ入力シート!L40="", "", 競技者データ入力シート!L40)</f>
        <v/>
      </c>
      <c r="P36" s="11" t="str">
        <f>IF(A36="","",競技者データ入力シート!$S$1)</f>
        <v/>
      </c>
      <c r="Q36" s="11" t="str">
        <f>IF(P36="", "",'大会申込一覧表(印刷して提出)'!$P$6)</f>
        <v/>
      </c>
      <c r="R36" s="11" t="str">
        <f>IF(P36="", "", '大会申込一覧表(印刷して提出)'!$E$6)</f>
        <v/>
      </c>
      <c r="S36" s="11" t="str">
        <f>IF(Q36="", "", '大会申込一覧表(印刷して提出)'!$P$5)</f>
        <v/>
      </c>
      <c r="T36" s="11" t="str">
        <f>IF(競技者データ入力シート!M40="", "", 競技者データ入力シート!M40)</f>
        <v/>
      </c>
      <c r="U36" s="11" t="str">
        <f>IF(V36="", "", IF($K36="男", VLOOKUP(V36, データ!$B$2:$C$101, 2, FALSE), IF($K36="女", VLOOKUP(V36, データ!$F$2:$H$101, 2, FALSE), "")))</f>
        <v/>
      </c>
      <c r="V36" s="240" t="str">
        <f>IF($A36="","",IF(競技者データ入力シート!N40="", "", 競技者データ入力シート!N40))</f>
        <v/>
      </c>
      <c r="W36" s="239" t="str">
        <f>IF(競技者データ入力シート!O40="", "", 競技者データ入力シート!O40)</f>
        <v/>
      </c>
      <c r="X36" s="11" t="str">
        <f>IF(競技者データ入力シート!Q40="", "", TRIM(競技者データ入力シート!Q40))</f>
        <v/>
      </c>
      <c r="Y36" s="11" t="str">
        <f>IF(競技者データ入力シート!R40="", "", 競技者データ入力シート!R40)</f>
        <v/>
      </c>
      <c r="Z36" s="11" t="str">
        <f>IF(AA36="", "", IF($K36="男", VLOOKUP(AA36, データ!$B$2:$C$101, 2, FALSE), IF($K36="女", VLOOKUP(AA36, データ!$F$2:$H$101, 2, FALSE), "")))</f>
        <v/>
      </c>
      <c r="AA36" s="11" t="str">
        <f>IF($A36="","",IF(競技者データ入力シート!S40="", "", 競技者データ入力シート!S40))</f>
        <v/>
      </c>
      <c r="AB36" s="11" t="str">
        <f>IF(競技者データ入力シート!T40="", "", 競技者データ入力シート!T40)</f>
        <v/>
      </c>
      <c r="AC36" s="11" t="str">
        <f>IF(競技者データ入力シート!V40="", "", TRIM(競技者データ入力シート!V40))</f>
        <v/>
      </c>
      <c r="AD36" s="11" t="str">
        <f>IF(競技者データ入力シート!W40="", "", 競技者データ入力シート!W40)</f>
        <v/>
      </c>
      <c r="AE36" s="11" t="str">
        <f>IF(AF36="", "", IF($K36="男", VLOOKUP(AF36, データ!$B$2:$C$101, 2, FALSE), IF($K36="女", VLOOKUP(AF36, データ!$F$2:$H$101, 2, FALSE), "")))</f>
        <v/>
      </c>
      <c r="AF36" s="11" t="str">
        <f>IF($A36="","",IF(競技者データ入力シート!X40="", "", 競技者データ入力シート!X40))</f>
        <v/>
      </c>
      <c r="AG36" s="11" t="str">
        <f>IF(競技者データ入力シート!Y40="", "", 競技者データ入力シート!Y40)</f>
        <v/>
      </c>
      <c r="AH36" s="11" t="str">
        <f>IF(競技者データ入力シート!AA40="", "", TRIM(競技者データ入力シート!AA40))</f>
        <v/>
      </c>
      <c r="AI36" s="11" t="str">
        <f>IF(競技者データ入力シート!AB40="", "", 競技者データ入力シート!AB40)</f>
        <v/>
      </c>
      <c r="AJ36" s="11" t="str">
        <f>IF(AK36="", "", IF($K36="男", VLOOKUP(AK36, データ!$B$2:$C$101, 2, FALSE), IF($K36="女", VLOOKUP(AK36, データ!$F$2:$H$101, 2, FALSE), "")))</f>
        <v/>
      </c>
      <c r="AK36" s="11" t="str">
        <f>IF($A36="","",IF(競技者データ入力シート!AC40="", "", 競技者データ入力シート!AC40))</f>
        <v/>
      </c>
      <c r="AL36" s="11" t="str">
        <f>IF(競技者データ入力シート!AD40="", "", 競技者データ入力シート!AD40)</f>
        <v/>
      </c>
      <c r="AM36" s="11" t="str">
        <f>IF(競技者データ入力シート!AF40="", "", TRIM(競技者データ入力シート!AF40))</f>
        <v/>
      </c>
      <c r="AN36" s="11" t="str">
        <f>IF(競技者データ入力シート!AG40="", "", 競技者データ入力シート!AG40)</f>
        <v/>
      </c>
      <c r="AO36" s="11" t="str">
        <f>IF(AP36="", "", IF($K36="男", VLOOKUP(AP36, データ!$B$2:$C$101, 2, FALSE), IF($K36="女", VLOOKUP(AP36, データ!$F$2:$H$101, 2, FALSE), "")))</f>
        <v/>
      </c>
      <c r="AP36" s="11" t="str">
        <f>IF($A36="","",IF(競技者データ入力シート!AH40="", "", 競技者データ入力シート!AH40))</f>
        <v/>
      </c>
      <c r="AQ36" s="11" t="str">
        <f>IF(競技者データ入力シート!AI40="", "", 競技者データ入力シート!AI40)</f>
        <v/>
      </c>
      <c r="AR36" s="11" t="str">
        <f>IF(競技者データ入力シート!AK40="", "", TRIM(競技者データ入力シート!AK40))</f>
        <v/>
      </c>
      <c r="AS36" s="11" t="str">
        <f>IF(競技者データ入力シート!AL40="", "", 競技者データ入力シート!AL40)</f>
        <v/>
      </c>
      <c r="AT36" s="11" t="str">
        <f t="shared" si="4"/>
        <v/>
      </c>
    </row>
    <row r="37" spans="1:46">
      <c r="A37" s="11" t="str">
        <f>競技者データ入力シート!A41</f>
        <v/>
      </c>
      <c r="B37" s="11" t="str">
        <f>IF(競技者データ入力シート!B41="", "", 競技者データ入力シート!B41)</f>
        <v/>
      </c>
      <c r="C37" s="11" t="str">
        <f>IF(競技者データ入力シート!C41="", "", 競技者データ入力シート!C41)</f>
        <v/>
      </c>
      <c r="D37" s="11" t="str">
        <f>IF(競技者データ入力シート!D41="", "", 競技者データ入力シート!D41)</f>
        <v/>
      </c>
      <c r="E37" s="11" t="str">
        <f t="shared" si="0"/>
        <v/>
      </c>
      <c r="F37" s="11" t="str">
        <f t="shared" si="1"/>
        <v/>
      </c>
      <c r="G37" s="11" t="str">
        <f t="shared" si="2"/>
        <v/>
      </c>
      <c r="H37" s="11" t="str">
        <f t="shared" si="3"/>
        <v/>
      </c>
      <c r="I37" s="11" t="str">
        <f>IF(競技者データ入力シート!E41="", "", 競技者データ入力シート!E41)</f>
        <v/>
      </c>
      <c r="J37" s="11" t="str">
        <f>IF(競技者データ入力シート!F41="", "", 競技者データ入力シート!F41)</f>
        <v/>
      </c>
      <c r="K37" s="11" t="str">
        <f>IF(競技者データ入力シート!H41="", "", 競技者データ入力シート!H41)</f>
        <v/>
      </c>
      <c r="L37" s="11" t="str">
        <f>IF(競技者データ入力シート!I41="", "", 競技者データ入力シート!I41)</f>
        <v/>
      </c>
      <c r="M37" s="11" t="str">
        <f>IF(競技者データ入力シート!J41="", "", 競技者データ入力シート!J41)</f>
        <v/>
      </c>
      <c r="N37" s="11" t="str">
        <f>IF(競技者データ入力シート!K41="", "", 競技者データ入力シート!K41)</f>
        <v/>
      </c>
      <c r="O37" s="11" t="str">
        <f>IF(競技者データ入力シート!L41="", "", 競技者データ入力シート!L41)</f>
        <v/>
      </c>
      <c r="P37" s="11" t="str">
        <f>IF(A37="","",競技者データ入力シート!$S$1)</f>
        <v/>
      </c>
      <c r="Q37" s="11" t="str">
        <f>IF(P37="", "",'大会申込一覧表(印刷して提出)'!$P$6)</f>
        <v/>
      </c>
      <c r="R37" s="11" t="str">
        <f>IF(P37="", "", '大会申込一覧表(印刷して提出)'!$E$6)</f>
        <v/>
      </c>
      <c r="S37" s="11" t="str">
        <f>IF(Q37="", "", '大会申込一覧表(印刷して提出)'!$P$5)</f>
        <v/>
      </c>
      <c r="T37" s="11" t="str">
        <f>IF(競技者データ入力シート!M41="", "", 競技者データ入力シート!M41)</f>
        <v/>
      </c>
      <c r="U37" s="11" t="str">
        <f>IF(V37="", "", IF($K37="男", VLOOKUP(V37, データ!$B$2:$C$101, 2, FALSE), IF($K37="女", VLOOKUP(V37, データ!$F$2:$H$101, 2, FALSE), "")))</f>
        <v/>
      </c>
      <c r="V37" s="240" t="str">
        <f>IF($A37="","",IF(競技者データ入力シート!N41="", "", 競技者データ入力シート!N41))</f>
        <v/>
      </c>
      <c r="W37" s="239" t="str">
        <f>IF(競技者データ入力シート!O41="", "", 競技者データ入力シート!O41)</f>
        <v/>
      </c>
      <c r="X37" s="11" t="str">
        <f>IF(競技者データ入力シート!Q41="", "", TRIM(競技者データ入力シート!Q41))</f>
        <v/>
      </c>
      <c r="Y37" s="11" t="str">
        <f>IF(競技者データ入力シート!R41="", "", 競技者データ入力シート!R41)</f>
        <v/>
      </c>
      <c r="Z37" s="11" t="str">
        <f>IF(AA37="", "", IF($K37="男", VLOOKUP(AA37, データ!$B$2:$C$101, 2, FALSE), IF($K37="女", VLOOKUP(AA37, データ!$F$2:$H$101, 2, FALSE), "")))</f>
        <v/>
      </c>
      <c r="AA37" s="11" t="str">
        <f>IF($A37="","",IF(競技者データ入力シート!S41="", "", 競技者データ入力シート!S41))</f>
        <v/>
      </c>
      <c r="AB37" s="11" t="str">
        <f>IF(競技者データ入力シート!T41="", "", 競技者データ入力シート!T41)</f>
        <v/>
      </c>
      <c r="AC37" s="11" t="str">
        <f>IF(競技者データ入力シート!V41="", "", TRIM(競技者データ入力シート!V41))</f>
        <v/>
      </c>
      <c r="AD37" s="11" t="str">
        <f>IF(競技者データ入力シート!W41="", "", 競技者データ入力シート!W41)</f>
        <v/>
      </c>
      <c r="AE37" s="11" t="str">
        <f>IF(AF37="", "", IF($K37="男", VLOOKUP(AF37, データ!$B$2:$C$101, 2, FALSE), IF($K37="女", VLOOKUP(AF37, データ!$F$2:$H$101, 2, FALSE), "")))</f>
        <v/>
      </c>
      <c r="AF37" s="11" t="str">
        <f>IF($A37="","",IF(競技者データ入力シート!X41="", "", 競技者データ入力シート!X41))</f>
        <v/>
      </c>
      <c r="AG37" s="11" t="str">
        <f>IF(競技者データ入力シート!Y41="", "", 競技者データ入力シート!Y41)</f>
        <v/>
      </c>
      <c r="AH37" s="11" t="str">
        <f>IF(競技者データ入力シート!AA41="", "", TRIM(競技者データ入力シート!AA41))</f>
        <v/>
      </c>
      <c r="AI37" s="11" t="str">
        <f>IF(競技者データ入力シート!AB41="", "", 競技者データ入力シート!AB41)</f>
        <v/>
      </c>
      <c r="AJ37" s="11" t="str">
        <f>IF(AK37="", "", IF($K37="男", VLOOKUP(AK37, データ!$B$2:$C$101, 2, FALSE), IF($K37="女", VLOOKUP(AK37, データ!$F$2:$H$101, 2, FALSE), "")))</f>
        <v/>
      </c>
      <c r="AK37" s="11" t="str">
        <f>IF($A37="","",IF(競技者データ入力シート!AC41="", "", 競技者データ入力シート!AC41))</f>
        <v/>
      </c>
      <c r="AL37" s="11" t="str">
        <f>IF(競技者データ入力シート!AD41="", "", 競技者データ入力シート!AD41)</f>
        <v/>
      </c>
      <c r="AM37" s="11" t="str">
        <f>IF(競技者データ入力シート!AF41="", "", TRIM(競技者データ入力シート!AF41))</f>
        <v/>
      </c>
      <c r="AN37" s="11" t="str">
        <f>IF(競技者データ入力シート!AG41="", "", 競技者データ入力シート!AG41)</f>
        <v/>
      </c>
      <c r="AO37" s="11" t="str">
        <f>IF(AP37="", "", IF($K37="男", VLOOKUP(AP37, データ!$B$2:$C$101, 2, FALSE), IF($K37="女", VLOOKUP(AP37, データ!$F$2:$H$101, 2, FALSE), "")))</f>
        <v/>
      </c>
      <c r="AP37" s="11" t="str">
        <f>IF($A37="","",IF(競技者データ入力シート!AH41="", "", 競技者データ入力シート!AH41))</f>
        <v/>
      </c>
      <c r="AQ37" s="11" t="str">
        <f>IF(競技者データ入力シート!AI41="", "", 競技者データ入力シート!AI41)</f>
        <v/>
      </c>
      <c r="AR37" s="11" t="str">
        <f>IF(競技者データ入力シート!AK41="", "", TRIM(競技者データ入力シート!AK41))</f>
        <v/>
      </c>
      <c r="AS37" s="11" t="str">
        <f>IF(競技者データ入力シート!AL41="", "", 競技者データ入力シート!AL41)</f>
        <v/>
      </c>
      <c r="AT37" s="11" t="str">
        <f t="shared" si="4"/>
        <v/>
      </c>
    </row>
    <row r="38" spans="1:46">
      <c r="A38" s="11" t="str">
        <f>競技者データ入力シート!A42</f>
        <v/>
      </c>
      <c r="B38" s="11" t="str">
        <f>IF(競技者データ入力シート!B42="", "", 競技者データ入力シート!B42)</f>
        <v/>
      </c>
      <c r="C38" s="11" t="str">
        <f>IF(競技者データ入力シート!C42="", "", 競技者データ入力シート!C42)</f>
        <v/>
      </c>
      <c r="D38" s="11" t="str">
        <f>IF(競技者データ入力シート!D42="", "", 競技者データ入力シート!D42)</f>
        <v/>
      </c>
      <c r="E38" s="11" t="str">
        <f t="shared" si="0"/>
        <v/>
      </c>
      <c r="F38" s="11" t="str">
        <f t="shared" si="1"/>
        <v/>
      </c>
      <c r="G38" s="11" t="str">
        <f t="shared" si="2"/>
        <v/>
      </c>
      <c r="H38" s="11" t="str">
        <f t="shared" si="3"/>
        <v/>
      </c>
      <c r="I38" s="11" t="str">
        <f>IF(競技者データ入力シート!E42="", "", 競技者データ入力シート!E42)</f>
        <v/>
      </c>
      <c r="J38" s="11" t="str">
        <f>IF(競技者データ入力シート!F42="", "", 競技者データ入力シート!F42)</f>
        <v/>
      </c>
      <c r="K38" s="11" t="str">
        <f>IF(競技者データ入力シート!H42="", "", 競技者データ入力シート!H42)</f>
        <v/>
      </c>
      <c r="L38" s="11" t="str">
        <f>IF(競技者データ入力シート!I42="", "", 競技者データ入力シート!I42)</f>
        <v/>
      </c>
      <c r="M38" s="11" t="str">
        <f>IF(競技者データ入力シート!J42="", "", 競技者データ入力シート!J42)</f>
        <v/>
      </c>
      <c r="N38" s="11" t="str">
        <f>IF(競技者データ入力シート!K42="", "", 競技者データ入力シート!K42)</f>
        <v/>
      </c>
      <c r="O38" s="11" t="str">
        <f>IF(競技者データ入力シート!L42="", "", 競技者データ入力シート!L42)</f>
        <v/>
      </c>
      <c r="P38" s="11" t="str">
        <f>IF(A38="","",競技者データ入力シート!$S$1)</f>
        <v/>
      </c>
      <c r="Q38" s="11" t="str">
        <f>IF(P38="", "",'大会申込一覧表(印刷して提出)'!$P$6)</f>
        <v/>
      </c>
      <c r="R38" s="11" t="str">
        <f>IF(P38="", "", '大会申込一覧表(印刷して提出)'!$E$6)</f>
        <v/>
      </c>
      <c r="S38" s="11" t="str">
        <f>IF(Q38="", "", '大会申込一覧表(印刷して提出)'!$P$5)</f>
        <v/>
      </c>
      <c r="T38" s="11" t="str">
        <f>IF(競技者データ入力シート!M42="", "", 競技者データ入力シート!M42)</f>
        <v/>
      </c>
      <c r="U38" s="11" t="str">
        <f>IF(V38="", "", IF($K38="男", VLOOKUP(V38, データ!$B$2:$C$101, 2, FALSE), IF($K38="女", VLOOKUP(V38, データ!$F$2:$H$101, 2, FALSE), "")))</f>
        <v/>
      </c>
      <c r="V38" s="240" t="str">
        <f>IF($A38="","",IF(競技者データ入力シート!N42="", "", 競技者データ入力シート!N42))</f>
        <v/>
      </c>
      <c r="W38" s="239" t="str">
        <f>IF(競技者データ入力シート!O42="", "", 競技者データ入力シート!O42)</f>
        <v/>
      </c>
      <c r="X38" s="11" t="str">
        <f>IF(競技者データ入力シート!Q42="", "", TRIM(競技者データ入力シート!Q42))</f>
        <v/>
      </c>
      <c r="Y38" s="11" t="str">
        <f>IF(競技者データ入力シート!R42="", "", 競技者データ入力シート!R42)</f>
        <v/>
      </c>
      <c r="Z38" s="11" t="str">
        <f>IF(AA38="", "", IF($K38="男", VLOOKUP(AA38, データ!$B$2:$C$101, 2, FALSE), IF($K38="女", VLOOKUP(AA38, データ!$F$2:$H$101, 2, FALSE), "")))</f>
        <v/>
      </c>
      <c r="AA38" s="11" t="str">
        <f>IF($A38="","",IF(競技者データ入力シート!S42="", "", 競技者データ入力シート!S42))</f>
        <v/>
      </c>
      <c r="AB38" s="11" t="str">
        <f>IF(競技者データ入力シート!T42="", "", 競技者データ入力シート!T42)</f>
        <v/>
      </c>
      <c r="AC38" s="11" t="str">
        <f>IF(競技者データ入力シート!V42="", "", TRIM(競技者データ入力シート!V42))</f>
        <v/>
      </c>
      <c r="AD38" s="11" t="str">
        <f>IF(競技者データ入力シート!W42="", "", 競技者データ入力シート!W42)</f>
        <v/>
      </c>
      <c r="AE38" s="11" t="str">
        <f>IF(AF38="", "", IF($K38="男", VLOOKUP(AF38, データ!$B$2:$C$101, 2, FALSE), IF($K38="女", VLOOKUP(AF38, データ!$F$2:$H$101, 2, FALSE), "")))</f>
        <v/>
      </c>
      <c r="AF38" s="11" t="str">
        <f>IF($A38="","",IF(競技者データ入力シート!X42="", "", 競技者データ入力シート!X42))</f>
        <v/>
      </c>
      <c r="AG38" s="11" t="str">
        <f>IF(競技者データ入力シート!Y42="", "", 競技者データ入力シート!Y42)</f>
        <v/>
      </c>
      <c r="AH38" s="11" t="str">
        <f>IF(競技者データ入力シート!AA42="", "", TRIM(競技者データ入力シート!AA42))</f>
        <v/>
      </c>
      <c r="AI38" s="11" t="str">
        <f>IF(競技者データ入力シート!AB42="", "", 競技者データ入力シート!AB42)</f>
        <v/>
      </c>
      <c r="AJ38" s="11" t="str">
        <f>IF(AK38="", "", IF($K38="男", VLOOKUP(AK38, データ!$B$2:$C$101, 2, FALSE), IF($K38="女", VLOOKUP(AK38, データ!$F$2:$H$101, 2, FALSE), "")))</f>
        <v/>
      </c>
      <c r="AK38" s="11" t="str">
        <f>IF($A38="","",IF(競技者データ入力シート!AC42="", "", 競技者データ入力シート!AC42))</f>
        <v/>
      </c>
      <c r="AL38" s="11" t="str">
        <f>IF(競技者データ入力シート!AD42="", "", 競技者データ入力シート!AD42)</f>
        <v/>
      </c>
      <c r="AM38" s="11" t="str">
        <f>IF(競技者データ入力シート!AF42="", "", TRIM(競技者データ入力シート!AF42))</f>
        <v/>
      </c>
      <c r="AN38" s="11" t="str">
        <f>IF(競技者データ入力シート!AG42="", "", 競技者データ入力シート!AG42)</f>
        <v/>
      </c>
      <c r="AO38" s="11" t="str">
        <f>IF(AP38="", "", IF($K38="男", VLOOKUP(AP38, データ!$B$2:$C$101, 2, FALSE), IF($K38="女", VLOOKUP(AP38, データ!$F$2:$H$101, 2, FALSE), "")))</f>
        <v/>
      </c>
      <c r="AP38" s="11" t="str">
        <f>IF($A38="","",IF(競技者データ入力シート!AH42="", "", 競技者データ入力シート!AH42))</f>
        <v/>
      </c>
      <c r="AQ38" s="11" t="str">
        <f>IF(競技者データ入力シート!AI42="", "", 競技者データ入力シート!AI42)</f>
        <v/>
      </c>
      <c r="AR38" s="11" t="str">
        <f>IF(競技者データ入力シート!AK42="", "", TRIM(競技者データ入力シート!AK42))</f>
        <v/>
      </c>
      <c r="AS38" s="11" t="str">
        <f>IF(競技者データ入力シート!AL42="", "", 競技者データ入力シート!AL42)</f>
        <v/>
      </c>
      <c r="AT38" s="11" t="str">
        <f t="shared" si="4"/>
        <v/>
      </c>
    </row>
    <row r="39" spans="1:46">
      <c r="A39" s="11" t="str">
        <f>競技者データ入力シート!A43</f>
        <v/>
      </c>
      <c r="B39" s="11" t="str">
        <f>IF(競技者データ入力シート!B43="", "", 競技者データ入力シート!B43)</f>
        <v/>
      </c>
      <c r="C39" s="11" t="str">
        <f>IF(競技者データ入力シート!C43="", "", 競技者データ入力シート!C43)</f>
        <v/>
      </c>
      <c r="D39" s="11" t="str">
        <f>IF(競技者データ入力シート!D43="", "", 競技者データ入力シート!D43)</f>
        <v/>
      </c>
      <c r="E39" s="11" t="str">
        <f t="shared" si="0"/>
        <v/>
      </c>
      <c r="F39" s="11" t="str">
        <f t="shared" si="1"/>
        <v/>
      </c>
      <c r="G39" s="11" t="str">
        <f t="shared" si="2"/>
        <v/>
      </c>
      <c r="H39" s="11" t="str">
        <f t="shared" si="3"/>
        <v/>
      </c>
      <c r="I39" s="11" t="str">
        <f>IF(競技者データ入力シート!E43="", "", 競技者データ入力シート!E43)</f>
        <v/>
      </c>
      <c r="J39" s="11" t="str">
        <f>IF(競技者データ入力シート!F43="", "", 競技者データ入力シート!F43)</f>
        <v/>
      </c>
      <c r="K39" s="11" t="str">
        <f>IF(競技者データ入力シート!H43="", "", 競技者データ入力シート!H43)</f>
        <v/>
      </c>
      <c r="L39" s="11" t="str">
        <f>IF(競技者データ入力シート!I43="", "", 競技者データ入力シート!I43)</f>
        <v/>
      </c>
      <c r="M39" s="11" t="str">
        <f>IF(競技者データ入力シート!J43="", "", 競技者データ入力シート!J43)</f>
        <v/>
      </c>
      <c r="N39" s="11" t="str">
        <f>IF(競技者データ入力シート!K43="", "", 競技者データ入力シート!K43)</f>
        <v/>
      </c>
      <c r="O39" s="11" t="str">
        <f>IF(競技者データ入力シート!L43="", "", 競技者データ入力シート!L43)</f>
        <v/>
      </c>
      <c r="P39" s="11" t="str">
        <f>IF(A39="","",競技者データ入力シート!$S$1)</f>
        <v/>
      </c>
      <c r="Q39" s="11" t="str">
        <f>IF(P39="", "",'大会申込一覧表(印刷して提出)'!$P$6)</f>
        <v/>
      </c>
      <c r="R39" s="11" t="str">
        <f>IF(P39="", "", '大会申込一覧表(印刷して提出)'!$E$6)</f>
        <v/>
      </c>
      <c r="S39" s="11" t="str">
        <f>IF(Q39="", "", '大会申込一覧表(印刷して提出)'!$P$5)</f>
        <v/>
      </c>
      <c r="T39" s="11" t="str">
        <f>IF(競技者データ入力シート!M43="", "", 競技者データ入力シート!M43)</f>
        <v/>
      </c>
      <c r="U39" s="11" t="str">
        <f>IF(V39="", "", IF($K39="男", VLOOKUP(V39, データ!$B$2:$C$101, 2, FALSE), IF($K39="女", VLOOKUP(V39, データ!$F$2:$H$101, 2, FALSE), "")))</f>
        <v/>
      </c>
      <c r="V39" s="240" t="str">
        <f>IF($A39="","",IF(競技者データ入力シート!N43="", "", 競技者データ入力シート!N43))</f>
        <v/>
      </c>
      <c r="W39" s="239" t="str">
        <f>IF(競技者データ入力シート!O43="", "", 競技者データ入力シート!O43)</f>
        <v/>
      </c>
      <c r="X39" s="11" t="str">
        <f>IF(競技者データ入力シート!Q43="", "", TRIM(競技者データ入力シート!Q43))</f>
        <v/>
      </c>
      <c r="Y39" s="11" t="str">
        <f>IF(競技者データ入力シート!R43="", "", 競技者データ入力シート!R43)</f>
        <v/>
      </c>
      <c r="Z39" s="11" t="str">
        <f>IF(AA39="", "", IF($K39="男", VLOOKUP(AA39, データ!$B$2:$C$101, 2, FALSE), IF($K39="女", VLOOKUP(AA39, データ!$F$2:$H$101, 2, FALSE), "")))</f>
        <v/>
      </c>
      <c r="AA39" s="11" t="str">
        <f>IF($A39="","",IF(競技者データ入力シート!S43="", "", 競技者データ入力シート!S43))</f>
        <v/>
      </c>
      <c r="AB39" s="11" t="str">
        <f>IF(競技者データ入力シート!T43="", "", 競技者データ入力シート!T43)</f>
        <v/>
      </c>
      <c r="AC39" s="11" t="str">
        <f>IF(競技者データ入力シート!V43="", "", TRIM(競技者データ入力シート!V43))</f>
        <v/>
      </c>
      <c r="AD39" s="11" t="str">
        <f>IF(競技者データ入力シート!W43="", "", 競技者データ入力シート!W43)</f>
        <v/>
      </c>
      <c r="AE39" s="11" t="str">
        <f>IF(AF39="", "", IF($K39="男", VLOOKUP(AF39, データ!$B$2:$C$101, 2, FALSE), IF($K39="女", VLOOKUP(AF39, データ!$F$2:$H$101, 2, FALSE), "")))</f>
        <v/>
      </c>
      <c r="AF39" s="11" t="str">
        <f>IF($A39="","",IF(競技者データ入力シート!X43="", "", 競技者データ入力シート!X43))</f>
        <v/>
      </c>
      <c r="AG39" s="11" t="str">
        <f>IF(競技者データ入力シート!Y43="", "", 競技者データ入力シート!Y43)</f>
        <v/>
      </c>
      <c r="AH39" s="11" t="str">
        <f>IF(競技者データ入力シート!AA43="", "", TRIM(競技者データ入力シート!AA43))</f>
        <v/>
      </c>
      <c r="AI39" s="11" t="str">
        <f>IF(競技者データ入力シート!AB43="", "", 競技者データ入力シート!AB43)</f>
        <v/>
      </c>
      <c r="AJ39" s="11" t="str">
        <f>IF(AK39="", "", IF($K39="男", VLOOKUP(AK39, データ!$B$2:$C$101, 2, FALSE), IF($K39="女", VLOOKUP(AK39, データ!$F$2:$H$101, 2, FALSE), "")))</f>
        <v/>
      </c>
      <c r="AK39" s="11" t="str">
        <f>IF($A39="","",IF(競技者データ入力シート!AC43="", "", 競技者データ入力シート!AC43))</f>
        <v/>
      </c>
      <c r="AL39" s="11" t="str">
        <f>IF(競技者データ入力シート!AD43="", "", 競技者データ入力シート!AD43)</f>
        <v/>
      </c>
      <c r="AM39" s="11" t="str">
        <f>IF(競技者データ入力シート!AF43="", "", TRIM(競技者データ入力シート!AF43))</f>
        <v/>
      </c>
      <c r="AN39" s="11" t="str">
        <f>IF(競技者データ入力シート!AG43="", "", 競技者データ入力シート!AG43)</f>
        <v/>
      </c>
      <c r="AO39" s="11" t="str">
        <f>IF(AP39="", "", IF($K39="男", VLOOKUP(AP39, データ!$B$2:$C$101, 2, FALSE), IF($K39="女", VLOOKUP(AP39, データ!$F$2:$H$101, 2, FALSE), "")))</f>
        <v/>
      </c>
      <c r="AP39" s="11" t="str">
        <f>IF($A39="","",IF(競技者データ入力シート!AH43="", "", 競技者データ入力シート!AH43))</f>
        <v/>
      </c>
      <c r="AQ39" s="11" t="str">
        <f>IF(競技者データ入力シート!AI43="", "", 競技者データ入力シート!AI43)</f>
        <v/>
      </c>
      <c r="AR39" s="11" t="str">
        <f>IF(競技者データ入力シート!AK43="", "", TRIM(競技者データ入力シート!AK43))</f>
        <v/>
      </c>
      <c r="AS39" s="11" t="str">
        <f>IF(競技者データ入力シート!AL43="", "", 競技者データ入力シート!AL43)</f>
        <v/>
      </c>
      <c r="AT39" s="11" t="str">
        <f t="shared" si="4"/>
        <v/>
      </c>
    </row>
    <row r="40" spans="1:46">
      <c r="A40" s="11" t="str">
        <f>競技者データ入力シート!A44</f>
        <v/>
      </c>
      <c r="B40" s="11" t="str">
        <f>IF(競技者データ入力シート!B44="", "", 競技者データ入力シート!B44)</f>
        <v/>
      </c>
      <c r="C40" s="11" t="str">
        <f>IF(競技者データ入力シート!C44="", "", 競技者データ入力シート!C44)</f>
        <v/>
      </c>
      <c r="D40" s="11" t="str">
        <f>IF(競技者データ入力シート!D44="", "", 競技者データ入力シート!D44)</f>
        <v/>
      </c>
      <c r="E40" s="11" t="str">
        <f t="shared" si="0"/>
        <v/>
      </c>
      <c r="F40" s="11" t="str">
        <f t="shared" si="1"/>
        <v/>
      </c>
      <c r="G40" s="11" t="str">
        <f t="shared" si="2"/>
        <v/>
      </c>
      <c r="H40" s="11" t="str">
        <f t="shared" si="3"/>
        <v/>
      </c>
      <c r="I40" s="11" t="str">
        <f>IF(競技者データ入力シート!E44="", "", 競技者データ入力シート!E44)</f>
        <v/>
      </c>
      <c r="J40" s="11" t="str">
        <f>IF(競技者データ入力シート!F44="", "", 競技者データ入力シート!F44)</f>
        <v/>
      </c>
      <c r="K40" s="11" t="str">
        <f>IF(競技者データ入力シート!H44="", "", 競技者データ入力シート!H44)</f>
        <v/>
      </c>
      <c r="L40" s="11" t="str">
        <f>IF(競技者データ入力シート!I44="", "", 競技者データ入力シート!I44)</f>
        <v/>
      </c>
      <c r="M40" s="11" t="str">
        <f>IF(競技者データ入力シート!J44="", "", 競技者データ入力シート!J44)</f>
        <v/>
      </c>
      <c r="N40" s="11" t="str">
        <f>IF(競技者データ入力シート!K44="", "", 競技者データ入力シート!K44)</f>
        <v/>
      </c>
      <c r="O40" s="11" t="str">
        <f>IF(競技者データ入力シート!L44="", "", 競技者データ入力シート!L44)</f>
        <v/>
      </c>
      <c r="P40" s="11" t="str">
        <f>IF(A40="","",競技者データ入力シート!$S$1)</f>
        <v/>
      </c>
      <c r="Q40" s="11" t="str">
        <f>IF(P40="", "",'大会申込一覧表(印刷して提出)'!$P$6)</f>
        <v/>
      </c>
      <c r="R40" s="11" t="str">
        <f>IF(P40="", "", '大会申込一覧表(印刷して提出)'!$E$6)</f>
        <v/>
      </c>
      <c r="S40" s="11" t="str">
        <f>IF(Q40="", "", '大会申込一覧表(印刷して提出)'!$P$5)</f>
        <v/>
      </c>
      <c r="T40" s="11" t="str">
        <f>IF(競技者データ入力シート!M44="", "", 競技者データ入力シート!M44)</f>
        <v/>
      </c>
      <c r="U40" s="11" t="str">
        <f>IF(V40="", "", IF($K40="男", VLOOKUP(V40, データ!$B$2:$C$101, 2, FALSE), IF($K40="女", VLOOKUP(V40, データ!$F$2:$H$101, 2, FALSE), "")))</f>
        <v/>
      </c>
      <c r="V40" s="240" t="str">
        <f>IF($A40="","",IF(競技者データ入力シート!N44="", "", 競技者データ入力シート!N44))</f>
        <v/>
      </c>
      <c r="W40" s="239" t="str">
        <f>IF(競技者データ入力シート!O44="", "", 競技者データ入力シート!O44)</f>
        <v/>
      </c>
      <c r="X40" s="11" t="str">
        <f>IF(競技者データ入力シート!Q44="", "", TRIM(競技者データ入力シート!Q44))</f>
        <v/>
      </c>
      <c r="Y40" s="11" t="str">
        <f>IF(競技者データ入力シート!R44="", "", 競技者データ入力シート!R44)</f>
        <v/>
      </c>
      <c r="Z40" s="11" t="str">
        <f>IF(AA40="", "", IF($K40="男", VLOOKUP(AA40, データ!$B$2:$C$101, 2, FALSE), IF($K40="女", VLOOKUP(AA40, データ!$F$2:$H$101, 2, FALSE), "")))</f>
        <v/>
      </c>
      <c r="AA40" s="11" t="str">
        <f>IF($A40="","",IF(競技者データ入力シート!S44="", "", 競技者データ入力シート!S44))</f>
        <v/>
      </c>
      <c r="AB40" s="11" t="str">
        <f>IF(競技者データ入力シート!T44="", "", 競技者データ入力シート!T44)</f>
        <v/>
      </c>
      <c r="AC40" s="11" t="str">
        <f>IF(競技者データ入力シート!V44="", "", TRIM(競技者データ入力シート!V44))</f>
        <v/>
      </c>
      <c r="AD40" s="11" t="str">
        <f>IF(競技者データ入力シート!W44="", "", 競技者データ入力シート!W44)</f>
        <v/>
      </c>
      <c r="AE40" s="11" t="str">
        <f>IF(AF40="", "", IF($K40="男", VLOOKUP(AF40, データ!$B$2:$C$101, 2, FALSE), IF($K40="女", VLOOKUP(AF40, データ!$F$2:$H$101, 2, FALSE), "")))</f>
        <v/>
      </c>
      <c r="AF40" s="11" t="str">
        <f>IF($A40="","",IF(競技者データ入力シート!X44="", "", 競技者データ入力シート!X44))</f>
        <v/>
      </c>
      <c r="AG40" s="11" t="str">
        <f>IF(競技者データ入力シート!Y44="", "", 競技者データ入力シート!Y44)</f>
        <v/>
      </c>
      <c r="AH40" s="11" t="str">
        <f>IF(競技者データ入力シート!AA44="", "", TRIM(競技者データ入力シート!AA44))</f>
        <v/>
      </c>
      <c r="AI40" s="11" t="str">
        <f>IF(競技者データ入力シート!AB44="", "", 競技者データ入力シート!AB44)</f>
        <v/>
      </c>
      <c r="AJ40" s="11" t="str">
        <f>IF(AK40="", "", IF($K40="男", VLOOKUP(AK40, データ!$B$2:$C$101, 2, FALSE), IF($K40="女", VLOOKUP(AK40, データ!$F$2:$H$101, 2, FALSE), "")))</f>
        <v/>
      </c>
      <c r="AK40" s="11" t="str">
        <f>IF($A40="","",IF(競技者データ入力シート!AC44="", "", 競技者データ入力シート!AC44))</f>
        <v/>
      </c>
      <c r="AL40" s="11" t="str">
        <f>IF(競技者データ入力シート!AD44="", "", 競技者データ入力シート!AD44)</f>
        <v/>
      </c>
      <c r="AM40" s="11" t="str">
        <f>IF(競技者データ入力シート!AF44="", "", TRIM(競技者データ入力シート!AF44))</f>
        <v/>
      </c>
      <c r="AN40" s="11" t="str">
        <f>IF(競技者データ入力シート!AG44="", "", 競技者データ入力シート!AG44)</f>
        <v/>
      </c>
      <c r="AO40" s="11" t="str">
        <f>IF(AP40="", "", IF($K40="男", VLOOKUP(AP40, データ!$B$2:$C$101, 2, FALSE), IF($K40="女", VLOOKUP(AP40, データ!$F$2:$H$101, 2, FALSE), "")))</f>
        <v/>
      </c>
      <c r="AP40" s="11" t="str">
        <f>IF($A40="","",IF(競技者データ入力シート!AH44="", "", 競技者データ入力シート!AH44))</f>
        <v/>
      </c>
      <c r="AQ40" s="11" t="str">
        <f>IF(競技者データ入力シート!AI44="", "", 競技者データ入力シート!AI44)</f>
        <v/>
      </c>
      <c r="AR40" s="11" t="str">
        <f>IF(競技者データ入力シート!AK44="", "", TRIM(競技者データ入力シート!AK44))</f>
        <v/>
      </c>
      <c r="AS40" s="11" t="str">
        <f>IF(競技者データ入力シート!AL44="", "", 競技者データ入力シート!AL44)</f>
        <v/>
      </c>
      <c r="AT40" s="11" t="str">
        <f t="shared" si="4"/>
        <v/>
      </c>
    </row>
    <row r="41" spans="1:46">
      <c r="A41" s="11" t="str">
        <f>競技者データ入力シート!A45</f>
        <v/>
      </c>
      <c r="B41" s="11" t="str">
        <f>IF(競技者データ入力シート!B45="", "", 競技者データ入力シート!B45)</f>
        <v/>
      </c>
      <c r="C41" s="11" t="str">
        <f>IF(競技者データ入力シート!C45="", "", 競技者データ入力シート!C45)</f>
        <v/>
      </c>
      <c r="D41" s="11" t="str">
        <f>IF(競技者データ入力シート!D45="", "", 競技者データ入力シート!D45)</f>
        <v/>
      </c>
      <c r="E41" s="11" t="str">
        <f t="shared" ref="E41:E104" si="5">IF(C41="", "", C41)</f>
        <v/>
      </c>
      <c r="F41" s="11" t="str">
        <f t="shared" ref="F41:F104" si="6">IF(D41="", "", D41)</f>
        <v/>
      </c>
      <c r="G41" s="11" t="str">
        <f t="shared" ref="G41:G104" si="7">IF(C41="", "", C41)</f>
        <v/>
      </c>
      <c r="H41" s="11" t="str">
        <f t="shared" ref="H41:H104" si="8">IF(D41="", "", D41)</f>
        <v/>
      </c>
      <c r="I41" s="11" t="str">
        <f>IF(競技者データ入力シート!E45="", "", 競技者データ入力シート!E45)</f>
        <v/>
      </c>
      <c r="J41" s="11" t="str">
        <f>IF(競技者データ入力シート!F45="", "", 競技者データ入力シート!F45)</f>
        <v/>
      </c>
      <c r="K41" s="11" t="str">
        <f>IF(競技者データ入力シート!H45="", "", 競技者データ入力シート!H45)</f>
        <v/>
      </c>
      <c r="L41" s="11" t="str">
        <f>IF(競技者データ入力シート!I45="", "", 競技者データ入力シート!I45)</f>
        <v/>
      </c>
      <c r="M41" s="11" t="str">
        <f>IF(競技者データ入力シート!J45="", "", 競技者データ入力シート!J45)</f>
        <v/>
      </c>
      <c r="N41" s="11" t="str">
        <f>IF(競技者データ入力シート!K45="", "", 競技者データ入力シート!K45)</f>
        <v/>
      </c>
      <c r="O41" s="11" t="str">
        <f>IF(競技者データ入力シート!L45="", "", 競技者データ入力シート!L45)</f>
        <v/>
      </c>
      <c r="P41" s="11" t="str">
        <f>IF(A41="","",競技者データ入力シート!$S$1)</f>
        <v/>
      </c>
      <c r="Q41" s="11" t="str">
        <f>IF(P41="", "",'大会申込一覧表(印刷して提出)'!$P$6)</f>
        <v/>
      </c>
      <c r="R41" s="11" t="str">
        <f>IF(P41="", "", '大会申込一覧表(印刷して提出)'!$E$6)</f>
        <v/>
      </c>
      <c r="S41" s="11" t="str">
        <f>IF(Q41="", "", '大会申込一覧表(印刷して提出)'!$P$5)</f>
        <v/>
      </c>
      <c r="T41" s="11" t="str">
        <f>IF(競技者データ入力シート!M45="", "", 競技者データ入力シート!M45)</f>
        <v/>
      </c>
      <c r="U41" s="11" t="str">
        <f>IF(V41="", "", IF($K41="男", VLOOKUP(V41, データ!$B$2:$C$101, 2, FALSE), IF($K41="女", VLOOKUP(V41, データ!$F$2:$H$101, 2, FALSE), "")))</f>
        <v/>
      </c>
      <c r="V41" s="240" t="str">
        <f>IF($A41="","",IF(競技者データ入力シート!N45="", "", 競技者データ入力シート!N45))</f>
        <v/>
      </c>
      <c r="W41" s="239" t="str">
        <f>IF(競技者データ入力シート!O45="", "", 競技者データ入力シート!O45)</f>
        <v/>
      </c>
      <c r="X41" s="11" t="str">
        <f>IF(競技者データ入力シート!Q45="", "", TRIM(競技者データ入力シート!Q45))</f>
        <v/>
      </c>
      <c r="Y41" s="11" t="str">
        <f>IF(競技者データ入力シート!R45="", "", 競技者データ入力シート!R45)</f>
        <v/>
      </c>
      <c r="Z41" s="11" t="str">
        <f>IF(AA41="", "", IF($K41="男", VLOOKUP(AA41, データ!$B$2:$C$101, 2, FALSE), IF($K41="女", VLOOKUP(AA41, データ!$F$2:$H$101, 2, FALSE), "")))</f>
        <v/>
      </c>
      <c r="AA41" s="11" t="str">
        <f>IF($A41="","",IF(競技者データ入力シート!S45="", "", 競技者データ入力シート!S45))</f>
        <v/>
      </c>
      <c r="AB41" s="11" t="str">
        <f>IF(競技者データ入力シート!T45="", "", 競技者データ入力シート!T45)</f>
        <v/>
      </c>
      <c r="AC41" s="11" t="str">
        <f>IF(競技者データ入力シート!V45="", "", TRIM(競技者データ入力シート!V45))</f>
        <v/>
      </c>
      <c r="AD41" s="11" t="str">
        <f>IF(競技者データ入力シート!W45="", "", 競技者データ入力シート!W45)</f>
        <v/>
      </c>
      <c r="AE41" s="11" t="str">
        <f>IF(AF41="", "", IF($K41="男", VLOOKUP(AF41, データ!$B$2:$C$101, 2, FALSE), IF($K41="女", VLOOKUP(AF41, データ!$F$2:$H$101, 2, FALSE), "")))</f>
        <v/>
      </c>
      <c r="AF41" s="11" t="str">
        <f>IF($A41="","",IF(競技者データ入力シート!X45="", "", 競技者データ入力シート!X45))</f>
        <v/>
      </c>
      <c r="AG41" s="11" t="str">
        <f>IF(競技者データ入力シート!Y45="", "", 競技者データ入力シート!Y45)</f>
        <v/>
      </c>
      <c r="AH41" s="11" t="str">
        <f>IF(競技者データ入力シート!AA45="", "", TRIM(競技者データ入力シート!AA45))</f>
        <v/>
      </c>
      <c r="AI41" s="11" t="str">
        <f>IF(競技者データ入力シート!AB45="", "", 競技者データ入力シート!AB45)</f>
        <v/>
      </c>
      <c r="AJ41" s="11" t="str">
        <f>IF(AK41="", "", IF($K41="男", VLOOKUP(AK41, データ!$B$2:$C$101, 2, FALSE), IF($K41="女", VLOOKUP(AK41, データ!$F$2:$H$101, 2, FALSE), "")))</f>
        <v/>
      </c>
      <c r="AK41" s="11" t="str">
        <f>IF($A41="","",IF(競技者データ入力シート!AC45="", "", 競技者データ入力シート!AC45))</f>
        <v/>
      </c>
      <c r="AL41" s="11" t="str">
        <f>IF(競技者データ入力シート!AD45="", "", 競技者データ入力シート!AD45)</f>
        <v/>
      </c>
      <c r="AM41" s="11" t="str">
        <f>IF(競技者データ入力シート!AF45="", "", TRIM(競技者データ入力シート!AF45))</f>
        <v/>
      </c>
      <c r="AN41" s="11" t="str">
        <f>IF(競技者データ入力シート!AG45="", "", 競技者データ入力シート!AG45)</f>
        <v/>
      </c>
      <c r="AO41" s="11" t="str">
        <f>IF(AP41="", "", IF($K41="男", VLOOKUP(AP41, データ!$B$2:$C$101, 2, FALSE), IF($K41="女", VLOOKUP(AP41, データ!$F$2:$H$101, 2, FALSE), "")))</f>
        <v/>
      </c>
      <c r="AP41" s="11" t="str">
        <f>IF($A41="","",IF(競技者データ入力シート!AH45="", "", 競技者データ入力シート!AH45))</f>
        <v/>
      </c>
      <c r="AQ41" s="11" t="str">
        <f>IF(競技者データ入力シート!AI45="", "", 競技者データ入力シート!AI45)</f>
        <v/>
      </c>
      <c r="AR41" s="11" t="str">
        <f>IF(競技者データ入力シート!AK45="", "", TRIM(競技者データ入力シート!AK45))</f>
        <v/>
      </c>
      <c r="AS41" s="11" t="str">
        <f>IF(競技者データ入力シート!AL45="", "", 競技者データ入力シート!AL45)</f>
        <v/>
      </c>
      <c r="AT41" s="11" t="str">
        <f t="shared" si="4"/>
        <v/>
      </c>
    </row>
    <row r="42" spans="1:46">
      <c r="A42" s="11" t="str">
        <f>競技者データ入力シート!A46</f>
        <v/>
      </c>
      <c r="B42" s="11" t="str">
        <f>IF(競技者データ入力シート!B46="", "", 競技者データ入力シート!B46)</f>
        <v/>
      </c>
      <c r="C42" s="11" t="str">
        <f>IF(競技者データ入力シート!C46="", "", 競技者データ入力シート!C46)</f>
        <v/>
      </c>
      <c r="D42" s="11" t="str">
        <f>IF(競技者データ入力シート!D46="", "", 競技者データ入力シート!D46)</f>
        <v/>
      </c>
      <c r="E42" s="11" t="str">
        <f t="shared" si="5"/>
        <v/>
      </c>
      <c r="F42" s="11" t="str">
        <f t="shared" si="6"/>
        <v/>
      </c>
      <c r="G42" s="11" t="str">
        <f t="shared" si="7"/>
        <v/>
      </c>
      <c r="H42" s="11" t="str">
        <f t="shared" si="8"/>
        <v/>
      </c>
      <c r="I42" s="11" t="str">
        <f>IF(競技者データ入力シート!E46="", "", 競技者データ入力シート!E46)</f>
        <v/>
      </c>
      <c r="J42" s="11" t="str">
        <f>IF(競技者データ入力シート!F46="", "", 競技者データ入力シート!F46)</f>
        <v/>
      </c>
      <c r="K42" s="11" t="str">
        <f>IF(競技者データ入力シート!H46="", "", 競技者データ入力シート!H46)</f>
        <v/>
      </c>
      <c r="L42" s="11" t="str">
        <f>IF(競技者データ入力シート!I46="", "", 競技者データ入力シート!I46)</f>
        <v/>
      </c>
      <c r="M42" s="11" t="str">
        <f>IF(競技者データ入力シート!J46="", "", 競技者データ入力シート!J46)</f>
        <v/>
      </c>
      <c r="N42" s="11" t="str">
        <f>IF(競技者データ入力シート!K46="", "", 競技者データ入力シート!K46)</f>
        <v/>
      </c>
      <c r="O42" s="11" t="str">
        <f>IF(競技者データ入力シート!L46="", "", 競技者データ入力シート!L46)</f>
        <v/>
      </c>
      <c r="P42" s="11" t="str">
        <f>IF(A42="","",競技者データ入力シート!$S$1)</f>
        <v/>
      </c>
      <c r="Q42" s="11" t="str">
        <f>IF(P42="", "",'大会申込一覧表(印刷して提出)'!$P$6)</f>
        <v/>
      </c>
      <c r="R42" s="11" t="str">
        <f>IF(P42="", "", '大会申込一覧表(印刷して提出)'!$E$6)</f>
        <v/>
      </c>
      <c r="S42" s="11" t="str">
        <f>IF(Q42="", "", '大会申込一覧表(印刷して提出)'!$P$5)</f>
        <v/>
      </c>
      <c r="T42" s="11" t="str">
        <f>IF(競技者データ入力シート!M46="", "", 競技者データ入力シート!M46)</f>
        <v/>
      </c>
      <c r="U42" s="11" t="str">
        <f>IF(V42="", "", IF($K42="男", VLOOKUP(V42, データ!$B$2:$C$101, 2, FALSE), IF($K42="女", VLOOKUP(V42, データ!$F$2:$H$101, 2, FALSE), "")))</f>
        <v/>
      </c>
      <c r="V42" s="240" t="str">
        <f>IF($A42="","",IF(競技者データ入力シート!N46="", "", 競技者データ入力シート!N46))</f>
        <v/>
      </c>
      <c r="W42" s="239" t="str">
        <f>IF(競技者データ入力シート!O46="", "", 競技者データ入力シート!O46)</f>
        <v/>
      </c>
      <c r="X42" s="11" t="str">
        <f>IF(競技者データ入力シート!Q46="", "", TRIM(競技者データ入力シート!Q46))</f>
        <v/>
      </c>
      <c r="Y42" s="11" t="str">
        <f>IF(競技者データ入力シート!R46="", "", 競技者データ入力シート!R46)</f>
        <v/>
      </c>
      <c r="Z42" s="11" t="str">
        <f>IF(AA42="", "", IF($K42="男", VLOOKUP(AA42, データ!$B$2:$C$101, 2, FALSE), IF($K42="女", VLOOKUP(AA42, データ!$F$2:$H$101, 2, FALSE), "")))</f>
        <v/>
      </c>
      <c r="AA42" s="11" t="str">
        <f>IF($A42="","",IF(競技者データ入力シート!S46="", "", 競技者データ入力シート!S46))</f>
        <v/>
      </c>
      <c r="AB42" s="11" t="str">
        <f>IF(競技者データ入力シート!T46="", "", 競技者データ入力シート!T46)</f>
        <v/>
      </c>
      <c r="AC42" s="11" t="str">
        <f>IF(競技者データ入力シート!V46="", "", TRIM(競技者データ入力シート!V46))</f>
        <v/>
      </c>
      <c r="AD42" s="11" t="str">
        <f>IF(競技者データ入力シート!W46="", "", 競技者データ入力シート!W46)</f>
        <v/>
      </c>
      <c r="AE42" s="11" t="str">
        <f>IF(AF42="", "", IF($K42="男", VLOOKUP(AF42, データ!$B$2:$C$101, 2, FALSE), IF($K42="女", VLOOKUP(AF42, データ!$F$2:$H$101, 2, FALSE), "")))</f>
        <v/>
      </c>
      <c r="AF42" s="11" t="str">
        <f>IF($A42="","",IF(競技者データ入力シート!X46="", "", 競技者データ入力シート!X46))</f>
        <v/>
      </c>
      <c r="AG42" s="11" t="str">
        <f>IF(競技者データ入力シート!Y46="", "", 競技者データ入力シート!Y46)</f>
        <v/>
      </c>
      <c r="AH42" s="11" t="str">
        <f>IF(競技者データ入力シート!AA46="", "", TRIM(競技者データ入力シート!AA46))</f>
        <v/>
      </c>
      <c r="AI42" s="11" t="str">
        <f>IF(競技者データ入力シート!AB46="", "", 競技者データ入力シート!AB46)</f>
        <v/>
      </c>
      <c r="AJ42" s="11" t="str">
        <f>IF(AK42="", "", IF($K42="男", VLOOKUP(AK42, データ!$B$2:$C$101, 2, FALSE), IF($K42="女", VLOOKUP(AK42, データ!$F$2:$H$101, 2, FALSE), "")))</f>
        <v/>
      </c>
      <c r="AK42" s="11" t="str">
        <f>IF($A42="","",IF(競技者データ入力シート!AC46="", "", 競技者データ入力シート!AC46))</f>
        <v/>
      </c>
      <c r="AL42" s="11" t="str">
        <f>IF(競技者データ入力シート!AD46="", "", 競技者データ入力シート!AD46)</f>
        <v/>
      </c>
      <c r="AM42" s="11" t="str">
        <f>IF(競技者データ入力シート!AF46="", "", TRIM(競技者データ入力シート!AF46))</f>
        <v/>
      </c>
      <c r="AN42" s="11" t="str">
        <f>IF(競技者データ入力シート!AG46="", "", 競技者データ入力シート!AG46)</f>
        <v/>
      </c>
      <c r="AO42" s="11" t="str">
        <f>IF(AP42="", "", IF($K42="男", VLOOKUP(AP42, データ!$B$2:$C$101, 2, FALSE), IF($K42="女", VLOOKUP(AP42, データ!$F$2:$H$101, 2, FALSE), "")))</f>
        <v/>
      </c>
      <c r="AP42" s="11" t="str">
        <f>IF($A42="","",IF(競技者データ入力シート!AH46="", "", 競技者データ入力シート!AH46))</f>
        <v/>
      </c>
      <c r="AQ42" s="11" t="str">
        <f>IF(競技者データ入力シート!AI46="", "", 競技者データ入力シート!AI46)</f>
        <v/>
      </c>
      <c r="AR42" s="11" t="str">
        <f>IF(競技者データ入力シート!AK46="", "", TRIM(競技者データ入力シート!AK46))</f>
        <v/>
      </c>
      <c r="AS42" s="11" t="str">
        <f>IF(競技者データ入力シート!AL46="", "", 競技者データ入力シート!AL46)</f>
        <v/>
      </c>
      <c r="AT42" s="11" t="str">
        <f t="shared" si="4"/>
        <v/>
      </c>
    </row>
    <row r="43" spans="1:46">
      <c r="A43" s="11" t="str">
        <f>競技者データ入力シート!A47</f>
        <v/>
      </c>
      <c r="B43" s="11" t="str">
        <f>IF(競技者データ入力シート!B47="", "", 競技者データ入力シート!B47)</f>
        <v/>
      </c>
      <c r="C43" s="11" t="str">
        <f>IF(競技者データ入力シート!C47="", "", 競技者データ入力シート!C47)</f>
        <v/>
      </c>
      <c r="D43" s="11" t="str">
        <f>IF(競技者データ入力シート!D47="", "", 競技者データ入力シート!D47)</f>
        <v/>
      </c>
      <c r="E43" s="11" t="str">
        <f t="shared" si="5"/>
        <v/>
      </c>
      <c r="F43" s="11" t="str">
        <f t="shared" si="6"/>
        <v/>
      </c>
      <c r="G43" s="11" t="str">
        <f t="shared" si="7"/>
        <v/>
      </c>
      <c r="H43" s="11" t="str">
        <f t="shared" si="8"/>
        <v/>
      </c>
      <c r="I43" s="11" t="str">
        <f>IF(競技者データ入力シート!E47="", "", 競技者データ入力シート!E47)</f>
        <v/>
      </c>
      <c r="J43" s="11" t="str">
        <f>IF(競技者データ入力シート!F47="", "", 競技者データ入力シート!F47)</f>
        <v/>
      </c>
      <c r="K43" s="11" t="str">
        <f>IF(競技者データ入力シート!H47="", "", 競技者データ入力シート!H47)</f>
        <v/>
      </c>
      <c r="L43" s="11" t="str">
        <f>IF(競技者データ入力シート!I47="", "", 競技者データ入力シート!I47)</f>
        <v/>
      </c>
      <c r="M43" s="11" t="str">
        <f>IF(競技者データ入力シート!J47="", "", 競技者データ入力シート!J47)</f>
        <v/>
      </c>
      <c r="N43" s="11" t="str">
        <f>IF(競技者データ入力シート!K47="", "", 競技者データ入力シート!K47)</f>
        <v/>
      </c>
      <c r="O43" s="11" t="str">
        <f>IF(競技者データ入力シート!L47="", "", 競技者データ入力シート!L47)</f>
        <v/>
      </c>
      <c r="P43" s="11" t="str">
        <f>IF(A43="","",競技者データ入力シート!$S$1)</f>
        <v/>
      </c>
      <c r="Q43" s="11" t="str">
        <f>IF(P43="", "",'大会申込一覧表(印刷して提出)'!$P$6)</f>
        <v/>
      </c>
      <c r="R43" s="11" t="str">
        <f>IF(P43="", "", '大会申込一覧表(印刷して提出)'!$E$6)</f>
        <v/>
      </c>
      <c r="S43" s="11" t="str">
        <f>IF(Q43="", "", '大会申込一覧表(印刷して提出)'!$P$5)</f>
        <v/>
      </c>
      <c r="T43" s="11" t="str">
        <f>IF(競技者データ入力シート!M47="", "", 競技者データ入力シート!M47)</f>
        <v/>
      </c>
      <c r="U43" s="11" t="str">
        <f>IF(V43="", "", IF($K43="男", VLOOKUP(V43, データ!$B$2:$C$101, 2, FALSE), IF($K43="女", VLOOKUP(V43, データ!$F$2:$H$101, 2, FALSE), "")))</f>
        <v/>
      </c>
      <c r="V43" s="240" t="str">
        <f>IF($A43="","",IF(競技者データ入力シート!N47="", "", 競技者データ入力シート!N47))</f>
        <v/>
      </c>
      <c r="W43" s="239" t="str">
        <f>IF(競技者データ入力シート!O47="", "", 競技者データ入力シート!O47)</f>
        <v/>
      </c>
      <c r="X43" s="11" t="str">
        <f>IF(競技者データ入力シート!Q47="", "", TRIM(競技者データ入力シート!Q47))</f>
        <v/>
      </c>
      <c r="Y43" s="11" t="str">
        <f>IF(競技者データ入力シート!R47="", "", 競技者データ入力シート!R47)</f>
        <v/>
      </c>
      <c r="Z43" s="11" t="str">
        <f>IF(AA43="", "", IF($K43="男", VLOOKUP(AA43, データ!$B$2:$C$101, 2, FALSE), IF($K43="女", VLOOKUP(AA43, データ!$F$2:$H$101, 2, FALSE), "")))</f>
        <v/>
      </c>
      <c r="AA43" s="11" t="str">
        <f>IF($A43="","",IF(競技者データ入力シート!S47="", "", 競技者データ入力シート!S47))</f>
        <v/>
      </c>
      <c r="AB43" s="11" t="str">
        <f>IF(競技者データ入力シート!T47="", "", 競技者データ入力シート!T47)</f>
        <v/>
      </c>
      <c r="AC43" s="11" t="str">
        <f>IF(競技者データ入力シート!V47="", "", TRIM(競技者データ入力シート!V47))</f>
        <v/>
      </c>
      <c r="AD43" s="11" t="str">
        <f>IF(競技者データ入力シート!W47="", "", 競技者データ入力シート!W47)</f>
        <v/>
      </c>
      <c r="AE43" s="11" t="str">
        <f>IF(AF43="", "", IF($K43="男", VLOOKUP(AF43, データ!$B$2:$C$101, 2, FALSE), IF($K43="女", VLOOKUP(AF43, データ!$F$2:$H$101, 2, FALSE), "")))</f>
        <v/>
      </c>
      <c r="AF43" s="11" t="str">
        <f>IF($A43="","",IF(競技者データ入力シート!X47="", "", 競技者データ入力シート!X47))</f>
        <v/>
      </c>
      <c r="AG43" s="11" t="str">
        <f>IF(競技者データ入力シート!Y47="", "", 競技者データ入力シート!Y47)</f>
        <v/>
      </c>
      <c r="AH43" s="11" t="str">
        <f>IF(競技者データ入力シート!AA47="", "", TRIM(競技者データ入力シート!AA47))</f>
        <v/>
      </c>
      <c r="AI43" s="11" t="str">
        <f>IF(競技者データ入力シート!AB47="", "", 競技者データ入力シート!AB47)</f>
        <v/>
      </c>
      <c r="AJ43" s="11" t="str">
        <f>IF(AK43="", "", IF($K43="男", VLOOKUP(AK43, データ!$B$2:$C$101, 2, FALSE), IF($K43="女", VLOOKUP(AK43, データ!$F$2:$H$101, 2, FALSE), "")))</f>
        <v/>
      </c>
      <c r="AK43" s="11" t="str">
        <f>IF($A43="","",IF(競技者データ入力シート!AC47="", "", 競技者データ入力シート!AC47))</f>
        <v/>
      </c>
      <c r="AL43" s="11" t="str">
        <f>IF(競技者データ入力シート!AD47="", "", 競技者データ入力シート!AD47)</f>
        <v/>
      </c>
      <c r="AM43" s="11" t="str">
        <f>IF(競技者データ入力シート!AF47="", "", TRIM(競技者データ入力シート!AF47))</f>
        <v/>
      </c>
      <c r="AN43" s="11" t="str">
        <f>IF(競技者データ入力シート!AG47="", "", 競技者データ入力シート!AG47)</f>
        <v/>
      </c>
      <c r="AO43" s="11" t="str">
        <f>IF(AP43="", "", IF($K43="男", VLOOKUP(AP43, データ!$B$2:$C$101, 2, FALSE), IF($K43="女", VLOOKUP(AP43, データ!$F$2:$H$101, 2, FALSE), "")))</f>
        <v/>
      </c>
      <c r="AP43" s="11" t="str">
        <f>IF($A43="","",IF(競技者データ入力シート!AH47="", "", 競技者データ入力シート!AH47))</f>
        <v/>
      </c>
      <c r="AQ43" s="11" t="str">
        <f>IF(競技者データ入力シート!AI47="", "", 競技者データ入力シート!AI47)</f>
        <v/>
      </c>
      <c r="AR43" s="11" t="str">
        <f>IF(競技者データ入力シート!AK47="", "", TRIM(競技者データ入力シート!AK47))</f>
        <v/>
      </c>
      <c r="AS43" s="11" t="str">
        <f>IF(競技者データ入力シート!AL47="", "", 競技者データ入力シート!AL47)</f>
        <v/>
      </c>
      <c r="AT43" s="11" t="str">
        <f t="shared" si="4"/>
        <v/>
      </c>
    </row>
    <row r="44" spans="1:46">
      <c r="A44" s="11" t="str">
        <f>競技者データ入力シート!A48</f>
        <v/>
      </c>
      <c r="B44" s="11" t="str">
        <f>IF(競技者データ入力シート!B48="", "", 競技者データ入力シート!B48)</f>
        <v/>
      </c>
      <c r="C44" s="11" t="str">
        <f>IF(競技者データ入力シート!C48="", "", 競技者データ入力シート!C48)</f>
        <v/>
      </c>
      <c r="D44" s="11" t="str">
        <f>IF(競技者データ入力シート!D48="", "", 競技者データ入力シート!D48)</f>
        <v/>
      </c>
      <c r="E44" s="11" t="str">
        <f t="shared" si="5"/>
        <v/>
      </c>
      <c r="F44" s="11" t="str">
        <f t="shared" si="6"/>
        <v/>
      </c>
      <c r="G44" s="11" t="str">
        <f t="shared" si="7"/>
        <v/>
      </c>
      <c r="H44" s="11" t="str">
        <f t="shared" si="8"/>
        <v/>
      </c>
      <c r="I44" s="11" t="str">
        <f>IF(競技者データ入力シート!E48="", "", 競技者データ入力シート!E48)</f>
        <v/>
      </c>
      <c r="J44" s="11" t="str">
        <f>IF(競技者データ入力シート!F48="", "", 競技者データ入力シート!F48)</f>
        <v/>
      </c>
      <c r="K44" s="11" t="str">
        <f>IF(競技者データ入力シート!H48="", "", 競技者データ入力シート!H48)</f>
        <v/>
      </c>
      <c r="L44" s="11" t="str">
        <f>IF(競技者データ入力シート!I48="", "", 競技者データ入力シート!I48)</f>
        <v/>
      </c>
      <c r="M44" s="11" t="str">
        <f>IF(競技者データ入力シート!J48="", "", 競技者データ入力シート!J48)</f>
        <v/>
      </c>
      <c r="N44" s="11" t="str">
        <f>IF(競技者データ入力シート!K48="", "", 競技者データ入力シート!K48)</f>
        <v/>
      </c>
      <c r="O44" s="11" t="str">
        <f>IF(競技者データ入力シート!L48="", "", 競技者データ入力シート!L48)</f>
        <v/>
      </c>
      <c r="P44" s="11" t="str">
        <f>IF(A44="","",競技者データ入力シート!$S$1)</f>
        <v/>
      </c>
      <c r="Q44" s="11" t="str">
        <f>IF(P44="", "",'大会申込一覧表(印刷して提出)'!$P$6)</f>
        <v/>
      </c>
      <c r="R44" s="11" t="str">
        <f>IF(P44="", "", '大会申込一覧表(印刷して提出)'!$E$6)</f>
        <v/>
      </c>
      <c r="S44" s="11" t="str">
        <f>IF(Q44="", "", '大会申込一覧表(印刷して提出)'!$P$5)</f>
        <v/>
      </c>
      <c r="T44" s="11" t="str">
        <f>IF(競技者データ入力シート!M48="", "", 競技者データ入力シート!M48)</f>
        <v/>
      </c>
      <c r="U44" s="11" t="str">
        <f>IF(V44="", "", IF($K44="男", VLOOKUP(V44, データ!$B$2:$C$101, 2, FALSE), IF($K44="女", VLOOKUP(V44, データ!$F$2:$H$101, 2, FALSE), "")))</f>
        <v/>
      </c>
      <c r="V44" s="240" t="str">
        <f>IF($A44="","",IF(競技者データ入力シート!N48="", "", 競技者データ入力シート!N48))</f>
        <v/>
      </c>
      <c r="W44" s="239" t="str">
        <f>IF(競技者データ入力シート!O48="", "", 競技者データ入力シート!O48)</f>
        <v/>
      </c>
      <c r="X44" s="11" t="str">
        <f>IF(競技者データ入力シート!Q48="", "", TRIM(競技者データ入力シート!Q48))</f>
        <v/>
      </c>
      <c r="Y44" s="11" t="str">
        <f>IF(競技者データ入力シート!R48="", "", 競技者データ入力シート!R48)</f>
        <v/>
      </c>
      <c r="Z44" s="11" t="str">
        <f>IF(AA44="", "", IF($K44="男", VLOOKUP(AA44, データ!$B$2:$C$101, 2, FALSE), IF($K44="女", VLOOKUP(AA44, データ!$F$2:$H$101, 2, FALSE), "")))</f>
        <v/>
      </c>
      <c r="AA44" s="11" t="str">
        <f>IF($A44="","",IF(競技者データ入力シート!S48="", "", 競技者データ入力シート!S48))</f>
        <v/>
      </c>
      <c r="AB44" s="11" t="str">
        <f>IF(競技者データ入力シート!T48="", "", 競技者データ入力シート!T48)</f>
        <v/>
      </c>
      <c r="AC44" s="11" t="str">
        <f>IF(競技者データ入力シート!V48="", "", TRIM(競技者データ入力シート!V48))</f>
        <v/>
      </c>
      <c r="AD44" s="11" t="str">
        <f>IF(競技者データ入力シート!W48="", "", 競技者データ入力シート!W48)</f>
        <v/>
      </c>
      <c r="AE44" s="11" t="str">
        <f>IF(AF44="", "", IF($K44="男", VLOOKUP(AF44, データ!$B$2:$C$101, 2, FALSE), IF($K44="女", VLOOKUP(AF44, データ!$F$2:$H$101, 2, FALSE), "")))</f>
        <v/>
      </c>
      <c r="AF44" s="11" t="str">
        <f>IF($A44="","",IF(競技者データ入力シート!X48="", "", 競技者データ入力シート!X48))</f>
        <v/>
      </c>
      <c r="AG44" s="11" t="str">
        <f>IF(競技者データ入力シート!Y48="", "", 競技者データ入力シート!Y48)</f>
        <v/>
      </c>
      <c r="AH44" s="11" t="str">
        <f>IF(競技者データ入力シート!AA48="", "", TRIM(競技者データ入力シート!AA48))</f>
        <v/>
      </c>
      <c r="AI44" s="11" t="str">
        <f>IF(競技者データ入力シート!AB48="", "", 競技者データ入力シート!AB48)</f>
        <v/>
      </c>
      <c r="AJ44" s="11" t="str">
        <f>IF(AK44="", "", IF($K44="男", VLOOKUP(AK44, データ!$B$2:$C$101, 2, FALSE), IF($K44="女", VLOOKUP(AK44, データ!$F$2:$H$101, 2, FALSE), "")))</f>
        <v/>
      </c>
      <c r="AK44" s="11" t="str">
        <f>IF($A44="","",IF(競技者データ入力シート!AC48="", "", 競技者データ入力シート!AC48))</f>
        <v/>
      </c>
      <c r="AL44" s="11" t="str">
        <f>IF(競技者データ入力シート!AD48="", "", 競技者データ入力シート!AD48)</f>
        <v/>
      </c>
      <c r="AM44" s="11" t="str">
        <f>IF(競技者データ入力シート!AF48="", "", TRIM(競技者データ入力シート!AF48))</f>
        <v/>
      </c>
      <c r="AN44" s="11" t="str">
        <f>IF(競技者データ入力シート!AG48="", "", 競技者データ入力シート!AG48)</f>
        <v/>
      </c>
      <c r="AO44" s="11" t="str">
        <f>IF(AP44="", "", IF($K44="男", VLOOKUP(AP44, データ!$B$2:$C$101, 2, FALSE), IF($K44="女", VLOOKUP(AP44, データ!$F$2:$H$101, 2, FALSE), "")))</f>
        <v/>
      </c>
      <c r="AP44" s="11" t="str">
        <f>IF($A44="","",IF(競技者データ入力シート!AH48="", "", 競技者データ入力シート!AH48))</f>
        <v/>
      </c>
      <c r="AQ44" s="11" t="str">
        <f>IF(競技者データ入力シート!AI48="", "", 競技者データ入力シート!AI48)</f>
        <v/>
      </c>
      <c r="AR44" s="11" t="str">
        <f>IF(競技者データ入力シート!AK48="", "", TRIM(競技者データ入力シート!AK48))</f>
        <v/>
      </c>
      <c r="AS44" s="11" t="str">
        <f>IF(競技者データ入力シート!AL48="", "", 競技者データ入力シート!AL48)</f>
        <v/>
      </c>
      <c r="AT44" s="11" t="str">
        <f t="shared" si="4"/>
        <v/>
      </c>
    </row>
    <row r="45" spans="1:46">
      <c r="A45" s="11" t="str">
        <f>競技者データ入力シート!A49</f>
        <v/>
      </c>
      <c r="B45" s="11" t="str">
        <f>IF(競技者データ入力シート!B49="", "", 競技者データ入力シート!B49)</f>
        <v/>
      </c>
      <c r="C45" s="11" t="str">
        <f>IF(競技者データ入力シート!C49="", "", 競技者データ入力シート!C49)</f>
        <v/>
      </c>
      <c r="D45" s="11" t="str">
        <f>IF(競技者データ入力シート!D49="", "", 競技者データ入力シート!D49)</f>
        <v/>
      </c>
      <c r="E45" s="11" t="str">
        <f t="shared" si="5"/>
        <v/>
      </c>
      <c r="F45" s="11" t="str">
        <f t="shared" si="6"/>
        <v/>
      </c>
      <c r="G45" s="11" t="str">
        <f t="shared" si="7"/>
        <v/>
      </c>
      <c r="H45" s="11" t="str">
        <f t="shared" si="8"/>
        <v/>
      </c>
      <c r="I45" s="11" t="str">
        <f>IF(競技者データ入力シート!E49="", "", 競技者データ入力シート!E49)</f>
        <v/>
      </c>
      <c r="J45" s="11" t="str">
        <f>IF(競技者データ入力シート!F49="", "", 競技者データ入力シート!F49)</f>
        <v/>
      </c>
      <c r="K45" s="11" t="str">
        <f>IF(競技者データ入力シート!H49="", "", 競技者データ入力シート!H49)</f>
        <v/>
      </c>
      <c r="L45" s="11" t="str">
        <f>IF(競技者データ入力シート!I49="", "", 競技者データ入力シート!I49)</f>
        <v/>
      </c>
      <c r="M45" s="11" t="str">
        <f>IF(競技者データ入力シート!J49="", "", 競技者データ入力シート!J49)</f>
        <v/>
      </c>
      <c r="N45" s="11" t="str">
        <f>IF(競技者データ入力シート!K49="", "", 競技者データ入力シート!K49)</f>
        <v/>
      </c>
      <c r="O45" s="11" t="str">
        <f>IF(競技者データ入力シート!L49="", "", 競技者データ入力シート!L49)</f>
        <v/>
      </c>
      <c r="P45" s="11" t="str">
        <f>IF(A45="","",競技者データ入力シート!$S$1)</f>
        <v/>
      </c>
      <c r="Q45" s="11" t="str">
        <f>IF(P45="", "",'大会申込一覧表(印刷して提出)'!$P$6)</f>
        <v/>
      </c>
      <c r="R45" s="11" t="str">
        <f>IF(P45="", "", '大会申込一覧表(印刷して提出)'!$E$6)</f>
        <v/>
      </c>
      <c r="S45" s="11" t="str">
        <f>IF(Q45="", "", '大会申込一覧表(印刷して提出)'!$P$5)</f>
        <v/>
      </c>
      <c r="T45" s="11" t="str">
        <f>IF(競技者データ入力シート!M49="", "", 競技者データ入力シート!M49)</f>
        <v/>
      </c>
      <c r="U45" s="11" t="str">
        <f>IF(V45="", "", IF($K45="男", VLOOKUP(V45, データ!$B$2:$C$101, 2, FALSE), IF($K45="女", VLOOKUP(V45, データ!$F$2:$H$101, 2, FALSE), "")))</f>
        <v/>
      </c>
      <c r="V45" s="240" t="str">
        <f>IF($A45="","",IF(競技者データ入力シート!N49="", "", 競技者データ入力シート!N49))</f>
        <v/>
      </c>
      <c r="W45" s="239" t="str">
        <f>IF(競技者データ入力シート!O49="", "", 競技者データ入力シート!O49)</f>
        <v/>
      </c>
      <c r="X45" s="11" t="str">
        <f>IF(競技者データ入力シート!Q49="", "", TRIM(競技者データ入力シート!Q49))</f>
        <v/>
      </c>
      <c r="Y45" s="11" t="str">
        <f>IF(競技者データ入力シート!R49="", "", 競技者データ入力シート!R49)</f>
        <v/>
      </c>
      <c r="Z45" s="11" t="str">
        <f>IF(AA45="", "", IF($K45="男", VLOOKUP(AA45, データ!$B$2:$C$101, 2, FALSE), IF($K45="女", VLOOKUP(AA45, データ!$F$2:$H$101, 2, FALSE), "")))</f>
        <v/>
      </c>
      <c r="AA45" s="11" t="str">
        <f>IF($A45="","",IF(競技者データ入力シート!S49="", "", 競技者データ入力シート!S49))</f>
        <v/>
      </c>
      <c r="AB45" s="11" t="str">
        <f>IF(競技者データ入力シート!T49="", "", 競技者データ入力シート!T49)</f>
        <v/>
      </c>
      <c r="AC45" s="11" t="str">
        <f>IF(競技者データ入力シート!V49="", "", TRIM(競技者データ入力シート!V49))</f>
        <v/>
      </c>
      <c r="AD45" s="11" t="str">
        <f>IF(競技者データ入力シート!W49="", "", 競技者データ入力シート!W49)</f>
        <v/>
      </c>
      <c r="AE45" s="11" t="str">
        <f>IF(AF45="", "", IF($K45="男", VLOOKUP(AF45, データ!$B$2:$C$101, 2, FALSE), IF($K45="女", VLOOKUP(AF45, データ!$F$2:$H$101, 2, FALSE), "")))</f>
        <v/>
      </c>
      <c r="AF45" s="11" t="str">
        <f>IF($A45="","",IF(競技者データ入力シート!X49="", "", 競技者データ入力シート!X49))</f>
        <v/>
      </c>
      <c r="AG45" s="11" t="str">
        <f>IF(競技者データ入力シート!Y49="", "", 競技者データ入力シート!Y49)</f>
        <v/>
      </c>
      <c r="AH45" s="11" t="str">
        <f>IF(競技者データ入力シート!AA49="", "", TRIM(競技者データ入力シート!AA49))</f>
        <v/>
      </c>
      <c r="AI45" s="11" t="str">
        <f>IF(競技者データ入力シート!AB49="", "", 競技者データ入力シート!AB49)</f>
        <v/>
      </c>
      <c r="AJ45" s="11" t="str">
        <f>IF(AK45="", "", IF($K45="男", VLOOKUP(AK45, データ!$B$2:$C$101, 2, FALSE), IF($K45="女", VLOOKUP(AK45, データ!$F$2:$H$101, 2, FALSE), "")))</f>
        <v/>
      </c>
      <c r="AK45" s="11" t="str">
        <f>IF($A45="","",IF(競技者データ入力シート!AC49="", "", 競技者データ入力シート!AC49))</f>
        <v/>
      </c>
      <c r="AL45" s="11" t="str">
        <f>IF(競技者データ入力シート!AD49="", "", 競技者データ入力シート!AD49)</f>
        <v/>
      </c>
      <c r="AM45" s="11" t="str">
        <f>IF(競技者データ入力シート!AF49="", "", TRIM(競技者データ入力シート!AF49))</f>
        <v/>
      </c>
      <c r="AN45" s="11" t="str">
        <f>IF(競技者データ入力シート!AG49="", "", 競技者データ入力シート!AG49)</f>
        <v/>
      </c>
      <c r="AO45" s="11" t="str">
        <f>IF(AP45="", "", IF($K45="男", VLOOKUP(AP45, データ!$B$2:$C$101, 2, FALSE), IF($K45="女", VLOOKUP(AP45, データ!$F$2:$H$101, 2, FALSE), "")))</f>
        <v/>
      </c>
      <c r="AP45" s="11" t="str">
        <f>IF($A45="","",IF(競技者データ入力シート!AH49="", "", 競技者データ入力シート!AH49))</f>
        <v/>
      </c>
      <c r="AQ45" s="11" t="str">
        <f>IF(競技者データ入力シート!AI49="", "", 競技者データ入力シート!AI49)</f>
        <v/>
      </c>
      <c r="AR45" s="11" t="str">
        <f>IF(競技者データ入力シート!AK49="", "", TRIM(競技者データ入力シート!AK49))</f>
        <v/>
      </c>
      <c r="AS45" s="11" t="str">
        <f>IF(競技者データ入力シート!AL49="", "", 競技者データ入力シート!AL49)</f>
        <v/>
      </c>
      <c r="AT45" s="11" t="str">
        <f t="shared" si="4"/>
        <v/>
      </c>
    </row>
    <row r="46" spans="1:46">
      <c r="A46" s="11" t="str">
        <f>競技者データ入力シート!A50</f>
        <v/>
      </c>
      <c r="B46" s="11" t="str">
        <f>IF(競技者データ入力シート!B50="", "", 競技者データ入力シート!B50)</f>
        <v/>
      </c>
      <c r="C46" s="11" t="str">
        <f>IF(競技者データ入力シート!C50="", "", 競技者データ入力シート!C50)</f>
        <v/>
      </c>
      <c r="D46" s="11" t="str">
        <f>IF(競技者データ入力シート!D50="", "", 競技者データ入力シート!D50)</f>
        <v/>
      </c>
      <c r="E46" s="11" t="str">
        <f t="shared" si="5"/>
        <v/>
      </c>
      <c r="F46" s="11" t="str">
        <f t="shared" si="6"/>
        <v/>
      </c>
      <c r="G46" s="11" t="str">
        <f t="shared" si="7"/>
        <v/>
      </c>
      <c r="H46" s="11" t="str">
        <f t="shared" si="8"/>
        <v/>
      </c>
      <c r="I46" s="11" t="str">
        <f>IF(競技者データ入力シート!E50="", "", 競技者データ入力シート!E50)</f>
        <v/>
      </c>
      <c r="J46" s="11" t="str">
        <f>IF(競技者データ入力シート!F50="", "", 競技者データ入力シート!F50)</f>
        <v/>
      </c>
      <c r="K46" s="11" t="str">
        <f>IF(競技者データ入力シート!H50="", "", 競技者データ入力シート!H50)</f>
        <v/>
      </c>
      <c r="L46" s="11" t="str">
        <f>IF(競技者データ入力シート!I50="", "", 競技者データ入力シート!I50)</f>
        <v/>
      </c>
      <c r="M46" s="11" t="str">
        <f>IF(競技者データ入力シート!J50="", "", 競技者データ入力シート!J50)</f>
        <v/>
      </c>
      <c r="N46" s="11" t="str">
        <f>IF(競技者データ入力シート!K50="", "", 競技者データ入力シート!K50)</f>
        <v/>
      </c>
      <c r="O46" s="11" t="str">
        <f>IF(競技者データ入力シート!L50="", "", 競技者データ入力シート!L50)</f>
        <v/>
      </c>
      <c r="P46" s="11" t="str">
        <f>IF(A46="","",競技者データ入力シート!$S$1)</f>
        <v/>
      </c>
      <c r="Q46" s="11" t="str">
        <f>IF(P46="", "",'大会申込一覧表(印刷して提出)'!$P$6)</f>
        <v/>
      </c>
      <c r="R46" s="11" t="str">
        <f>IF(P46="", "", '大会申込一覧表(印刷して提出)'!$E$6)</f>
        <v/>
      </c>
      <c r="S46" s="11" t="str">
        <f>IF(Q46="", "", '大会申込一覧表(印刷して提出)'!$P$5)</f>
        <v/>
      </c>
      <c r="T46" s="11" t="str">
        <f>IF(競技者データ入力シート!M50="", "", 競技者データ入力シート!M50)</f>
        <v/>
      </c>
      <c r="U46" s="11" t="str">
        <f>IF(V46="", "", IF($K46="男", VLOOKUP(V46, データ!$B$2:$C$101, 2, FALSE), IF($K46="女", VLOOKUP(V46, データ!$F$2:$H$101, 2, FALSE), "")))</f>
        <v/>
      </c>
      <c r="V46" s="240" t="str">
        <f>IF($A46="","",IF(競技者データ入力シート!N50="", "", 競技者データ入力シート!N50))</f>
        <v/>
      </c>
      <c r="W46" s="239" t="str">
        <f>IF(競技者データ入力シート!O50="", "", 競技者データ入力シート!O50)</f>
        <v/>
      </c>
      <c r="X46" s="11" t="str">
        <f>IF(競技者データ入力シート!Q50="", "", TRIM(競技者データ入力シート!Q50))</f>
        <v/>
      </c>
      <c r="Y46" s="11" t="str">
        <f>IF(競技者データ入力シート!R50="", "", 競技者データ入力シート!R50)</f>
        <v/>
      </c>
      <c r="Z46" s="11" t="str">
        <f>IF(AA46="", "", IF($K46="男", VLOOKUP(AA46, データ!$B$2:$C$101, 2, FALSE), IF($K46="女", VLOOKUP(AA46, データ!$F$2:$H$101, 2, FALSE), "")))</f>
        <v/>
      </c>
      <c r="AA46" s="11" t="str">
        <f>IF($A46="","",IF(競技者データ入力シート!S50="", "", 競技者データ入力シート!S50))</f>
        <v/>
      </c>
      <c r="AB46" s="11" t="str">
        <f>IF(競技者データ入力シート!T50="", "", 競技者データ入力シート!T50)</f>
        <v/>
      </c>
      <c r="AC46" s="11" t="str">
        <f>IF(競技者データ入力シート!V50="", "", TRIM(競技者データ入力シート!V50))</f>
        <v/>
      </c>
      <c r="AD46" s="11" t="str">
        <f>IF(競技者データ入力シート!W50="", "", 競技者データ入力シート!W50)</f>
        <v/>
      </c>
      <c r="AE46" s="11" t="str">
        <f>IF(AF46="", "", IF($K46="男", VLOOKUP(AF46, データ!$B$2:$C$101, 2, FALSE), IF($K46="女", VLOOKUP(AF46, データ!$F$2:$H$101, 2, FALSE), "")))</f>
        <v/>
      </c>
      <c r="AF46" s="11" t="str">
        <f>IF($A46="","",IF(競技者データ入力シート!X50="", "", 競技者データ入力シート!X50))</f>
        <v/>
      </c>
      <c r="AG46" s="11" t="str">
        <f>IF(競技者データ入力シート!Y50="", "", 競技者データ入力シート!Y50)</f>
        <v/>
      </c>
      <c r="AH46" s="11" t="str">
        <f>IF(競技者データ入力シート!AA50="", "", TRIM(競技者データ入力シート!AA50))</f>
        <v/>
      </c>
      <c r="AI46" s="11" t="str">
        <f>IF(競技者データ入力シート!AB50="", "", 競技者データ入力シート!AB50)</f>
        <v/>
      </c>
      <c r="AJ46" s="11" t="str">
        <f>IF(AK46="", "", IF($K46="男", VLOOKUP(AK46, データ!$B$2:$C$101, 2, FALSE), IF($K46="女", VLOOKUP(AK46, データ!$F$2:$H$101, 2, FALSE), "")))</f>
        <v/>
      </c>
      <c r="AK46" s="11" t="str">
        <f>IF($A46="","",IF(競技者データ入力シート!AC50="", "", 競技者データ入力シート!AC50))</f>
        <v/>
      </c>
      <c r="AL46" s="11" t="str">
        <f>IF(競技者データ入力シート!AD50="", "", 競技者データ入力シート!AD50)</f>
        <v/>
      </c>
      <c r="AM46" s="11" t="str">
        <f>IF(競技者データ入力シート!AF50="", "", TRIM(競技者データ入力シート!AF50))</f>
        <v/>
      </c>
      <c r="AN46" s="11" t="str">
        <f>IF(競技者データ入力シート!AG50="", "", 競技者データ入力シート!AG50)</f>
        <v/>
      </c>
      <c r="AO46" s="11" t="str">
        <f>IF(AP46="", "", IF($K46="男", VLOOKUP(AP46, データ!$B$2:$C$101, 2, FALSE), IF($K46="女", VLOOKUP(AP46, データ!$F$2:$H$101, 2, FALSE), "")))</f>
        <v/>
      </c>
      <c r="AP46" s="11" t="str">
        <f>IF($A46="","",IF(競技者データ入力シート!AH50="", "", 競技者データ入力シート!AH50))</f>
        <v/>
      </c>
      <c r="AQ46" s="11" t="str">
        <f>IF(競技者データ入力シート!AI50="", "", 競技者データ入力シート!AI50)</f>
        <v/>
      </c>
      <c r="AR46" s="11" t="str">
        <f>IF(競技者データ入力シート!AK50="", "", TRIM(競技者データ入力シート!AK50))</f>
        <v/>
      </c>
      <c r="AS46" s="11" t="str">
        <f>IF(競技者データ入力シート!AL50="", "", 競技者データ入力シート!AL50)</f>
        <v/>
      </c>
      <c r="AT46" s="11" t="str">
        <f t="shared" si="4"/>
        <v/>
      </c>
    </row>
    <row r="47" spans="1:46">
      <c r="A47" s="11" t="str">
        <f>競技者データ入力シート!A51</f>
        <v/>
      </c>
      <c r="B47" s="11" t="str">
        <f>IF(競技者データ入力シート!B51="", "", 競技者データ入力シート!B51)</f>
        <v/>
      </c>
      <c r="C47" s="11" t="str">
        <f>IF(競技者データ入力シート!C51="", "", 競技者データ入力シート!C51)</f>
        <v/>
      </c>
      <c r="D47" s="11" t="str">
        <f>IF(競技者データ入力シート!D51="", "", 競技者データ入力シート!D51)</f>
        <v/>
      </c>
      <c r="E47" s="11" t="str">
        <f t="shared" si="5"/>
        <v/>
      </c>
      <c r="F47" s="11" t="str">
        <f t="shared" si="6"/>
        <v/>
      </c>
      <c r="G47" s="11" t="str">
        <f t="shared" si="7"/>
        <v/>
      </c>
      <c r="H47" s="11" t="str">
        <f t="shared" si="8"/>
        <v/>
      </c>
      <c r="I47" s="11" t="str">
        <f>IF(競技者データ入力シート!E51="", "", 競技者データ入力シート!E51)</f>
        <v/>
      </c>
      <c r="J47" s="11" t="str">
        <f>IF(競技者データ入力シート!F51="", "", 競技者データ入力シート!F51)</f>
        <v/>
      </c>
      <c r="K47" s="11" t="str">
        <f>IF(競技者データ入力シート!H51="", "", 競技者データ入力シート!H51)</f>
        <v/>
      </c>
      <c r="L47" s="11" t="str">
        <f>IF(競技者データ入力シート!I51="", "", 競技者データ入力シート!I51)</f>
        <v/>
      </c>
      <c r="M47" s="11" t="str">
        <f>IF(競技者データ入力シート!J51="", "", 競技者データ入力シート!J51)</f>
        <v/>
      </c>
      <c r="N47" s="11" t="str">
        <f>IF(競技者データ入力シート!K51="", "", 競技者データ入力シート!K51)</f>
        <v/>
      </c>
      <c r="O47" s="11" t="str">
        <f>IF(競技者データ入力シート!L51="", "", 競技者データ入力シート!L51)</f>
        <v/>
      </c>
      <c r="P47" s="11" t="str">
        <f>IF(A47="","",競技者データ入力シート!$S$1)</f>
        <v/>
      </c>
      <c r="Q47" s="11" t="str">
        <f>IF(P47="", "",'大会申込一覧表(印刷して提出)'!$P$6)</f>
        <v/>
      </c>
      <c r="R47" s="11" t="str">
        <f>IF(P47="", "", '大会申込一覧表(印刷して提出)'!$E$6)</f>
        <v/>
      </c>
      <c r="S47" s="11" t="str">
        <f>IF(Q47="", "", '大会申込一覧表(印刷して提出)'!$P$5)</f>
        <v/>
      </c>
      <c r="T47" s="11" t="str">
        <f>IF(競技者データ入力シート!M51="", "", 競技者データ入力シート!M51)</f>
        <v/>
      </c>
      <c r="U47" s="11" t="str">
        <f>IF(V47="", "", IF($K47="男", VLOOKUP(V47, データ!$B$2:$C$101, 2, FALSE), IF($K47="女", VLOOKUP(V47, データ!$F$2:$H$101, 2, FALSE), "")))</f>
        <v/>
      </c>
      <c r="V47" s="240" t="str">
        <f>IF($A47="","",IF(競技者データ入力シート!N51="", "", 競技者データ入力シート!N51))</f>
        <v/>
      </c>
      <c r="W47" s="239" t="str">
        <f>IF(競技者データ入力シート!O51="", "", 競技者データ入力シート!O51)</f>
        <v/>
      </c>
      <c r="X47" s="11" t="str">
        <f>IF(競技者データ入力シート!Q51="", "", TRIM(競技者データ入力シート!Q51))</f>
        <v/>
      </c>
      <c r="Y47" s="11" t="str">
        <f>IF(競技者データ入力シート!R51="", "", 競技者データ入力シート!R51)</f>
        <v/>
      </c>
      <c r="Z47" s="11" t="str">
        <f>IF(AA47="", "", IF($K47="男", VLOOKUP(AA47, データ!$B$2:$C$101, 2, FALSE), IF($K47="女", VLOOKUP(AA47, データ!$F$2:$H$101, 2, FALSE), "")))</f>
        <v/>
      </c>
      <c r="AA47" s="11" t="str">
        <f>IF($A47="","",IF(競技者データ入力シート!S51="", "", 競技者データ入力シート!S51))</f>
        <v/>
      </c>
      <c r="AB47" s="11" t="str">
        <f>IF(競技者データ入力シート!T51="", "", 競技者データ入力シート!T51)</f>
        <v/>
      </c>
      <c r="AC47" s="11" t="str">
        <f>IF(競技者データ入力シート!V51="", "", TRIM(競技者データ入力シート!V51))</f>
        <v/>
      </c>
      <c r="AD47" s="11" t="str">
        <f>IF(競技者データ入力シート!W51="", "", 競技者データ入力シート!W51)</f>
        <v/>
      </c>
      <c r="AE47" s="11" t="str">
        <f>IF(AF47="", "", IF($K47="男", VLOOKUP(AF47, データ!$B$2:$C$101, 2, FALSE), IF($K47="女", VLOOKUP(AF47, データ!$F$2:$H$101, 2, FALSE), "")))</f>
        <v/>
      </c>
      <c r="AF47" s="11" t="str">
        <f>IF($A47="","",IF(競技者データ入力シート!X51="", "", 競技者データ入力シート!X51))</f>
        <v/>
      </c>
      <c r="AG47" s="11" t="str">
        <f>IF(競技者データ入力シート!Y51="", "", 競技者データ入力シート!Y51)</f>
        <v/>
      </c>
      <c r="AH47" s="11" t="str">
        <f>IF(競技者データ入力シート!AA51="", "", TRIM(競技者データ入力シート!AA51))</f>
        <v/>
      </c>
      <c r="AI47" s="11" t="str">
        <f>IF(競技者データ入力シート!AB51="", "", 競技者データ入力シート!AB51)</f>
        <v/>
      </c>
      <c r="AJ47" s="11" t="str">
        <f>IF(AK47="", "", IF($K47="男", VLOOKUP(AK47, データ!$B$2:$C$101, 2, FALSE), IF($K47="女", VLOOKUP(AK47, データ!$F$2:$H$101, 2, FALSE), "")))</f>
        <v/>
      </c>
      <c r="AK47" s="11" t="str">
        <f>IF($A47="","",IF(競技者データ入力シート!AC51="", "", 競技者データ入力シート!AC51))</f>
        <v/>
      </c>
      <c r="AL47" s="11" t="str">
        <f>IF(競技者データ入力シート!AD51="", "", 競技者データ入力シート!AD51)</f>
        <v/>
      </c>
      <c r="AM47" s="11" t="str">
        <f>IF(競技者データ入力シート!AF51="", "", TRIM(競技者データ入力シート!AF51))</f>
        <v/>
      </c>
      <c r="AN47" s="11" t="str">
        <f>IF(競技者データ入力シート!AG51="", "", 競技者データ入力シート!AG51)</f>
        <v/>
      </c>
      <c r="AO47" s="11" t="str">
        <f>IF(AP47="", "", IF($K47="男", VLOOKUP(AP47, データ!$B$2:$C$101, 2, FALSE), IF($K47="女", VLOOKUP(AP47, データ!$F$2:$H$101, 2, FALSE), "")))</f>
        <v/>
      </c>
      <c r="AP47" s="11" t="str">
        <f>IF($A47="","",IF(競技者データ入力シート!AH51="", "", 競技者データ入力シート!AH51))</f>
        <v/>
      </c>
      <c r="AQ47" s="11" t="str">
        <f>IF(競技者データ入力シート!AI51="", "", 競技者データ入力シート!AI51)</f>
        <v/>
      </c>
      <c r="AR47" s="11" t="str">
        <f>IF(競技者データ入力シート!AK51="", "", TRIM(競技者データ入力シート!AK51))</f>
        <v/>
      </c>
      <c r="AS47" s="11" t="str">
        <f>IF(競技者データ入力シート!AL51="", "", 競技者データ入力シート!AL51)</f>
        <v/>
      </c>
      <c r="AT47" s="11" t="str">
        <f t="shared" si="4"/>
        <v/>
      </c>
    </row>
    <row r="48" spans="1:46">
      <c r="A48" s="11" t="str">
        <f>競技者データ入力シート!A52</f>
        <v/>
      </c>
      <c r="B48" s="11" t="str">
        <f>IF(競技者データ入力シート!B52="", "", 競技者データ入力シート!B52)</f>
        <v/>
      </c>
      <c r="C48" s="11" t="str">
        <f>IF(競技者データ入力シート!C52="", "", 競技者データ入力シート!C52)</f>
        <v/>
      </c>
      <c r="D48" s="11" t="str">
        <f>IF(競技者データ入力シート!D52="", "", 競技者データ入力シート!D52)</f>
        <v/>
      </c>
      <c r="E48" s="11" t="str">
        <f t="shared" si="5"/>
        <v/>
      </c>
      <c r="F48" s="11" t="str">
        <f t="shared" si="6"/>
        <v/>
      </c>
      <c r="G48" s="11" t="str">
        <f t="shared" si="7"/>
        <v/>
      </c>
      <c r="H48" s="11" t="str">
        <f t="shared" si="8"/>
        <v/>
      </c>
      <c r="I48" s="11" t="str">
        <f>IF(競技者データ入力シート!E52="", "", 競技者データ入力シート!E52)</f>
        <v/>
      </c>
      <c r="J48" s="11" t="str">
        <f>IF(競技者データ入力シート!F52="", "", 競技者データ入力シート!F52)</f>
        <v/>
      </c>
      <c r="K48" s="11" t="str">
        <f>IF(競技者データ入力シート!H52="", "", 競技者データ入力シート!H52)</f>
        <v/>
      </c>
      <c r="L48" s="11" t="str">
        <f>IF(競技者データ入力シート!I52="", "", 競技者データ入力シート!I52)</f>
        <v/>
      </c>
      <c r="M48" s="11" t="str">
        <f>IF(競技者データ入力シート!J52="", "", 競技者データ入力シート!J52)</f>
        <v/>
      </c>
      <c r="N48" s="11" t="str">
        <f>IF(競技者データ入力シート!K52="", "", 競技者データ入力シート!K52)</f>
        <v/>
      </c>
      <c r="O48" s="11" t="str">
        <f>IF(競技者データ入力シート!L52="", "", 競技者データ入力シート!L52)</f>
        <v/>
      </c>
      <c r="P48" s="11" t="str">
        <f>IF(A48="","",競技者データ入力シート!$S$1)</f>
        <v/>
      </c>
      <c r="Q48" s="11" t="str">
        <f>IF(P48="", "",'大会申込一覧表(印刷して提出)'!$P$6)</f>
        <v/>
      </c>
      <c r="R48" s="11" t="str">
        <f>IF(P48="", "", '大会申込一覧表(印刷して提出)'!$E$6)</f>
        <v/>
      </c>
      <c r="S48" s="11" t="str">
        <f>IF(Q48="", "", '大会申込一覧表(印刷して提出)'!$P$5)</f>
        <v/>
      </c>
      <c r="T48" s="11" t="str">
        <f>IF(競技者データ入力シート!M52="", "", 競技者データ入力シート!M52)</f>
        <v/>
      </c>
      <c r="U48" s="11" t="str">
        <f>IF(V48="", "", IF($K48="男", VLOOKUP(V48, データ!$B$2:$C$101, 2, FALSE), IF($K48="女", VLOOKUP(V48, データ!$F$2:$H$101, 2, FALSE), "")))</f>
        <v/>
      </c>
      <c r="V48" s="240" t="str">
        <f>IF($A48="","",IF(競技者データ入力シート!N52="", "", 競技者データ入力シート!N52))</f>
        <v/>
      </c>
      <c r="W48" s="239" t="str">
        <f>IF(競技者データ入力シート!O52="", "", 競技者データ入力シート!O52)</f>
        <v/>
      </c>
      <c r="X48" s="11" t="str">
        <f>IF(競技者データ入力シート!Q52="", "", TRIM(競技者データ入力シート!Q52))</f>
        <v/>
      </c>
      <c r="Y48" s="11" t="str">
        <f>IF(競技者データ入力シート!R52="", "", 競技者データ入力シート!R52)</f>
        <v/>
      </c>
      <c r="Z48" s="11" t="str">
        <f>IF(AA48="", "", IF($K48="男", VLOOKUP(AA48, データ!$B$2:$C$101, 2, FALSE), IF($K48="女", VLOOKUP(AA48, データ!$F$2:$H$101, 2, FALSE), "")))</f>
        <v/>
      </c>
      <c r="AA48" s="11" t="str">
        <f>IF($A48="","",IF(競技者データ入力シート!S52="", "", 競技者データ入力シート!S52))</f>
        <v/>
      </c>
      <c r="AB48" s="11" t="str">
        <f>IF(競技者データ入力シート!T52="", "", 競技者データ入力シート!T52)</f>
        <v/>
      </c>
      <c r="AC48" s="11" t="str">
        <f>IF(競技者データ入力シート!V52="", "", TRIM(競技者データ入力シート!V52))</f>
        <v/>
      </c>
      <c r="AD48" s="11" t="str">
        <f>IF(競技者データ入力シート!W52="", "", 競技者データ入力シート!W52)</f>
        <v/>
      </c>
      <c r="AE48" s="11" t="str">
        <f>IF(AF48="", "", IF($K48="男", VLOOKUP(AF48, データ!$B$2:$C$101, 2, FALSE), IF($K48="女", VLOOKUP(AF48, データ!$F$2:$H$101, 2, FALSE), "")))</f>
        <v/>
      </c>
      <c r="AF48" s="11" t="str">
        <f>IF($A48="","",IF(競技者データ入力シート!X52="", "", 競技者データ入力シート!X52))</f>
        <v/>
      </c>
      <c r="AG48" s="11" t="str">
        <f>IF(競技者データ入力シート!Y52="", "", 競技者データ入力シート!Y52)</f>
        <v/>
      </c>
      <c r="AH48" s="11" t="str">
        <f>IF(競技者データ入力シート!AA52="", "", TRIM(競技者データ入力シート!AA52))</f>
        <v/>
      </c>
      <c r="AI48" s="11" t="str">
        <f>IF(競技者データ入力シート!AB52="", "", 競技者データ入力シート!AB52)</f>
        <v/>
      </c>
      <c r="AJ48" s="11" t="str">
        <f>IF(AK48="", "", IF($K48="男", VLOOKUP(AK48, データ!$B$2:$C$101, 2, FALSE), IF($K48="女", VLOOKUP(AK48, データ!$F$2:$H$101, 2, FALSE), "")))</f>
        <v/>
      </c>
      <c r="AK48" s="11" t="str">
        <f>IF($A48="","",IF(競技者データ入力シート!AC52="", "", 競技者データ入力シート!AC52))</f>
        <v/>
      </c>
      <c r="AL48" s="11" t="str">
        <f>IF(競技者データ入力シート!AD52="", "", 競技者データ入力シート!AD52)</f>
        <v/>
      </c>
      <c r="AM48" s="11" t="str">
        <f>IF(競技者データ入力シート!AF52="", "", TRIM(競技者データ入力シート!AF52))</f>
        <v/>
      </c>
      <c r="AN48" s="11" t="str">
        <f>IF(競技者データ入力シート!AG52="", "", 競技者データ入力シート!AG52)</f>
        <v/>
      </c>
      <c r="AO48" s="11" t="str">
        <f>IF(AP48="", "", IF($K48="男", VLOOKUP(AP48, データ!$B$2:$C$101, 2, FALSE), IF($K48="女", VLOOKUP(AP48, データ!$F$2:$H$101, 2, FALSE), "")))</f>
        <v/>
      </c>
      <c r="AP48" s="11" t="str">
        <f>IF($A48="","",IF(競技者データ入力シート!AH52="", "", 競技者データ入力シート!AH52))</f>
        <v/>
      </c>
      <c r="AQ48" s="11" t="str">
        <f>IF(競技者データ入力シート!AI52="", "", 競技者データ入力シート!AI52)</f>
        <v/>
      </c>
      <c r="AR48" s="11" t="str">
        <f>IF(競技者データ入力シート!AK52="", "", TRIM(競技者データ入力シート!AK52))</f>
        <v/>
      </c>
      <c r="AS48" s="11" t="str">
        <f>IF(競技者データ入力シート!AL52="", "", 競技者データ入力シート!AL52)</f>
        <v/>
      </c>
      <c r="AT48" s="11" t="str">
        <f t="shared" si="4"/>
        <v/>
      </c>
    </row>
    <row r="49" spans="1:46">
      <c r="A49" s="11" t="str">
        <f>競技者データ入力シート!A53</f>
        <v/>
      </c>
      <c r="B49" s="11" t="str">
        <f>IF(競技者データ入力シート!B53="", "", 競技者データ入力シート!B53)</f>
        <v/>
      </c>
      <c r="C49" s="11" t="str">
        <f>IF(競技者データ入力シート!C53="", "", 競技者データ入力シート!C53)</f>
        <v/>
      </c>
      <c r="D49" s="11" t="str">
        <f>IF(競技者データ入力シート!D53="", "", 競技者データ入力シート!D53)</f>
        <v/>
      </c>
      <c r="E49" s="11" t="str">
        <f t="shared" si="5"/>
        <v/>
      </c>
      <c r="F49" s="11" t="str">
        <f t="shared" si="6"/>
        <v/>
      </c>
      <c r="G49" s="11" t="str">
        <f t="shared" si="7"/>
        <v/>
      </c>
      <c r="H49" s="11" t="str">
        <f t="shared" si="8"/>
        <v/>
      </c>
      <c r="I49" s="11" t="str">
        <f>IF(競技者データ入力シート!E53="", "", 競技者データ入力シート!E53)</f>
        <v/>
      </c>
      <c r="J49" s="11" t="str">
        <f>IF(競技者データ入力シート!F53="", "", 競技者データ入力シート!F53)</f>
        <v/>
      </c>
      <c r="K49" s="11" t="str">
        <f>IF(競技者データ入力シート!H53="", "", 競技者データ入力シート!H53)</f>
        <v/>
      </c>
      <c r="L49" s="11" t="str">
        <f>IF(競技者データ入力シート!I53="", "", 競技者データ入力シート!I53)</f>
        <v/>
      </c>
      <c r="M49" s="11" t="str">
        <f>IF(競技者データ入力シート!J53="", "", 競技者データ入力シート!J53)</f>
        <v/>
      </c>
      <c r="N49" s="11" t="str">
        <f>IF(競技者データ入力シート!K53="", "", 競技者データ入力シート!K53)</f>
        <v/>
      </c>
      <c r="O49" s="11" t="str">
        <f>IF(競技者データ入力シート!L53="", "", 競技者データ入力シート!L53)</f>
        <v/>
      </c>
      <c r="P49" s="11" t="str">
        <f>IF(A49="","",競技者データ入力シート!$S$1)</f>
        <v/>
      </c>
      <c r="Q49" s="11" t="str">
        <f>IF(P49="", "",'大会申込一覧表(印刷して提出)'!$P$6)</f>
        <v/>
      </c>
      <c r="R49" s="11" t="str">
        <f>IF(P49="", "", '大会申込一覧表(印刷して提出)'!$E$6)</f>
        <v/>
      </c>
      <c r="S49" s="11" t="str">
        <f>IF(Q49="", "", '大会申込一覧表(印刷して提出)'!$P$5)</f>
        <v/>
      </c>
      <c r="T49" s="11" t="str">
        <f>IF(競技者データ入力シート!M53="", "", 競技者データ入力シート!M53)</f>
        <v/>
      </c>
      <c r="U49" s="11" t="str">
        <f>IF(V49="", "", IF($K49="男", VLOOKUP(V49, データ!$B$2:$C$101, 2, FALSE), IF($K49="女", VLOOKUP(V49, データ!$F$2:$H$101, 2, FALSE), "")))</f>
        <v/>
      </c>
      <c r="V49" s="240" t="str">
        <f>IF($A49="","",IF(競技者データ入力シート!N53="", "", 競技者データ入力シート!N53))</f>
        <v/>
      </c>
      <c r="W49" s="239" t="str">
        <f>IF(競技者データ入力シート!O53="", "", 競技者データ入力シート!O53)</f>
        <v/>
      </c>
      <c r="X49" s="11" t="str">
        <f>IF(競技者データ入力シート!Q53="", "", TRIM(競技者データ入力シート!Q53))</f>
        <v/>
      </c>
      <c r="Y49" s="11" t="str">
        <f>IF(競技者データ入力シート!R53="", "", 競技者データ入力シート!R53)</f>
        <v/>
      </c>
      <c r="Z49" s="11" t="str">
        <f>IF(AA49="", "", IF($K49="男", VLOOKUP(AA49, データ!$B$2:$C$101, 2, FALSE), IF($K49="女", VLOOKUP(AA49, データ!$F$2:$H$101, 2, FALSE), "")))</f>
        <v/>
      </c>
      <c r="AA49" s="11" t="str">
        <f>IF($A49="","",IF(競技者データ入力シート!S53="", "", 競技者データ入力シート!S53))</f>
        <v/>
      </c>
      <c r="AB49" s="11" t="str">
        <f>IF(競技者データ入力シート!T53="", "", 競技者データ入力シート!T53)</f>
        <v/>
      </c>
      <c r="AC49" s="11" t="str">
        <f>IF(競技者データ入力シート!V53="", "", TRIM(競技者データ入力シート!V53))</f>
        <v/>
      </c>
      <c r="AD49" s="11" t="str">
        <f>IF(競技者データ入力シート!W53="", "", 競技者データ入力シート!W53)</f>
        <v/>
      </c>
      <c r="AE49" s="11" t="str">
        <f>IF(AF49="", "", IF($K49="男", VLOOKUP(AF49, データ!$B$2:$C$101, 2, FALSE), IF($K49="女", VLOOKUP(AF49, データ!$F$2:$H$101, 2, FALSE), "")))</f>
        <v/>
      </c>
      <c r="AF49" s="11" t="str">
        <f>IF($A49="","",IF(競技者データ入力シート!X53="", "", 競技者データ入力シート!X53))</f>
        <v/>
      </c>
      <c r="AG49" s="11" t="str">
        <f>IF(競技者データ入力シート!Y53="", "", 競技者データ入力シート!Y53)</f>
        <v/>
      </c>
      <c r="AH49" s="11" t="str">
        <f>IF(競技者データ入力シート!AA53="", "", TRIM(競技者データ入力シート!AA53))</f>
        <v/>
      </c>
      <c r="AI49" s="11" t="str">
        <f>IF(競技者データ入力シート!AB53="", "", 競技者データ入力シート!AB53)</f>
        <v/>
      </c>
      <c r="AJ49" s="11" t="str">
        <f>IF(AK49="", "", IF($K49="男", VLOOKUP(AK49, データ!$B$2:$C$101, 2, FALSE), IF($K49="女", VLOOKUP(AK49, データ!$F$2:$H$101, 2, FALSE), "")))</f>
        <v/>
      </c>
      <c r="AK49" s="11" t="str">
        <f>IF($A49="","",IF(競技者データ入力シート!AC53="", "", 競技者データ入力シート!AC53))</f>
        <v/>
      </c>
      <c r="AL49" s="11" t="str">
        <f>IF(競技者データ入力シート!AD53="", "", 競技者データ入力シート!AD53)</f>
        <v/>
      </c>
      <c r="AM49" s="11" t="str">
        <f>IF(競技者データ入力シート!AF53="", "", TRIM(競技者データ入力シート!AF53))</f>
        <v/>
      </c>
      <c r="AN49" s="11" t="str">
        <f>IF(競技者データ入力シート!AG53="", "", 競技者データ入力シート!AG53)</f>
        <v/>
      </c>
      <c r="AO49" s="11" t="str">
        <f>IF(AP49="", "", IF($K49="男", VLOOKUP(AP49, データ!$B$2:$C$101, 2, FALSE), IF($K49="女", VLOOKUP(AP49, データ!$F$2:$H$101, 2, FALSE), "")))</f>
        <v/>
      </c>
      <c r="AP49" s="11" t="str">
        <f>IF($A49="","",IF(競技者データ入力シート!AH53="", "", 競技者データ入力シート!AH53))</f>
        <v/>
      </c>
      <c r="AQ49" s="11" t="str">
        <f>IF(競技者データ入力シート!AI53="", "", 競技者データ入力シート!AI53)</f>
        <v/>
      </c>
      <c r="AR49" s="11" t="str">
        <f>IF(競技者データ入力シート!AK53="", "", TRIM(競技者データ入力シート!AK53))</f>
        <v/>
      </c>
      <c r="AS49" s="11" t="str">
        <f>IF(競技者データ入力シート!AL53="", "", 競技者データ入力シート!AL53)</f>
        <v/>
      </c>
      <c r="AT49" s="11" t="str">
        <f t="shared" si="4"/>
        <v/>
      </c>
    </row>
    <row r="50" spans="1:46">
      <c r="A50" s="11" t="str">
        <f>競技者データ入力シート!A54</f>
        <v/>
      </c>
      <c r="B50" s="11" t="str">
        <f>IF(競技者データ入力シート!B54="", "", 競技者データ入力シート!B54)</f>
        <v/>
      </c>
      <c r="C50" s="11" t="str">
        <f>IF(競技者データ入力シート!C54="", "", 競技者データ入力シート!C54)</f>
        <v/>
      </c>
      <c r="D50" s="11" t="str">
        <f>IF(競技者データ入力シート!D54="", "", 競技者データ入力シート!D54)</f>
        <v/>
      </c>
      <c r="E50" s="11" t="str">
        <f t="shared" si="5"/>
        <v/>
      </c>
      <c r="F50" s="11" t="str">
        <f t="shared" si="6"/>
        <v/>
      </c>
      <c r="G50" s="11" t="str">
        <f t="shared" si="7"/>
        <v/>
      </c>
      <c r="H50" s="11" t="str">
        <f t="shared" si="8"/>
        <v/>
      </c>
      <c r="I50" s="11" t="str">
        <f>IF(競技者データ入力シート!E54="", "", 競技者データ入力シート!E54)</f>
        <v/>
      </c>
      <c r="J50" s="11" t="str">
        <f>IF(競技者データ入力シート!F54="", "", 競技者データ入力シート!F54)</f>
        <v/>
      </c>
      <c r="K50" s="11" t="str">
        <f>IF(競技者データ入力シート!H54="", "", 競技者データ入力シート!H54)</f>
        <v/>
      </c>
      <c r="L50" s="11" t="str">
        <f>IF(競技者データ入力シート!I54="", "", 競技者データ入力シート!I54)</f>
        <v/>
      </c>
      <c r="M50" s="11" t="str">
        <f>IF(競技者データ入力シート!J54="", "", 競技者データ入力シート!J54)</f>
        <v/>
      </c>
      <c r="N50" s="11" t="str">
        <f>IF(競技者データ入力シート!K54="", "", 競技者データ入力シート!K54)</f>
        <v/>
      </c>
      <c r="O50" s="11" t="str">
        <f>IF(競技者データ入力シート!L54="", "", 競技者データ入力シート!L54)</f>
        <v/>
      </c>
      <c r="P50" s="11" t="str">
        <f>IF(A50="","",競技者データ入力シート!$S$1)</f>
        <v/>
      </c>
      <c r="Q50" s="11" t="str">
        <f>IF(P50="", "",'大会申込一覧表(印刷して提出)'!$P$6)</f>
        <v/>
      </c>
      <c r="R50" s="11" t="str">
        <f>IF(P50="", "", '大会申込一覧表(印刷して提出)'!$E$6)</f>
        <v/>
      </c>
      <c r="S50" s="11" t="str">
        <f>IF(Q50="", "", '大会申込一覧表(印刷して提出)'!$P$5)</f>
        <v/>
      </c>
      <c r="T50" s="11" t="str">
        <f>IF(競技者データ入力シート!M54="", "", 競技者データ入力シート!M54)</f>
        <v/>
      </c>
      <c r="U50" s="11" t="str">
        <f>IF(V50="", "", IF($K50="男", VLOOKUP(V50, データ!$B$2:$C$101, 2, FALSE), IF($K50="女", VLOOKUP(V50, データ!$F$2:$H$101, 2, FALSE), "")))</f>
        <v/>
      </c>
      <c r="V50" s="240" t="str">
        <f>IF($A50="","",IF(競技者データ入力シート!N54="", "", 競技者データ入力シート!N54))</f>
        <v/>
      </c>
      <c r="W50" s="239" t="str">
        <f>IF(競技者データ入力シート!O54="", "", 競技者データ入力シート!O54)</f>
        <v/>
      </c>
      <c r="X50" s="11" t="str">
        <f>IF(競技者データ入力シート!Q54="", "", TRIM(競技者データ入力シート!Q54))</f>
        <v/>
      </c>
      <c r="Y50" s="11" t="str">
        <f>IF(競技者データ入力シート!R54="", "", 競技者データ入力シート!R54)</f>
        <v/>
      </c>
      <c r="Z50" s="11" t="str">
        <f>IF(AA50="", "", IF($K50="男", VLOOKUP(AA50, データ!$B$2:$C$101, 2, FALSE), IF($K50="女", VLOOKUP(AA50, データ!$F$2:$H$101, 2, FALSE), "")))</f>
        <v/>
      </c>
      <c r="AA50" s="11" t="str">
        <f>IF($A50="","",IF(競技者データ入力シート!S54="", "", 競技者データ入力シート!S54))</f>
        <v/>
      </c>
      <c r="AB50" s="11" t="str">
        <f>IF(競技者データ入力シート!T54="", "", 競技者データ入力シート!T54)</f>
        <v/>
      </c>
      <c r="AC50" s="11" t="str">
        <f>IF(競技者データ入力シート!V54="", "", TRIM(競技者データ入力シート!V54))</f>
        <v/>
      </c>
      <c r="AD50" s="11" t="str">
        <f>IF(競技者データ入力シート!W54="", "", 競技者データ入力シート!W54)</f>
        <v/>
      </c>
      <c r="AE50" s="11" t="str">
        <f>IF(AF50="", "", IF($K50="男", VLOOKUP(AF50, データ!$B$2:$C$101, 2, FALSE), IF($K50="女", VLOOKUP(AF50, データ!$F$2:$H$101, 2, FALSE), "")))</f>
        <v/>
      </c>
      <c r="AF50" s="11" t="str">
        <f>IF($A50="","",IF(競技者データ入力シート!X54="", "", 競技者データ入力シート!X54))</f>
        <v/>
      </c>
      <c r="AG50" s="11" t="str">
        <f>IF(競技者データ入力シート!Y54="", "", 競技者データ入力シート!Y54)</f>
        <v/>
      </c>
      <c r="AH50" s="11" t="str">
        <f>IF(競技者データ入力シート!AA54="", "", TRIM(競技者データ入力シート!AA54))</f>
        <v/>
      </c>
      <c r="AI50" s="11" t="str">
        <f>IF(競技者データ入力シート!AB54="", "", 競技者データ入力シート!AB54)</f>
        <v/>
      </c>
      <c r="AJ50" s="11" t="str">
        <f>IF(AK50="", "", IF($K50="男", VLOOKUP(AK50, データ!$B$2:$C$101, 2, FALSE), IF($K50="女", VLOOKUP(AK50, データ!$F$2:$H$101, 2, FALSE), "")))</f>
        <v/>
      </c>
      <c r="AK50" s="11" t="str">
        <f>IF($A50="","",IF(競技者データ入力シート!AC54="", "", 競技者データ入力シート!AC54))</f>
        <v/>
      </c>
      <c r="AL50" s="11" t="str">
        <f>IF(競技者データ入力シート!AD54="", "", 競技者データ入力シート!AD54)</f>
        <v/>
      </c>
      <c r="AM50" s="11" t="str">
        <f>IF(競技者データ入力シート!AF54="", "", TRIM(競技者データ入力シート!AF54))</f>
        <v/>
      </c>
      <c r="AN50" s="11" t="str">
        <f>IF(競技者データ入力シート!AG54="", "", 競技者データ入力シート!AG54)</f>
        <v/>
      </c>
      <c r="AO50" s="11" t="str">
        <f>IF(AP50="", "", IF($K50="男", VLOOKUP(AP50, データ!$B$2:$C$101, 2, FALSE), IF($K50="女", VLOOKUP(AP50, データ!$F$2:$H$101, 2, FALSE), "")))</f>
        <v/>
      </c>
      <c r="AP50" s="11" t="str">
        <f>IF($A50="","",IF(競技者データ入力シート!AH54="", "", 競技者データ入力シート!AH54))</f>
        <v/>
      </c>
      <c r="AQ50" s="11" t="str">
        <f>IF(競技者データ入力シート!AI54="", "", 競技者データ入力シート!AI54)</f>
        <v/>
      </c>
      <c r="AR50" s="11" t="str">
        <f>IF(競技者データ入力シート!AK54="", "", TRIM(競技者データ入力シート!AK54))</f>
        <v/>
      </c>
      <c r="AS50" s="11" t="str">
        <f>IF(競技者データ入力シート!AL54="", "", 競技者データ入力シート!AL54)</f>
        <v/>
      </c>
      <c r="AT50" s="11" t="str">
        <f t="shared" si="4"/>
        <v/>
      </c>
    </row>
    <row r="51" spans="1:46">
      <c r="A51" s="11" t="str">
        <f>競技者データ入力シート!A55</f>
        <v/>
      </c>
      <c r="B51" s="11" t="str">
        <f>IF(競技者データ入力シート!B55="", "", 競技者データ入力シート!B55)</f>
        <v/>
      </c>
      <c r="C51" s="11" t="str">
        <f>IF(競技者データ入力シート!C55="", "", 競技者データ入力シート!C55)</f>
        <v/>
      </c>
      <c r="D51" s="11" t="str">
        <f>IF(競技者データ入力シート!D55="", "", 競技者データ入力シート!D55)</f>
        <v/>
      </c>
      <c r="E51" s="11" t="str">
        <f t="shared" si="5"/>
        <v/>
      </c>
      <c r="F51" s="11" t="str">
        <f t="shared" si="6"/>
        <v/>
      </c>
      <c r="G51" s="11" t="str">
        <f t="shared" si="7"/>
        <v/>
      </c>
      <c r="H51" s="11" t="str">
        <f t="shared" si="8"/>
        <v/>
      </c>
      <c r="I51" s="11" t="s">
        <v>227</v>
      </c>
      <c r="J51" s="11" t="s">
        <v>228</v>
      </c>
      <c r="K51" s="11" t="str">
        <f>IF(競技者データ入力シート!H55="", "", 競技者データ入力シート!H55)</f>
        <v/>
      </c>
      <c r="L51" s="11" t="str">
        <f>IF(競技者データ入力シート!I55="", "", 競技者データ入力シート!I55)</f>
        <v/>
      </c>
      <c r="M51" s="11">
        <v>2004</v>
      </c>
      <c r="N51" s="11" t="s">
        <v>229</v>
      </c>
      <c r="O51" s="11" t="str">
        <f>IF(競技者データ入力シート!L55="", "", 競技者データ入力シート!L55)</f>
        <v/>
      </c>
      <c r="P51" s="11" t="str">
        <f>IF(A51="","",競技者データ入力シート!$S$1)</f>
        <v/>
      </c>
      <c r="Q51" s="11" t="str">
        <f>IF(P51="", "",'大会申込一覧表(印刷して提出)'!$P$6)</f>
        <v/>
      </c>
      <c r="R51" s="11" t="str">
        <f>IF(P51="", "", '大会申込一覧表(印刷して提出)'!$E$6)</f>
        <v/>
      </c>
      <c r="S51" s="11" t="str">
        <f>IF(Q51="", "", '大会申込一覧表(印刷して提出)'!$P$5)</f>
        <v/>
      </c>
      <c r="T51" s="11" t="str">
        <f>IF(競技者データ入力シート!M55="", "", 競技者データ入力シート!M55)</f>
        <v/>
      </c>
      <c r="U51" s="11" t="str">
        <f>IF(V51="", "", IF($K51="男", VLOOKUP(V51, データ!$B$2:$C$101, 2, FALSE), IF($K51="女", VLOOKUP(V51, データ!$F$2:$H$101, 2, FALSE), "")))</f>
        <v/>
      </c>
      <c r="V51" s="240" t="str">
        <f>IF($A51="","",IF(競技者データ入力シート!N55="", "", 競技者データ入力シート!N55))</f>
        <v/>
      </c>
      <c r="W51" s="239" t="str">
        <f>IF(競技者データ入力シート!O55="", "", 競技者データ入力シート!O55)</f>
        <v/>
      </c>
      <c r="X51" s="11" t="str">
        <f>IF(競技者データ入力シート!Q55="", "", TRIM(競技者データ入力シート!Q55))</f>
        <v/>
      </c>
      <c r="Y51" s="11" t="str">
        <f>IF(競技者データ入力シート!R55="", "", 競技者データ入力シート!R55)</f>
        <v/>
      </c>
      <c r="Z51" s="11" t="str">
        <f>IF(AA51="", "", IF($K51="男", VLOOKUP(AA51, データ!$B$2:$C$101, 2, FALSE), IF($K51="女", VLOOKUP(AA51, データ!$F$2:$H$101, 2, FALSE), "")))</f>
        <v/>
      </c>
      <c r="AA51" s="11" t="str">
        <f>IF($A51="","",IF(競技者データ入力シート!S55="", "", 競技者データ入力シート!S55))</f>
        <v/>
      </c>
      <c r="AB51" s="11" t="str">
        <f>IF(競技者データ入力シート!T55="", "", 競技者データ入力シート!T55)</f>
        <v/>
      </c>
      <c r="AC51" s="11" t="str">
        <f>IF(競技者データ入力シート!V55="", "", TRIM(競技者データ入力シート!V55))</f>
        <v/>
      </c>
      <c r="AD51" s="11" t="str">
        <f>IF(競技者データ入力シート!W55="", "", 競技者データ入力シート!W55)</f>
        <v/>
      </c>
      <c r="AE51" s="11" t="str">
        <f>IF(AF51="", "", IF($K51="男", VLOOKUP(AF51, データ!$B$2:$C$101, 2, FALSE), IF($K51="女", VLOOKUP(AF51, データ!$F$2:$H$101, 2, FALSE), "")))</f>
        <v/>
      </c>
      <c r="AF51" s="11" t="str">
        <f>IF($A51="","",IF(競技者データ入力シート!X55="", "", 競技者データ入力シート!X55))</f>
        <v/>
      </c>
      <c r="AG51" s="11" t="str">
        <f>IF(競技者データ入力シート!Y55="", "", 競技者データ入力シート!Y55)</f>
        <v/>
      </c>
      <c r="AH51" s="11" t="str">
        <f>IF(競技者データ入力シート!AA55="", "", TRIM(競技者データ入力シート!AA55))</f>
        <v/>
      </c>
      <c r="AI51" s="11" t="str">
        <f>IF(競技者データ入力シート!AB55="", "", 競技者データ入力シート!AB55)</f>
        <v/>
      </c>
      <c r="AJ51" s="11" t="str">
        <f>IF(AK51="", "", IF($K51="男", VLOOKUP(AK51, データ!$B$2:$C$101, 2, FALSE), IF($K51="女", VLOOKUP(AK51, データ!$F$2:$H$101, 2, FALSE), "")))</f>
        <v/>
      </c>
      <c r="AK51" s="11" t="str">
        <f>IF($A51="","",IF(競技者データ入力シート!AC55="", "", 競技者データ入力シート!AC55))</f>
        <v/>
      </c>
      <c r="AL51" s="11" t="str">
        <f>IF(競技者データ入力シート!AD55="", "", 競技者データ入力シート!AD55)</f>
        <v/>
      </c>
      <c r="AM51" s="11" t="str">
        <f>IF(競技者データ入力シート!AF55="", "", TRIM(競技者データ入力シート!AF55))</f>
        <v/>
      </c>
      <c r="AN51" s="11" t="str">
        <f>IF(競技者データ入力シート!AG55="", "", 競技者データ入力シート!AG55)</f>
        <v/>
      </c>
      <c r="AO51" s="11" t="str">
        <f>IF(AP51="", "", IF($K51="男", VLOOKUP(AP51, データ!$B$2:$C$101, 2, FALSE), IF($K51="女", VLOOKUP(AP51, データ!$F$2:$H$101, 2, FALSE), "")))</f>
        <v/>
      </c>
      <c r="AP51" s="11" t="str">
        <f>IF($A51="","",IF(競技者データ入力シート!AH55="", "", 競技者データ入力シート!AH55))</f>
        <v/>
      </c>
      <c r="AQ51" s="11" t="str">
        <f>IF(競技者データ入力シート!AI55="", "", 競技者データ入力シート!AI55)</f>
        <v/>
      </c>
      <c r="AR51" s="11" t="str">
        <f>IF(競技者データ入力シート!AK55="", "", TRIM(競技者データ入力シート!AK55))</f>
        <v/>
      </c>
      <c r="AS51" s="11" t="str">
        <f>IF(競技者データ入力シート!AL55="", "", 競技者データ入力シート!AL55)</f>
        <v/>
      </c>
      <c r="AT51" s="11" t="str">
        <f t="shared" si="4"/>
        <v/>
      </c>
    </row>
    <row r="52" spans="1:46">
      <c r="A52" s="11" t="str">
        <f>競技者データ入力シート!A56</f>
        <v/>
      </c>
      <c r="B52" s="11" t="str">
        <f>IF(競技者データ入力シート!B56="", "", 競技者データ入力シート!B56)</f>
        <v/>
      </c>
      <c r="C52" s="11" t="str">
        <f>IF(競技者データ入力シート!C56="", "", 競技者データ入力シート!C56)</f>
        <v/>
      </c>
      <c r="D52" s="11" t="str">
        <f>IF(競技者データ入力シート!D56="", "", 競技者データ入力シート!D56)</f>
        <v/>
      </c>
      <c r="E52" s="11" t="str">
        <f t="shared" si="5"/>
        <v/>
      </c>
      <c r="F52" s="11" t="str">
        <f t="shared" si="6"/>
        <v/>
      </c>
      <c r="G52" s="11" t="str">
        <f t="shared" si="7"/>
        <v/>
      </c>
      <c r="H52" s="11" t="str">
        <f t="shared" si="8"/>
        <v/>
      </c>
      <c r="I52" s="11" t="s">
        <v>230</v>
      </c>
      <c r="J52" s="11" t="s">
        <v>231</v>
      </c>
      <c r="K52" s="11" t="str">
        <f>IF(競技者データ入力シート!H56="", "", 競技者データ入力シート!H56)</f>
        <v/>
      </c>
      <c r="L52" s="11" t="str">
        <f>IF(競技者データ入力シート!I56="", "", 競技者データ入力シート!I56)</f>
        <v/>
      </c>
      <c r="M52" s="11">
        <v>2004</v>
      </c>
      <c r="N52" s="11" t="s">
        <v>232</v>
      </c>
      <c r="O52" s="11" t="str">
        <f>IF(競技者データ入力シート!L56="", "", 競技者データ入力シート!L56)</f>
        <v/>
      </c>
      <c r="P52" s="11" t="str">
        <f>IF(A52="","",競技者データ入力シート!$S$1)</f>
        <v/>
      </c>
      <c r="Q52" s="11" t="str">
        <f>IF(P52="", "",'大会申込一覧表(印刷して提出)'!$P$6)</f>
        <v/>
      </c>
      <c r="R52" s="11" t="str">
        <f>IF(P52="", "", '大会申込一覧表(印刷して提出)'!$E$6)</f>
        <v/>
      </c>
      <c r="S52" s="11" t="str">
        <f>IF(Q52="", "", '大会申込一覧表(印刷して提出)'!$P$5)</f>
        <v/>
      </c>
      <c r="T52" s="11" t="str">
        <f>IF(競技者データ入力シート!M56="", "", 競技者データ入力シート!M56)</f>
        <v/>
      </c>
      <c r="U52" s="11" t="str">
        <f>IF(V52="", "", IF($K52="男", VLOOKUP(V52, データ!$B$2:$C$101, 2, FALSE), IF($K52="女", VLOOKUP(V52, データ!$F$2:$H$101, 2, FALSE), "")))</f>
        <v/>
      </c>
      <c r="V52" s="240" t="str">
        <f>IF($A52="","",IF(競技者データ入力シート!N56="", "", 競技者データ入力シート!N56))</f>
        <v/>
      </c>
      <c r="W52" s="239" t="str">
        <f>IF(競技者データ入力シート!O56="", "", 競技者データ入力シート!O56)</f>
        <v/>
      </c>
      <c r="X52" s="11" t="str">
        <f>IF(競技者データ入力シート!Q56="", "", TRIM(競技者データ入力シート!Q56))</f>
        <v/>
      </c>
      <c r="Y52" s="11" t="str">
        <f>IF(競技者データ入力シート!R56="", "", 競技者データ入力シート!R56)</f>
        <v/>
      </c>
      <c r="Z52" s="11" t="str">
        <f>IF(AA52="", "", IF($K52="男", VLOOKUP(AA52, データ!$B$2:$C$101, 2, FALSE), IF($K52="女", VLOOKUP(AA52, データ!$F$2:$H$101, 2, FALSE), "")))</f>
        <v/>
      </c>
      <c r="AA52" s="11" t="str">
        <f>IF($A52="","",IF(競技者データ入力シート!S56="", "", 競技者データ入力シート!S56))</f>
        <v/>
      </c>
      <c r="AB52" s="11" t="str">
        <f>IF(競技者データ入力シート!T56="", "", 競技者データ入力シート!T56)</f>
        <v/>
      </c>
      <c r="AC52" s="11" t="str">
        <f>IF(競技者データ入力シート!V56="", "", TRIM(競技者データ入力シート!V56))</f>
        <v/>
      </c>
      <c r="AD52" s="11" t="str">
        <f>IF(競技者データ入力シート!W56="", "", 競技者データ入力シート!W56)</f>
        <v/>
      </c>
      <c r="AE52" s="11" t="str">
        <f>IF(AF52="", "", IF($K52="男", VLOOKUP(AF52, データ!$B$2:$C$101, 2, FALSE), IF($K52="女", VLOOKUP(AF52, データ!$F$2:$H$101, 2, FALSE), "")))</f>
        <v/>
      </c>
      <c r="AF52" s="11" t="str">
        <f>IF($A52="","",IF(競技者データ入力シート!X56="", "", 競技者データ入力シート!X56))</f>
        <v/>
      </c>
      <c r="AG52" s="11" t="str">
        <f>IF(競技者データ入力シート!Y56="", "", 競技者データ入力シート!Y56)</f>
        <v/>
      </c>
      <c r="AH52" s="11" t="str">
        <f>IF(競技者データ入力シート!AA56="", "", TRIM(競技者データ入力シート!AA56))</f>
        <v/>
      </c>
      <c r="AI52" s="11" t="str">
        <f>IF(競技者データ入力シート!AB56="", "", 競技者データ入力シート!AB56)</f>
        <v/>
      </c>
      <c r="AJ52" s="11" t="str">
        <f>IF(AK52="", "", IF($K52="男", VLOOKUP(AK52, データ!$B$2:$C$101, 2, FALSE), IF($K52="女", VLOOKUP(AK52, データ!$F$2:$H$101, 2, FALSE), "")))</f>
        <v/>
      </c>
      <c r="AK52" s="11" t="str">
        <f>IF($A52="","",IF(競技者データ入力シート!AC56="", "", 競技者データ入力シート!AC56))</f>
        <v/>
      </c>
      <c r="AL52" s="11" t="str">
        <f>IF(競技者データ入力シート!AD56="", "", 競技者データ入力シート!AD56)</f>
        <v/>
      </c>
      <c r="AM52" s="11" t="str">
        <f>IF(競技者データ入力シート!AF56="", "", TRIM(競技者データ入力シート!AF56))</f>
        <v/>
      </c>
      <c r="AN52" s="11" t="str">
        <f>IF(競技者データ入力シート!AG56="", "", 競技者データ入力シート!AG56)</f>
        <v/>
      </c>
      <c r="AO52" s="11" t="str">
        <f>IF(AP52="", "", IF($K52="男", VLOOKUP(AP52, データ!$B$2:$C$101, 2, FALSE), IF($K52="女", VLOOKUP(AP52, データ!$F$2:$H$101, 2, FALSE), "")))</f>
        <v/>
      </c>
      <c r="AP52" s="11" t="str">
        <f>IF($A52="","",IF(競技者データ入力シート!AH56="", "", 競技者データ入力シート!AH56))</f>
        <v/>
      </c>
      <c r="AQ52" s="11" t="str">
        <f>IF(競技者データ入力シート!AI56="", "", 競技者データ入力シート!AI56)</f>
        <v/>
      </c>
      <c r="AR52" s="11" t="str">
        <f>IF(競技者データ入力シート!AK56="", "", TRIM(競技者データ入力シート!AK56))</f>
        <v/>
      </c>
      <c r="AS52" s="11" t="str">
        <f>IF(競技者データ入力シート!AL56="", "", 競技者データ入力シート!AL56)</f>
        <v/>
      </c>
      <c r="AT52" s="11" t="str">
        <f t="shared" si="4"/>
        <v/>
      </c>
    </row>
    <row r="53" spans="1:46">
      <c r="A53" s="11" t="str">
        <f>競技者データ入力シート!A57</f>
        <v/>
      </c>
      <c r="B53" s="11" t="str">
        <f>IF(競技者データ入力シート!B57="", "", 競技者データ入力シート!B57)</f>
        <v/>
      </c>
      <c r="C53" s="11" t="str">
        <f>IF(競技者データ入力シート!C57="", "", 競技者データ入力シート!C57)</f>
        <v/>
      </c>
      <c r="D53" s="11" t="str">
        <f>IF(競技者データ入力シート!D57="", "", 競技者データ入力シート!D57)</f>
        <v/>
      </c>
      <c r="E53" s="11" t="str">
        <f t="shared" si="5"/>
        <v/>
      </c>
      <c r="F53" s="11" t="str">
        <f t="shared" si="6"/>
        <v/>
      </c>
      <c r="G53" s="11" t="str">
        <f t="shared" si="7"/>
        <v/>
      </c>
      <c r="H53" s="11" t="str">
        <f t="shared" si="8"/>
        <v/>
      </c>
      <c r="I53" s="11" t="str">
        <f>IF(競技者データ入力シート!E57="", "", 競技者データ入力シート!E57)</f>
        <v/>
      </c>
      <c r="J53" s="11" t="str">
        <f>IF(競技者データ入力シート!F57="", "", 競技者データ入力シート!F57)</f>
        <v/>
      </c>
      <c r="K53" s="11" t="str">
        <f>IF(競技者データ入力シート!H57="", "", 競技者データ入力シート!H57)</f>
        <v/>
      </c>
      <c r="L53" s="11" t="str">
        <f>IF(競技者データ入力シート!I57="", "", 競技者データ入力シート!I57)</f>
        <v/>
      </c>
      <c r="M53" s="11" t="str">
        <f>IF(競技者データ入力シート!J57="", "", 競技者データ入力シート!J57)</f>
        <v/>
      </c>
      <c r="N53" s="11" t="str">
        <f>IF(競技者データ入力シート!K57="", "", 競技者データ入力シート!K57)</f>
        <v/>
      </c>
      <c r="O53" s="11" t="str">
        <f>IF(競技者データ入力シート!L57="", "", 競技者データ入力シート!L57)</f>
        <v/>
      </c>
      <c r="P53" s="11" t="str">
        <f>IF(A53="","",競技者データ入力シート!$S$1)</f>
        <v/>
      </c>
      <c r="Q53" s="11" t="str">
        <f>IF(P53="", "",'大会申込一覧表(印刷して提出)'!$P$6)</f>
        <v/>
      </c>
      <c r="R53" s="11" t="str">
        <f>IF(P53="", "", '大会申込一覧表(印刷して提出)'!$E$6)</f>
        <v/>
      </c>
      <c r="S53" s="11" t="str">
        <f>IF(Q53="", "", '大会申込一覧表(印刷して提出)'!$P$5)</f>
        <v/>
      </c>
      <c r="T53" s="11" t="str">
        <f>IF(競技者データ入力シート!M57="", "", 競技者データ入力シート!M57)</f>
        <v/>
      </c>
      <c r="U53" s="11" t="str">
        <f>IF(V53="", "", IF($K53="男", VLOOKUP(V53, データ!$B$2:$C$101, 2, FALSE), IF($K53="女", VLOOKUP(V53, データ!$F$2:$H$101, 2, FALSE), "")))</f>
        <v/>
      </c>
      <c r="V53" s="240" t="str">
        <f>IF($A53="","",IF(競技者データ入力シート!N57="", "", 競技者データ入力シート!N57))</f>
        <v/>
      </c>
      <c r="W53" s="239" t="str">
        <f>IF(競技者データ入力シート!O57="", "", 競技者データ入力シート!O57)</f>
        <v/>
      </c>
      <c r="X53" s="11" t="str">
        <f>IF(競技者データ入力シート!Q57="", "", TRIM(競技者データ入力シート!Q57))</f>
        <v/>
      </c>
      <c r="Y53" s="11" t="str">
        <f>IF(競技者データ入力シート!R57="", "", 競技者データ入力シート!R57)</f>
        <v/>
      </c>
      <c r="Z53" s="11" t="str">
        <f>IF(AA53="", "", IF($K53="男", VLOOKUP(AA53, データ!$B$2:$C$101, 2, FALSE), IF($K53="女", VLOOKUP(AA53, データ!$F$2:$H$101, 2, FALSE), "")))</f>
        <v/>
      </c>
      <c r="AA53" s="11" t="str">
        <f>IF($A53="","",IF(競技者データ入力シート!S57="", "", 競技者データ入力シート!S57))</f>
        <v/>
      </c>
      <c r="AB53" s="11" t="str">
        <f>IF(競技者データ入力シート!T57="", "", 競技者データ入力シート!T57)</f>
        <v/>
      </c>
      <c r="AC53" s="11" t="str">
        <f>IF(競技者データ入力シート!V57="", "", TRIM(競技者データ入力シート!V57))</f>
        <v/>
      </c>
      <c r="AD53" s="11" t="str">
        <f>IF(競技者データ入力シート!W57="", "", 競技者データ入力シート!W57)</f>
        <v/>
      </c>
      <c r="AE53" s="11" t="str">
        <f>IF(AF53="", "", IF($K53="男", VLOOKUP(AF53, データ!$B$2:$C$101, 2, FALSE), IF($K53="女", VLOOKUP(AF53, データ!$F$2:$H$101, 2, FALSE), "")))</f>
        <v/>
      </c>
      <c r="AF53" s="11" t="str">
        <f>IF($A53="","",IF(競技者データ入力シート!X57="", "", 競技者データ入力シート!X57))</f>
        <v/>
      </c>
      <c r="AG53" s="11" t="str">
        <f>IF(競技者データ入力シート!Y57="", "", 競技者データ入力シート!Y57)</f>
        <v/>
      </c>
      <c r="AH53" s="11" t="str">
        <f>IF(競技者データ入力シート!AA57="", "", TRIM(競技者データ入力シート!AA57))</f>
        <v/>
      </c>
      <c r="AI53" s="11" t="str">
        <f>IF(競技者データ入力シート!AB57="", "", 競技者データ入力シート!AB57)</f>
        <v/>
      </c>
      <c r="AJ53" s="11" t="str">
        <f>IF(AK53="", "", IF($K53="男", VLOOKUP(AK53, データ!$B$2:$C$101, 2, FALSE), IF($K53="女", VLOOKUP(AK53, データ!$F$2:$H$101, 2, FALSE), "")))</f>
        <v/>
      </c>
      <c r="AK53" s="11" t="str">
        <f>IF($A53="","",IF(競技者データ入力シート!AC57="", "", 競技者データ入力シート!AC57))</f>
        <v/>
      </c>
      <c r="AL53" s="11" t="str">
        <f>IF(競技者データ入力シート!AD57="", "", 競技者データ入力シート!AD57)</f>
        <v/>
      </c>
      <c r="AM53" s="11" t="str">
        <f>IF(競技者データ入力シート!AF57="", "", TRIM(競技者データ入力シート!AF57))</f>
        <v/>
      </c>
      <c r="AN53" s="11" t="str">
        <f>IF(競技者データ入力シート!AG57="", "", 競技者データ入力シート!AG57)</f>
        <v/>
      </c>
      <c r="AO53" s="11" t="str">
        <f>IF(AP53="", "", IF($K53="男", VLOOKUP(AP53, データ!$B$2:$C$101, 2, FALSE), IF($K53="女", VLOOKUP(AP53, データ!$F$2:$H$101, 2, FALSE), "")))</f>
        <v/>
      </c>
      <c r="AP53" s="11" t="str">
        <f>IF($A53="","",IF(競技者データ入力シート!AH57="", "", 競技者データ入力シート!AH57))</f>
        <v/>
      </c>
      <c r="AQ53" s="11" t="str">
        <f>IF(競技者データ入力シート!AI57="", "", 競技者データ入力シート!AI57)</f>
        <v/>
      </c>
      <c r="AR53" s="11" t="str">
        <f>IF(競技者データ入力シート!AK57="", "", TRIM(競技者データ入力シート!AK57))</f>
        <v/>
      </c>
      <c r="AS53" s="11" t="str">
        <f>IF(競技者データ入力シート!AL57="", "", 競技者データ入力シート!AL57)</f>
        <v/>
      </c>
      <c r="AT53" s="11" t="str">
        <f t="shared" si="4"/>
        <v/>
      </c>
    </row>
    <row r="54" spans="1:46">
      <c r="A54" s="11" t="str">
        <f>競技者データ入力シート!A58</f>
        <v/>
      </c>
      <c r="B54" s="11" t="str">
        <f>IF(競技者データ入力シート!B58="", "", 競技者データ入力シート!B58)</f>
        <v/>
      </c>
      <c r="C54" s="11" t="str">
        <f>IF(競技者データ入力シート!C58="", "", 競技者データ入力シート!C58)</f>
        <v/>
      </c>
      <c r="D54" s="11" t="str">
        <f>IF(競技者データ入力シート!D58="", "", 競技者データ入力シート!D58)</f>
        <v/>
      </c>
      <c r="E54" s="11" t="str">
        <f t="shared" si="5"/>
        <v/>
      </c>
      <c r="F54" s="11" t="str">
        <f t="shared" si="6"/>
        <v/>
      </c>
      <c r="G54" s="11" t="str">
        <f t="shared" si="7"/>
        <v/>
      </c>
      <c r="H54" s="11" t="str">
        <f t="shared" si="8"/>
        <v/>
      </c>
      <c r="I54" s="11" t="str">
        <f>IF(競技者データ入力シート!E58="", "", 競技者データ入力シート!E58)</f>
        <v/>
      </c>
      <c r="J54" s="11" t="str">
        <f>IF(競技者データ入力シート!F58="", "", 競技者データ入力シート!F58)</f>
        <v/>
      </c>
      <c r="K54" s="11" t="str">
        <f>IF(競技者データ入力シート!H58="", "", 競技者データ入力シート!H58)</f>
        <v/>
      </c>
      <c r="L54" s="11" t="str">
        <f>IF(競技者データ入力シート!I58="", "", 競技者データ入力シート!I58)</f>
        <v/>
      </c>
      <c r="M54" s="11" t="str">
        <f>IF(競技者データ入力シート!J58="", "", 競技者データ入力シート!J58)</f>
        <v/>
      </c>
      <c r="N54" s="11" t="str">
        <f>IF(競技者データ入力シート!K58="", "", 競技者データ入力シート!K58)</f>
        <v/>
      </c>
      <c r="O54" s="11" t="str">
        <f>IF(競技者データ入力シート!L58="", "", 競技者データ入力シート!L58)</f>
        <v/>
      </c>
      <c r="P54" s="11" t="str">
        <f>IF(A54="","",競技者データ入力シート!$S$1)</f>
        <v/>
      </c>
      <c r="Q54" s="11" t="str">
        <f>IF(P54="", "",'大会申込一覧表(印刷して提出)'!$P$6)</f>
        <v/>
      </c>
      <c r="R54" s="11" t="str">
        <f>IF(P54="", "", '大会申込一覧表(印刷して提出)'!$E$6)</f>
        <v/>
      </c>
      <c r="S54" s="11" t="str">
        <f>IF(Q54="", "", '大会申込一覧表(印刷して提出)'!$P$5)</f>
        <v/>
      </c>
      <c r="T54" s="11" t="str">
        <f>IF(競技者データ入力シート!M58="", "", 競技者データ入力シート!M58)</f>
        <v/>
      </c>
      <c r="U54" s="11" t="str">
        <f>IF(V54="", "", IF($K54="男", VLOOKUP(V54, データ!$B$2:$C$101, 2, FALSE), IF($K54="女", VLOOKUP(V54, データ!$F$2:$H$101, 2, FALSE), "")))</f>
        <v/>
      </c>
      <c r="V54" s="240" t="str">
        <f>IF($A54="","",IF(競技者データ入力シート!N58="", "", 競技者データ入力シート!N58))</f>
        <v/>
      </c>
      <c r="W54" s="239" t="str">
        <f>IF(競技者データ入力シート!O58="", "", 競技者データ入力シート!O58)</f>
        <v/>
      </c>
      <c r="X54" s="11" t="str">
        <f>IF(競技者データ入力シート!Q58="", "", TRIM(競技者データ入力シート!Q58))</f>
        <v/>
      </c>
      <c r="Y54" s="11" t="str">
        <f>IF(競技者データ入力シート!R58="", "", 競技者データ入力シート!R58)</f>
        <v/>
      </c>
      <c r="Z54" s="11" t="str">
        <f>IF(AA54="", "", IF($K54="男", VLOOKUP(AA54, データ!$B$2:$C$101, 2, FALSE), IF($K54="女", VLOOKUP(AA54, データ!$F$2:$H$101, 2, FALSE), "")))</f>
        <v/>
      </c>
      <c r="AA54" s="11" t="str">
        <f>IF($A54="","",IF(競技者データ入力シート!S58="", "", 競技者データ入力シート!S58))</f>
        <v/>
      </c>
      <c r="AB54" s="11" t="str">
        <f>IF(競技者データ入力シート!T58="", "", 競技者データ入力シート!T58)</f>
        <v/>
      </c>
      <c r="AC54" s="11" t="str">
        <f>IF(競技者データ入力シート!V58="", "", TRIM(競技者データ入力シート!V58))</f>
        <v/>
      </c>
      <c r="AD54" s="11" t="str">
        <f>IF(競技者データ入力シート!W58="", "", 競技者データ入力シート!W58)</f>
        <v/>
      </c>
      <c r="AE54" s="11" t="str">
        <f>IF(AF54="", "", IF($K54="男", VLOOKUP(AF54, データ!$B$2:$C$101, 2, FALSE), IF($K54="女", VLOOKUP(AF54, データ!$F$2:$H$101, 2, FALSE), "")))</f>
        <v/>
      </c>
      <c r="AF54" s="11" t="str">
        <f>IF($A54="","",IF(競技者データ入力シート!X58="", "", 競技者データ入力シート!X58))</f>
        <v/>
      </c>
      <c r="AG54" s="11" t="str">
        <f>IF(競技者データ入力シート!Y58="", "", 競技者データ入力シート!Y58)</f>
        <v/>
      </c>
      <c r="AH54" s="11" t="str">
        <f>IF(競技者データ入力シート!AA58="", "", TRIM(競技者データ入力シート!AA58))</f>
        <v/>
      </c>
      <c r="AI54" s="11" t="str">
        <f>IF(競技者データ入力シート!AB58="", "", 競技者データ入力シート!AB58)</f>
        <v/>
      </c>
      <c r="AJ54" s="11" t="str">
        <f>IF(AK54="", "", IF($K54="男", VLOOKUP(AK54, データ!$B$2:$C$101, 2, FALSE), IF($K54="女", VLOOKUP(AK54, データ!$F$2:$H$101, 2, FALSE), "")))</f>
        <v/>
      </c>
      <c r="AK54" s="11" t="str">
        <f>IF($A54="","",IF(競技者データ入力シート!AC58="", "", 競技者データ入力シート!AC58))</f>
        <v/>
      </c>
      <c r="AL54" s="11" t="str">
        <f>IF(競技者データ入力シート!AD58="", "", 競技者データ入力シート!AD58)</f>
        <v/>
      </c>
      <c r="AM54" s="11" t="str">
        <f>IF(競技者データ入力シート!AF58="", "", TRIM(競技者データ入力シート!AF58))</f>
        <v/>
      </c>
      <c r="AN54" s="11" t="str">
        <f>IF(競技者データ入力シート!AG58="", "", 競技者データ入力シート!AG58)</f>
        <v/>
      </c>
      <c r="AO54" s="11" t="str">
        <f>IF(AP54="", "", IF($K54="男", VLOOKUP(AP54, データ!$B$2:$C$101, 2, FALSE), IF($K54="女", VLOOKUP(AP54, データ!$F$2:$H$101, 2, FALSE), "")))</f>
        <v/>
      </c>
      <c r="AP54" s="11" t="str">
        <f>IF($A54="","",IF(競技者データ入力シート!AH58="", "", 競技者データ入力シート!AH58))</f>
        <v/>
      </c>
      <c r="AQ54" s="11" t="str">
        <f>IF(競技者データ入力シート!AI58="", "", 競技者データ入力シート!AI58)</f>
        <v/>
      </c>
      <c r="AR54" s="11" t="str">
        <f>IF(競技者データ入力シート!AK58="", "", TRIM(競技者データ入力シート!AK58))</f>
        <v/>
      </c>
      <c r="AS54" s="11" t="str">
        <f>IF(競技者データ入力シート!AL58="", "", 競技者データ入力シート!AL58)</f>
        <v/>
      </c>
      <c r="AT54" s="11" t="str">
        <f t="shared" si="4"/>
        <v/>
      </c>
    </row>
    <row r="55" spans="1:46">
      <c r="A55" s="11" t="str">
        <f>競技者データ入力シート!A59</f>
        <v/>
      </c>
      <c r="B55" s="11" t="str">
        <f>IF(競技者データ入力シート!B59="", "", 競技者データ入力シート!B59)</f>
        <v/>
      </c>
      <c r="C55" s="11" t="str">
        <f>IF(競技者データ入力シート!C59="", "", 競技者データ入力シート!C59)</f>
        <v/>
      </c>
      <c r="D55" s="11" t="str">
        <f>IF(競技者データ入力シート!D59="", "", 競技者データ入力シート!D59)</f>
        <v/>
      </c>
      <c r="E55" s="11" t="str">
        <f t="shared" si="5"/>
        <v/>
      </c>
      <c r="F55" s="11" t="str">
        <f t="shared" si="6"/>
        <v/>
      </c>
      <c r="G55" s="11" t="str">
        <f t="shared" si="7"/>
        <v/>
      </c>
      <c r="H55" s="11" t="str">
        <f t="shared" si="8"/>
        <v/>
      </c>
      <c r="I55" s="11" t="str">
        <f>IF(競技者データ入力シート!E59="", "", 競技者データ入力シート!E59)</f>
        <v/>
      </c>
      <c r="J55" s="11" t="str">
        <f>IF(競技者データ入力シート!F59="", "", 競技者データ入力シート!F59)</f>
        <v/>
      </c>
      <c r="K55" s="11" t="str">
        <f>IF(競技者データ入力シート!H59="", "", 競技者データ入力シート!H59)</f>
        <v/>
      </c>
      <c r="L55" s="11" t="str">
        <f>IF(競技者データ入力シート!I59="", "", 競技者データ入力シート!I59)</f>
        <v/>
      </c>
      <c r="M55" s="11" t="str">
        <f>IF(競技者データ入力シート!J59="", "", 競技者データ入力シート!J59)</f>
        <v/>
      </c>
      <c r="N55" s="11" t="str">
        <f>IF(競技者データ入力シート!K59="", "", 競技者データ入力シート!K59)</f>
        <v/>
      </c>
      <c r="O55" s="11" t="str">
        <f>IF(競技者データ入力シート!L59="", "", 競技者データ入力シート!L59)</f>
        <v/>
      </c>
      <c r="P55" s="11" t="str">
        <f>IF(A55="","",競技者データ入力シート!$S$1)</f>
        <v/>
      </c>
      <c r="Q55" s="11" t="str">
        <f>IF(P55="", "",'大会申込一覧表(印刷して提出)'!$P$6)</f>
        <v/>
      </c>
      <c r="R55" s="11" t="str">
        <f>IF(P55="", "", '大会申込一覧表(印刷して提出)'!$E$6)</f>
        <v/>
      </c>
      <c r="S55" s="11" t="str">
        <f>IF(Q55="", "", '大会申込一覧表(印刷して提出)'!$P$5)</f>
        <v/>
      </c>
      <c r="T55" s="11" t="str">
        <f>IF(競技者データ入力シート!M59="", "", 競技者データ入力シート!M59)</f>
        <v/>
      </c>
      <c r="U55" s="11" t="str">
        <f>IF(V55="", "", IF($K55="男", VLOOKUP(V55, データ!$B$2:$C$101, 2, FALSE), IF($K55="女", VLOOKUP(V55, データ!$F$2:$H$101, 2, FALSE), "")))</f>
        <v/>
      </c>
      <c r="V55" s="240" t="str">
        <f>IF($A55="","",IF(競技者データ入力シート!N59="", "", 競技者データ入力シート!N59))</f>
        <v/>
      </c>
      <c r="W55" s="239" t="str">
        <f>IF(競技者データ入力シート!O59="", "", 競技者データ入力シート!O59)</f>
        <v/>
      </c>
      <c r="X55" s="11" t="str">
        <f>IF(競技者データ入力シート!Q59="", "", TRIM(競技者データ入力シート!Q59))</f>
        <v/>
      </c>
      <c r="Y55" s="11" t="str">
        <f>IF(競技者データ入力シート!R59="", "", 競技者データ入力シート!R59)</f>
        <v/>
      </c>
      <c r="Z55" s="11" t="str">
        <f>IF(AA55="", "", IF($K55="男", VLOOKUP(AA55, データ!$B$2:$C$101, 2, FALSE), IF($K55="女", VLOOKUP(AA55, データ!$F$2:$H$101, 2, FALSE), "")))</f>
        <v/>
      </c>
      <c r="AA55" s="11" t="str">
        <f>IF($A55="","",IF(競技者データ入力シート!S59="", "", 競技者データ入力シート!S59))</f>
        <v/>
      </c>
      <c r="AB55" s="11" t="str">
        <f>IF(競技者データ入力シート!T59="", "", 競技者データ入力シート!T59)</f>
        <v/>
      </c>
      <c r="AC55" s="11" t="str">
        <f>IF(競技者データ入力シート!V59="", "", TRIM(競技者データ入力シート!V59))</f>
        <v/>
      </c>
      <c r="AD55" s="11" t="str">
        <f>IF(競技者データ入力シート!W59="", "", 競技者データ入力シート!W59)</f>
        <v/>
      </c>
      <c r="AE55" s="11" t="str">
        <f>IF(AF55="", "", IF($K55="男", VLOOKUP(AF55, データ!$B$2:$C$101, 2, FALSE), IF($K55="女", VLOOKUP(AF55, データ!$F$2:$H$101, 2, FALSE), "")))</f>
        <v/>
      </c>
      <c r="AF55" s="11" t="str">
        <f>IF($A55="","",IF(競技者データ入力シート!X59="", "", 競技者データ入力シート!X59))</f>
        <v/>
      </c>
      <c r="AG55" s="11" t="str">
        <f>IF(競技者データ入力シート!Y59="", "", 競技者データ入力シート!Y59)</f>
        <v/>
      </c>
      <c r="AH55" s="11" t="str">
        <f>IF(競技者データ入力シート!AA59="", "", TRIM(競技者データ入力シート!AA59))</f>
        <v/>
      </c>
      <c r="AI55" s="11" t="str">
        <f>IF(競技者データ入力シート!AB59="", "", 競技者データ入力シート!AB59)</f>
        <v/>
      </c>
      <c r="AJ55" s="11" t="str">
        <f>IF(AK55="", "", IF($K55="男", VLOOKUP(AK55, データ!$B$2:$C$101, 2, FALSE), IF($K55="女", VLOOKUP(AK55, データ!$F$2:$H$101, 2, FALSE), "")))</f>
        <v/>
      </c>
      <c r="AK55" s="11" t="str">
        <f>IF($A55="","",IF(競技者データ入力シート!AC59="", "", 競技者データ入力シート!AC59))</f>
        <v/>
      </c>
      <c r="AL55" s="11" t="str">
        <f>IF(競技者データ入力シート!AD59="", "", 競技者データ入力シート!AD59)</f>
        <v/>
      </c>
      <c r="AM55" s="11" t="str">
        <f>IF(競技者データ入力シート!AF59="", "", TRIM(競技者データ入力シート!AF59))</f>
        <v/>
      </c>
      <c r="AN55" s="11" t="str">
        <f>IF(競技者データ入力シート!AG59="", "", 競技者データ入力シート!AG59)</f>
        <v/>
      </c>
      <c r="AO55" s="11" t="str">
        <f>IF(AP55="", "", IF($K55="男", VLOOKUP(AP55, データ!$B$2:$C$101, 2, FALSE), IF($K55="女", VLOOKUP(AP55, データ!$F$2:$H$101, 2, FALSE), "")))</f>
        <v/>
      </c>
      <c r="AP55" s="11" t="str">
        <f>IF($A55="","",IF(競技者データ入力シート!AH59="", "", 競技者データ入力シート!AH59))</f>
        <v/>
      </c>
      <c r="AQ55" s="11" t="str">
        <f>IF(競技者データ入力シート!AI59="", "", 競技者データ入力シート!AI59)</f>
        <v/>
      </c>
      <c r="AR55" s="11" t="str">
        <f>IF(競技者データ入力シート!AK59="", "", TRIM(競技者データ入力シート!AK59))</f>
        <v/>
      </c>
      <c r="AS55" s="11" t="str">
        <f>IF(競技者データ入力シート!AL59="", "", 競技者データ入力シート!AL59)</f>
        <v/>
      </c>
      <c r="AT55" s="11" t="str">
        <f t="shared" si="4"/>
        <v/>
      </c>
    </row>
    <row r="56" spans="1:46">
      <c r="A56" s="11" t="str">
        <f>競技者データ入力シート!A60</f>
        <v/>
      </c>
      <c r="B56" s="11" t="str">
        <f>IF(競技者データ入力シート!B60="", "", 競技者データ入力シート!B60)</f>
        <v/>
      </c>
      <c r="C56" s="11" t="str">
        <f>IF(競技者データ入力シート!C60="", "", 競技者データ入力シート!C60)</f>
        <v/>
      </c>
      <c r="D56" s="11" t="str">
        <f>IF(競技者データ入力シート!D60="", "", 競技者データ入力シート!D60)</f>
        <v/>
      </c>
      <c r="E56" s="11" t="str">
        <f t="shared" si="5"/>
        <v/>
      </c>
      <c r="F56" s="11" t="str">
        <f t="shared" si="6"/>
        <v/>
      </c>
      <c r="G56" s="11" t="str">
        <f t="shared" si="7"/>
        <v/>
      </c>
      <c r="H56" s="11" t="str">
        <f t="shared" si="8"/>
        <v/>
      </c>
      <c r="I56" s="11" t="str">
        <f>IF(競技者データ入力シート!E60="", "", 競技者データ入力シート!E60)</f>
        <v/>
      </c>
      <c r="J56" s="11" t="str">
        <f>IF(競技者データ入力シート!F60="", "", 競技者データ入力シート!F60)</f>
        <v/>
      </c>
      <c r="K56" s="11" t="str">
        <f>IF(競技者データ入力シート!H60="", "", 競技者データ入力シート!H60)</f>
        <v/>
      </c>
      <c r="L56" s="11" t="str">
        <f>IF(競技者データ入力シート!I60="", "", 競技者データ入力シート!I60)</f>
        <v/>
      </c>
      <c r="M56" s="11" t="str">
        <f>IF(競技者データ入力シート!J60="", "", 競技者データ入力シート!J60)</f>
        <v/>
      </c>
      <c r="N56" s="11" t="str">
        <f>IF(競技者データ入力シート!K60="", "", 競技者データ入力シート!K60)</f>
        <v/>
      </c>
      <c r="O56" s="11" t="str">
        <f>IF(競技者データ入力シート!L60="", "", 競技者データ入力シート!L60)</f>
        <v/>
      </c>
      <c r="P56" s="11" t="str">
        <f>IF(A56="","",競技者データ入力シート!$S$1)</f>
        <v/>
      </c>
      <c r="Q56" s="11" t="str">
        <f>IF(P56="", "",'大会申込一覧表(印刷して提出)'!$P$6)</f>
        <v/>
      </c>
      <c r="R56" s="11" t="str">
        <f>IF(P56="", "", '大会申込一覧表(印刷して提出)'!$E$6)</f>
        <v/>
      </c>
      <c r="S56" s="11" t="str">
        <f>IF(Q56="", "", '大会申込一覧表(印刷して提出)'!$P$5)</f>
        <v/>
      </c>
      <c r="T56" s="11" t="str">
        <f>IF(競技者データ入力シート!M60="", "", 競技者データ入力シート!M60)</f>
        <v/>
      </c>
      <c r="U56" s="11" t="str">
        <f>IF(V56="", "", IF($K56="男", VLOOKUP(V56, データ!$B$2:$C$101, 2, FALSE), IF($K56="女", VLOOKUP(V56, データ!$F$2:$H$101, 2, FALSE), "")))</f>
        <v/>
      </c>
      <c r="V56" s="240" t="str">
        <f>IF($A56="","",IF(競技者データ入力シート!N60="", "", 競技者データ入力シート!N60))</f>
        <v/>
      </c>
      <c r="W56" s="239" t="str">
        <f>IF(競技者データ入力シート!O60="", "", 競技者データ入力シート!O60)</f>
        <v/>
      </c>
      <c r="X56" s="11" t="str">
        <f>IF(競技者データ入力シート!Q60="", "", TRIM(競技者データ入力シート!Q60))</f>
        <v/>
      </c>
      <c r="Y56" s="11" t="str">
        <f>IF(競技者データ入力シート!R60="", "", 競技者データ入力シート!R60)</f>
        <v/>
      </c>
      <c r="Z56" s="11" t="str">
        <f>IF(AA56="", "", IF($K56="男", VLOOKUP(AA56, データ!$B$2:$C$101, 2, FALSE), IF($K56="女", VLOOKUP(AA56, データ!$F$2:$H$101, 2, FALSE), "")))</f>
        <v/>
      </c>
      <c r="AA56" s="11" t="str">
        <f>IF($A56="","",IF(競技者データ入力シート!S60="", "", 競技者データ入力シート!S60))</f>
        <v/>
      </c>
      <c r="AB56" s="11" t="str">
        <f>IF(競技者データ入力シート!T60="", "", 競技者データ入力シート!T60)</f>
        <v/>
      </c>
      <c r="AC56" s="11" t="str">
        <f>IF(競技者データ入力シート!V60="", "", TRIM(競技者データ入力シート!V60))</f>
        <v/>
      </c>
      <c r="AD56" s="11" t="str">
        <f>IF(競技者データ入力シート!W60="", "", 競技者データ入力シート!W60)</f>
        <v/>
      </c>
      <c r="AE56" s="11" t="str">
        <f>IF(AF56="", "", IF($K56="男", VLOOKUP(AF56, データ!$B$2:$C$101, 2, FALSE), IF($K56="女", VLOOKUP(AF56, データ!$F$2:$H$101, 2, FALSE), "")))</f>
        <v/>
      </c>
      <c r="AF56" s="11" t="str">
        <f>IF($A56="","",IF(競技者データ入力シート!X60="", "", 競技者データ入力シート!X60))</f>
        <v/>
      </c>
      <c r="AG56" s="11" t="str">
        <f>IF(競技者データ入力シート!Y60="", "", 競技者データ入力シート!Y60)</f>
        <v/>
      </c>
      <c r="AH56" s="11" t="str">
        <f>IF(競技者データ入力シート!AA60="", "", TRIM(競技者データ入力シート!AA60))</f>
        <v/>
      </c>
      <c r="AI56" s="11" t="str">
        <f>IF(競技者データ入力シート!AB60="", "", 競技者データ入力シート!AB60)</f>
        <v/>
      </c>
      <c r="AJ56" s="11" t="str">
        <f>IF(AK56="", "", IF($K56="男", VLOOKUP(AK56, データ!$B$2:$C$101, 2, FALSE), IF($K56="女", VLOOKUP(AK56, データ!$F$2:$H$101, 2, FALSE), "")))</f>
        <v/>
      </c>
      <c r="AK56" s="11" t="str">
        <f>IF($A56="","",IF(競技者データ入力シート!AC60="", "", 競技者データ入力シート!AC60))</f>
        <v/>
      </c>
      <c r="AL56" s="11" t="str">
        <f>IF(競技者データ入力シート!AD60="", "", 競技者データ入力シート!AD60)</f>
        <v/>
      </c>
      <c r="AM56" s="11" t="str">
        <f>IF(競技者データ入力シート!AF60="", "", TRIM(競技者データ入力シート!AF60))</f>
        <v/>
      </c>
      <c r="AN56" s="11" t="str">
        <f>IF(競技者データ入力シート!AG60="", "", 競技者データ入力シート!AG60)</f>
        <v/>
      </c>
      <c r="AO56" s="11" t="str">
        <f>IF(AP56="", "", IF($K56="男", VLOOKUP(AP56, データ!$B$2:$C$101, 2, FALSE), IF($K56="女", VLOOKUP(AP56, データ!$F$2:$H$101, 2, FALSE), "")))</f>
        <v/>
      </c>
      <c r="AP56" s="11" t="str">
        <f>IF($A56="","",IF(競技者データ入力シート!AH60="", "", 競技者データ入力シート!AH60))</f>
        <v/>
      </c>
      <c r="AQ56" s="11" t="str">
        <f>IF(競技者データ入力シート!AI60="", "", 競技者データ入力シート!AI60)</f>
        <v/>
      </c>
      <c r="AR56" s="11" t="str">
        <f>IF(競技者データ入力シート!AK60="", "", TRIM(競技者データ入力シート!AK60))</f>
        <v/>
      </c>
      <c r="AS56" s="11" t="str">
        <f>IF(競技者データ入力シート!AL60="", "", 競技者データ入力シート!AL60)</f>
        <v/>
      </c>
      <c r="AT56" s="11" t="str">
        <f t="shared" si="4"/>
        <v/>
      </c>
    </row>
    <row r="57" spans="1:46">
      <c r="A57" s="11" t="str">
        <f>競技者データ入力シート!A61</f>
        <v/>
      </c>
      <c r="B57" s="11" t="str">
        <f>IF(競技者データ入力シート!B61="", "", 競技者データ入力シート!B61)</f>
        <v/>
      </c>
      <c r="C57" s="11" t="str">
        <f>IF(競技者データ入力シート!C61="", "", 競技者データ入力シート!C61)</f>
        <v/>
      </c>
      <c r="D57" s="11" t="str">
        <f>IF(競技者データ入力シート!D61="", "", 競技者データ入力シート!D61)</f>
        <v/>
      </c>
      <c r="E57" s="11" t="str">
        <f t="shared" si="5"/>
        <v/>
      </c>
      <c r="F57" s="11" t="str">
        <f t="shared" si="6"/>
        <v/>
      </c>
      <c r="G57" s="11" t="str">
        <f t="shared" si="7"/>
        <v/>
      </c>
      <c r="H57" s="11" t="str">
        <f t="shared" si="8"/>
        <v/>
      </c>
      <c r="I57" s="11" t="str">
        <f>IF(競技者データ入力シート!E61="", "", 競技者データ入力シート!E61)</f>
        <v/>
      </c>
      <c r="J57" s="11" t="str">
        <f>IF(競技者データ入力シート!F61="", "", 競技者データ入力シート!F61)</f>
        <v/>
      </c>
      <c r="K57" s="11" t="str">
        <f>IF(競技者データ入力シート!H61="", "", 競技者データ入力シート!H61)</f>
        <v/>
      </c>
      <c r="L57" s="11" t="str">
        <f>IF(競技者データ入力シート!I61="", "", 競技者データ入力シート!I61)</f>
        <v/>
      </c>
      <c r="M57" s="11" t="str">
        <f>IF(競技者データ入力シート!J61="", "", 競技者データ入力シート!J61)</f>
        <v/>
      </c>
      <c r="N57" s="11" t="str">
        <f>IF(競技者データ入力シート!K61="", "", 競技者データ入力シート!K61)</f>
        <v/>
      </c>
      <c r="O57" s="11" t="str">
        <f>IF(競技者データ入力シート!L61="", "", 競技者データ入力シート!L61)</f>
        <v/>
      </c>
      <c r="P57" s="11" t="str">
        <f>IF(A57="","",競技者データ入力シート!$S$1)</f>
        <v/>
      </c>
      <c r="Q57" s="11" t="str">
        <f>IF(P57="", "",'大会申込一覧表(印刷して提出)'!$P$6)</f>
        <v/>
      </c>
      <c r="R57" s="11" t="str">
        <f>IF(P57="", "", '大会申込一覧表(印刷して提出)'!$E$6)</f>
        <v/>
      </c>
      <c r="S57" s="11" t="str">
        <f>IF(Q57="", "", '大会申込一覧表(印刷して提出)'!$P$5)</f>
        <v/>
      </c>
      <c r="T57" s="11" t="str">
        <f>IF(競技者データ入力シート!M61="", "", 競技者データ入力シート!M61)</f>
        <v/>
      </c>
      <c r="U57" s="11" t="str">
        <f>IF(V57="", "", IF($K57="男", VLOOKUP(V57, データ!$B$2:$C$101, 2, FALSE), IF($K57="女", VLOOKUP(V57, データ!$F$2:$H$101, 2, FALSE), "")))</f>
        <v/>
      </c>
      <c r="V57" s="240" t="str">
        <f>IF($A57="","",IF(競技者データ入力シート!N61="", "", 競技者データ入力シート!N61))</f>
        <v/>
      </c>
      <c r="W57" s="239" t="str">
        <f>IF(競技者データ入力シート!O61="", "", 競技者データ入力シート!O61)</f>
        <v/>
      </c>
      <c r="X57" s="11" t="str">
        <f>IF(競技者データ入力シート!Q61="", "", TRIM(競技者データ入力シート!Q61))</f>
        <v/>
      </c>
      <c r="Y57" s="11" t="str">
        <f>IF(競技者データ入力シート!R61="", "", 競技者データ入力シート!R61)</f>
        <v/>
      </c>
      <c r="Z57" s="11" t="str">
        <f>IF(AA57="", "", IF($K57="男", VLOOKUP(AA57, データ!$B$2:$C$101, 2, FALSE), IF($K57="女", VLOOKUP(AA57, データ!$F$2:$H$101, 2, FALSE), "")))</f>
        <v/>
      </c>
      <c r="AA57" s="11" t="str">
        <f>IF($A57="","",IF(競技者データ入力シート!S61="", "", 競技者データ入力シート!S61))</f>
        <v/>
      </c>
      <c r="AB57" s="11" t="str">
        <f>IF(競技者データ入力シート!T61="", "", 競技者データ入力シート!T61)</f>
        <v/>
      </c>
      <c r="AC57" s="11" t="str">
        <f>IF(競技者データ入力シート!V61="", "", TRIM(競技者データ入力シート!V61))</f>
        <v/>
      </c>
      <c r="AD57" s="11" t="str">
        <f>IF(競技者データ入力シート!W61="", "", 競技者データ入力シート!W61)</f>
        <v/>
      </c>
      <c r="AE57" s="11" t="str">
        <f>IF(AF57="", "", IF($K57="男", VLOOKUP(AF57, データ!$B$2:$C$101, 2, FALSE), IF($K57="女", VLOOKUP(AF57, データ!$F$2:$H$101, 2, FALSE), "")))</f>
        <v/>
      </c>
      <c r="AF57" s="11" t="str">
        <f>IF($A57="","",IF(競技者データ入力シート!X61="", "", 競技者データ入力シート!X61))</f>
        <v/>
      </c>
      <c r="AG57" s="11" t="str">
        <f>IF(競技者データ入力シート!Y61="", "", 競技者データ入力シート!Y61)</f>
        <v/>
      </c>
      <c r="AH57" s="11" t="str">
        <f>IF(競技者データ入力シート!AA61="", "", TRIM(競技者データ入力シート!AA61))</f>
        <v/>
      </c>
      <c r="AI57" s="11" t="str">
        <f>IF(競技者データ入力シート!AB61="", "", 競技者データ入力シート!AB61)</f>
        <v/>
      </c>
      <c r="AJ57" s="11" t="str">
        <f>IF(AK57="", "", IF($K57="男", VLOOKUP(AK57, データ!$B$2:$C$101, 2, FALSE), IF($K57="女", VLOOKUP(AK57, データ!$F$2:$H$101, 2, FALSE), "")))</f>
        <v/>
      </c>
      <c r="AK57" s="11" t="str">
        <f>IF($A57="","",IF(競技者データ入力シート!AC61="", "", 競技者データ入力シート!AC61))</f>
        <v/>
      </c>
      <c r="AL57" s="11" t="str">
        <f>IF(競技者データ入力シート!AD61="", "", 競技者データ入力シート!AD61)</f>
        <v/>
      </c>
      <c r="AM57" s="11" t="str">
        <f>IF(競技者データ入力シート!AF61="", "", TRIM(競技者データ入力シート!AF61))</f>
        <v/>
      </c>
      <c r="AN57" s="11" t="str">
        <f>IF(競技者データ入力シート!AG61="", "", 競技者データ入力シート!AG61)</f>
        <v/>
      </c>
      <c r="AO57" s="11" t="str">
        <f>IF(AP57="", "", IF($K57="男", VLOOKUP(AP57, データ!$B$2:$C$101, 2, FALSE), IF($K57="女", VLOOKUP(AP57, データ!$F$2:$H$101, 2, FALSE), "")))</f>
        <v/>
      </c>
      <c r="AP57" s="11" t="str">
        <f>IF($A57="","",IF(競技者データ入力シート!AH61="", "", 競技者データ入力シート!AH61))</f>
        <v/>
      </c>
      <c r="AQ57" s="11" t="str">
        <f>IF(競技者データ入力シート!AI61="", "", 競技者データ入力シート!AI61)</f>
        <v/>
      </c>
      <c r="AR57" s="11" t="str">
        <f>IF(競技者データ入力シート!AK61="", "", TRIM(競技者データ入力シート!AK61))</f>
        <v/>
      </c>
      <c r="AS57" s="11" t="str">
        <f>IF(競技者データ入力シート!AL61="", "", 競技者データ入力シート!AL61)</f>
        <v/>
      </c>
      <c r="AT57" s="11" t="str">
        <f t="shared" si="4"/>
        <v/>
      </c>
    </row>
    <row r="58" spans="1:46">
      <c r="A58" s="11" t="str">
        <f>競技者データ入力シート!A62</f>
        <v/>
      </c>
      <c r="B58" s="11" t="str">
        <f>IF(競技者データ入力シート!B62="", "", 競技者データ入力シート!B62)</f>
        <v/>
      </c>
      <c r="C58" s="11" t="str">
        <f>IF(競技者データ入力シート!C62="", "", 競技者データ入力シート!C62)</f>
        <v/>
      </c>
      <c r="D58" s="11" t="str">
        <f>IF(競技者データ入力シート!D62="", "", 競技者データ入力シート!D62)</f>
        <v/>
      </c>
      <c r="E58" s="11" t="str">
        <f t="shared" si="5"/>
        <v/>
      </c>
      <c r="F58" s="11" t="str">
        <f t="shared" si="6"/>
        <v/>
      </c>
      <c r="G58" s="11" t="str">
        <f t="shared" si="7"/>
        <v/>
      </c>
      <c r="H58" s="11" t="str">
        <f t="shared" si="8"/>
        <v/>
      </c>
      <c r="I58" s="11" t="str">
        <f>IF(競技者データ入力シート!E62="", "", 競技者データ入力シート!E62)</f>
        <v/>
      </c>
      <c r="J58" s="11" t="str">
        <f>IF(競技者データ入力シート!F62="", "", 競技者データ入力シート!F62)</f>
        <v/>
      </c>
      <c r="K58" s="11" t="str">
        <f>IF(競技者データ入力シート!H62="", "", 競技者データ入力シート!H62)</f>
        <v/>
      </c>
      <c r="L58" s="11" t="str">
        <f>IF(競技者データ入力シート!I62="", "", 競技者データ入力シート!I62)</f>
        <v/>
      </c>
      <c r="M58" s="11" t="str">
        <f>IF(競技者データ入力シート!J62="", "", 競技者データ入力シート!J62)</f>
        <v/>
      </c>
      <c r="N58" s="11" t="str">
        <f>IF(競技者データ入力シート!K62="", "", 競技者データ入力シート!K62)</f>
        <v/>
      </c>
      <c r="O58" s="11" t="str">
        <f>IF(競技者データ入力シート!L62="", "", 競技者データ入力シート!L62)</f>
        <v/>
      </c>
      <c r="P58" s="11" t="str">
        <f>IF(A58="","",競技者データ入力シート!$S$1)</f>
        <v/>
      </c>
      <c r="Q58" s="11" t="str">
        <f>IF(P58="", "",'大会申込一覧表(印刷して提出)'!$P$6)</f>
        <v/>
      </c>
      <c r="R58" s="11" t="str">
        <f>IF(P58="", "", '大会申込一覧表(印刷して提出)'!$E$6)</f>
        <v/>
      </c>
      <c r="S58" s="11" t="str">
        <f>IF(Q58="", "", '大会申込一覧表(印刷して提出)'!$P$5)</f>
        <v/>
      </c>
      <c r="T58" s="11" t="str">
        <f>IF(競技者データ入力シート!M62="", "", 競技者データ入力シート!M62)</f>
        <v/>
      </c>
      <c r="U58" s="11" t="str">
        <f>IF(V58="", "", IF($K58="男", VLOOKUP(V58, データ!$B$2:$C$101, 2, FALSE), IF($K58="女", VLOOKUP(V58, データ!$F$2:$H$101, 2, FALSE), "")))</f>
        <v/>
      </c>
      <c r="V58" s="240" t="str">
        <f>IF($A58="","",IF(競技者データ入力シート!N62="", "", 競技者データ入力シート!N62))</f>
        <v/>
      </c>
      <c r="W58" s="239" t="str">
        <f>IF(競技者データ入力シート!O62="", "", 競技者データ入力シート!O62)</f>
        <v/>
      </c>
      <c r="X58" s="11" t="str">
        <f>IF(競技者データ入力シート!Q62="", "", TRIM(競技者データ入力シート!Q62))</f>
        <v/>
      </c>
      <c r="Y58" s="11" t="str">
        <f>IF(競技者データ入力シート!R62="", "", 競技者データ入力シート!R62)</f>
        <v/>
      </c>
      <c r="Z58" s="11" t="str">
        <f>IF(AA58="", "", IF($K58="男", VLOOKUP(AA58, データ!$B$2:$C$101, 2, FALSE), IF($K58="女", VLOOKUP(AA58, データ!$F$2:$H$101, 2, FALSE), "")))</f>
        <v/>
      </c>
      <c r="AA58" s="11" t="str">
        <f>IF($A58="","",IF(競技者データ入力シート!S62="", "", 競技者データ入力シート!S62))</f>
        <v/>
      </c>
      <c r="AB58" s="11" t="str">
        <f>IF(競技者データ入力シート!T62="", "", 競技者データ入力シート!T62)</f>
        <v/>
      </c>
      <c r="AC58" s="11" t="str">
        <f>IF(競技者データ入力シート!V62="", "", TRIM(競技者データ入力シート!V62))</f>
        <v/>
      </c>
      <c r="AD58" s="11" t="str">
        <f>IF(競技者データ入力シート!W62="", "", 競技者データ入力シート!W62)</f>
        <v/>
      </c>
      <c r="AE58" s="11" t="str">
        <f>IF(AF58="", "", IF($K58="男", VLOOKUP(AF58, データ!$B$2:$C$101, 2, FALSE), IF($K58="女", VLOOKUP(AF58, データ!$F$2:$H$101, 2, FALSE), "")))</f>
        <v/>
      </c>
      <c r="AF58" s="11" t="str">
        <f>IF($A58="","",IF(競技者データ入力シート!X62="", "", 競技者データ入力シート!X62))</f>
        <v/>
      </c>
      <c r="AG58" s="11" t="str">
        <f>IF(競技者データ入力シート!Y62="", "", 競技者データ入力シート!Y62)</f>
        <v/>
      </c>
      <c r="AH58" s="11" t="str">
        <f>IF(競技者データ入力シート!AA62="", "", TRIM(競技者データ入力シート!AA62))</f>
        <v/>
      </c>
      <c r="AI58" s="11" t="str">
        <f>IF(競技者データ入力シート!AB62="", "", 競技者データ入力シート!AB62)</f>
        <v/>
      </c>
      <c r="AJ58" s="11" t="str">
        <f>IF(AK58="", "", IF($K58="男", VLOOKUP(AK58, データ!$B$2:$C$101, 2, FALSE), IF($K58="女", VLOOKUP(AK58, データ!$F$2:$H$101, 2, FALSE), "")))</f>
        <v/>
      </c>
      <c r="AK58" s="11" t="str">
        <f>IF($A58="","",IF(競技者データ入力シート!AC62="", "", 競技者データ入力シート!AC62))</f>
        <v/>
      </c>
      <c r="AL58" s="11" t="str">
        <f>IF(競技者データ入力シート!AD62="", "", 競技者データ入力シート!AD62)</f>
        <v/>
      </c>
      <c r="AM58" s="11" t="str">
        <f>IF(競技者データ入力シート!AF62="", "", TRIM(競技者データ入力シート!AF62))</f>
        <v/>
      </c>
      <c r="AN58" s="11" t="str">
        <f>IF(競技者データ入力シート!AG62="", "", 競技者データ入力シート!AG62)</f>
        <v/>
      </c>
      <c r="AO58" s="11" t="str">
        <f>IF(AP58="", "", IF($K58="男", VLOOKUP(AP58, データ!$B$2:$C$101, 2, FALSE), IF($K58="女", VLOOKUP(AP58, データ!$F$2:$H$101, 2, FALSE), "")))</f>
        <v/>
      </c>
      <c r="AP58" s="11" t="str">
        <f>IF($A58="","",IF(競技者データ入力シート!AH62="", "", 競技者データ入力シート!AH62))</f>
        <v/>
      </c>
      <c r="AQ58" s="11" t="str">
        <f>IF(競技者データ入力シート!AI62="", "", 競技者データ入力シート!AI62)</f>
        <v/>
      </c>
      <c r="AR58" s="11" t="str">
        <f>IF(競技者データ入力シート!AK62="", "", TRIM(競技者データ入力シート!AK62))</f>
        <v/>
      </c>
      <c r="AS58" s="11" t="str">
        <f>IF(競技者データ入力シート!AL62="", "", 競技者データ入力シート!AL62)</f>
        <v/>
      </c>
      <c r="AT58" s="11" t="str">
        <f t="shared" si="4"/>
        <v/>
      </c>
    </row>
    <row r="59" spans="1:46">
      <c r="A59" s="11" t="str">
        <f>競技者データ入力シート!A63</f>
        <v/>
      </c>
      <c r="B59" s="11" t="str">
        <f>IF(競技者データ入力シート!B63="", "", 競技者データ入力シート!B63)</f>
        <v/>
      </c>
      <c r="C59" s="11" t="str">
        <f>IF(競技者データ入力シート!C63="", "", 競技者データ入力シート!C63)</f>
        <v/>
      </c>
      <c r="D59" s="11" t="str">
        <f>IF(競技者データ入力シート!D63="", "", 競技者データ入力シート!D63)</f>
        <v/>
      </c>
      <c r="E59" s="11" t="str">
        <f t="shared" si="5"/>
        <v/>
      </c>
      <c r="F59" s="11" t="str">
        <f t="shared" si="6"/>
        <v/>
      </c>
      <c r="G59" s="11" t="str">
        <f t="shared" si="7"/>
        <v/>
      </c>
      <c r="H59" s="11" t="str">
        <f t="shared" si="8"/>
        <v/>
      </c>
      <c r="I59" s="11" t="str">
        <f>IF(競技者データ入力シート!E63="", "", 競技者データ入力シート!E63)</f>
        <v/>
      </c>
      <c r="J59" s="11" t="str">
        <f>IF(競技者データ入力シート!F63="", "", 競技者データ入力シート!F63)</f>
        <v/>
      </c>
      <c r="K59" s="11" t="str">
        <f>IF(競技者データ入力シート!H63="", "", 競技者データ入力シート!H63)</f>
        <v/>
      </c>
      <c r="L59" s="11" t="str">
        <f>IF(競技者データ入力シート!I63="", "", 競技者データ入力シート!I63)</f>
        <v/>
      </c>
      <c r="M59" s="11" t="str">
        <f>IF(競技者データ入力シート!J63="", "", 競技者データ入力シート!J63)</f>
        <v/>
      </c>
      <c r="N59" s="11" t="str">
        <f>IF(競技者データ入力シート!K63="", "", 競技者データ入力シート!K63)</f>
        <v/>
      </c>
      <c r="O59" s="11" t="str">
        <f>IF(競技者データ入力シート!L63="", "", 競技者データ入力シート!L63)</f>
        <v/>
      </c>
      <c r="P59" s="11" t="str">
        <f>IF(A59="","",競技者データ入力シート!$S$1)</f>
        <v/>
      </c>
      <c r="Q59" s="11" t="str">
        <f>IF(P59="", "",'大会申込一覧表(印刷して提出)'!$P$6)</f>
        <v/>
      </c>
      <c r="R59" s="11" t="str">
        <f>IF(P59="", "", '大会申込一覧表(印刷して提出)'!$E$6)</f>
        <v/>
      </c>
      <c r="S59" s="11" t="str">
        <f>IF(Q59="", "", '大会申込一覧表(印刷して提出)'!$P$5)</f>
        <v/>
      </c>
      <c r="T59" s="11" t="str">
        <f>IF(競技者データ入力シート!M63="", "", 競技者データ入力シート!M63)</f>
        <v/>
      </c>
      <c r="U59" s="11" t="str">
        <f>IF(V59="", "", IF($K59="男", VLOOKUP(V59, データ!$B$2:$C$101, 2, FALSE), IF($K59="女", VLOOKUP(V59, データ!$F$2:$H$101, 2, FALSE), "")))</f>
        <v/>
      </c>
      <c r="V59" s="240" t="str">
        <f>IF($A59="","",IF(競技者データ入力シート!N63="", "", 競技者データ入力シート!N63))</f>
        <v/>
      </c>
      <c r="W59" s="239" t="str">
        <f>IF(競技者データ入力シート!O63="", "", 競技者データ入力シート!O63)</f>
        <v/>
      </c>
      <c r="X59" s="11" t="str">
        <f>IF(競技者データ入力シート!Q63="", "", TRIM(競技者データ入力シート!Q63))</f>
        <v/>
      </c>
      <c r="Y59" s="11" t="str">
        <f>IF(競技者データ入力シート!R63="", "", 競技者データ入力シート!R63)</f>
        <v/>
      </c>
      <c r="Z59" s="11" t="str">
        <f>IF(AA59="", "", IF($K59="男", VLOOKUP(AA59, データ!$B$2:$C$101, 2, FALSE), IF($K59="女", VLOOKUP(AA59, データ!$F$2:$H$101, 2, FALSE), "")))</f>
        <v/>
      </c>
      <c r="AA59" s="11" t="str">
        <f>IF($A59="","",IF(競技者データ入力シート!S63="", "", 競技者データ入力シート!S63))</f>
        <v/>
      </c>
      <c r="AB59" s="11" t="str">
        <f>IF(競技者データ入力シート!T63="", "", 競技者データ入力シート!T63)</f>
        <v/>
      </c>
      <c r="AC59" s="11" t="str">
        <f>IF(競技者データ入力シート!V63="", "", TRIM(競技者データ入力シート!V63))</f>
        <v/>
      </c>
      <c r="AD59" s="11" t="str">
        <f>IF(競技者データ入力シート!W63="", "", 競技者データ入力シート!W63)</f>
        <v/>
      </c>
      <c r="AE59" s="11" t="str">
        <f>IF(AF59="", "", IF($K59="男", VLOOKUP(AF59, データ!$B$2:$C$101, 2, FALSE), IF($K59="女", VLOOKUP(AF59, データ!$F$2:$H$101, 2, FALSE), "")))</f>
        <v/>
      </c>
      <c r="AF59" s="11" t="str">
        <f>IF($A59="","",IF(競技者データ入力シート!X63="", "", 競技者データ入力シート!X63))</f>
        <v/>
      </c>
      <c r="AG59" s="11" t="str">
        <f>IF(競技者データ入力シート!Y63="", "", 競技者データ入力シート!Y63)</f>
        <v/>
      </c>
      <c r="AH59" s="11" t="str">
        <f>IF(競技者データ入力シート!AA63="", "", TRIM(競技者データ入力シート!AA63))</f>
        <v/>
      </c>
      <c r="AI59" s="11" t="str">
        <f>IF(競技者データ入力シート!AB63="", "", 競技者データ入力シート!AB63)</f>
        <v/>
      </c>
      <c r="AJ59" s="11" t="str">
        <f>IF(AK59="", "", IF($K59="男", VLOOKUP(AK59, データ!$B$2:$C$101, 2, FALSE), IF($K59="女", VLOOKUP(AK59, データ!$F$2:$H$101, 2, FALSE), "")))</f>
        <v/>
      </c>
      <c r="AK59" s="11" t="str">
        <f>IF($A59="","",IF(競技者データ入力シート!AC63="", "", 競技者データ入力シート!AC63))</f>
        <v/>
      </c>
      <c r="AL59" s="11" t="str">
        <f>IF(競技者データ入力シート!AD63="", "", 競技者データ入力シート!AD63)</f>
        <v/>
      </c>
      <c r="AM59" s="11" t="str">
        <f>IF(競技者データ入力シート!AF63="", "", TRIM(競技者データ入力シート!AF63))</f>
        <v/>
      </c>
      <c r="AN59" s="11" t="str">
        <f>IF(競技者データ入力シート!AG63="", "", 競技者データ入力シート!AG63)</f>
        <v/>
      </c>
      <c r="AO59" s="11" t="str">
        <f>IF(AP59="", "", IF($K59="男", VLOOKUP(AP59, データ!$B$2:$C$101, 2, FALSE), IF($K59="女", VLOOKUP(AP59, データ!$F$2:$H$101, 2, FALSE), "")))</f>
        <v/>
      </c>
      <c r="AP59" s="11" t="str">
        <f>IF($A59="","",IF(競技者データ入力シート!AH63="", "", 競技者データ入力シート!AH63))</f>
        <v/>
      </c>
      <c r="AQ59" s="11" t="str">
        <f>IF(競技者データ入力シート!AI63="", "", 競技者データ入力シート!AI63)</f>
        <v/>
      </c>
      <c r="AR59" s="11" t="str">
        <f>IF(競技者データ入力シート!AK63="", "", TRIM(競技者データ入力シート!AK63))</f>
        <v/>
      </c>
      <c r="AS59" s="11" t="str">
        <f>IF(競技者データ入力シート!AL63="", "", 競技者データ入力シート!AL63)</f>
        <v/>
      </c>
      <c r="AT59" s="11" t="str">
        <f t="shared" si="4"/>
        <v/>
      </c>
    </row>
    <row r="60" spans="1:46">
      <c r="A60" s="11" t="str">
        <f>競技者データ入力シート!A64</f>
        <v/>
      </c>
      <c r="B60" s="11" t="str">
        <f>IF(競技者データ入力シート!B64="", "", 競技者データ入力シート!B64)</f>
        <v/>
      </c>
      <c r="C60" s="11" t="str">
        <f>IF(競技者データ入力シート!C64="", "", 競技者データ入力シート!C64)</f>
        <v/>
      </c>
      <c r="D60" s="11" t="str">
        <f>IF(競技者データ入力シート!D64="", "", 競技者データ入力シート!D64)</f>
        <v/>
      </c>
      <c r="E60" s="11" t="str">
        <f t="shared" si="5"/>
        <v/>
      </c>
      <c r="F60" s="11" t="str">
        <f t="shared" si="6"/>
        <v/>
      </c>
      <c r="G60" s="11" t="str">
        <f t="shared" si="7"/>
        <v/>
      </c>
      <c r="H60" s="11" t="str">
        <f t="shared" si="8"/>
        <v/>
      </c>
      <c r="I60" s="11" t="str">
        <f>IF(競技者データ入力シート!E64="", "", 競技者データ入力シート!E64)</f>
        <v/>
      </c>
      <c r="J60" s="11" t="str">
        <f>IF(競技者データ入力シート!F64="", "", 競技者データ入力シート!F64)</f>
        <v/>
      </c>
      <c r="K60" s="11" t="str">
        <f>IF(競技者データ入力シート!H64="", "", 競技者データ入力シート!H64)</f>
        <v/>
      </c>
      <c r="L60" s="11" t="str">
        <f>IF(競技者データ入力シート!I64="", "", 競技者データ入力シート!I64)</f>
        <v/>
      </c>
      <c r="M60" s="11" t="str">
        <f>IF(競技者データ入力シート!J64="", "", 競技者データ入力シート!J64)</f>
        <v/>
      </c>
      <c r="N60" s="11" t="str">
        <f>IF(競技者データ入力シート!K64="", "", 競技者データ入力シート!K64)</f>
        <v/>
      </c>
      <c r="O60" s="11" t="str">
        <f>IF(競技者データ入力シート!L64="", "", 競技者データ入力シート!L64)</f>
        <v/>
      </c>
      <c r="P60" s="11" t="str">
        <f>IF(A60="","",競技者データ入力シート!$S$1)</f>
        <v/>
      </c>
      <c r="Q60" s="11" t="str">
        <f>IF(P60="", "",'大会申込一覧表(印刷して提出)'!$P$6)</f>
        <v/>
      </c>
      <c r="R60" s="11" t="str">
        <f>IF(P60="", "", '大会申込一覧表(印刷して提出)'!$E$6)</f>
        <v/>
      </c>
      <c r="S60" s="11" t="str">
        <f>IF(Q60="", "", '大会申込一覧表(印刷して提出)'!$P$5)</f>
        <v/>
      </c>
      <c r="T60" s="11" t="str">
        <f>IF(競技者データ入力シート!M64="", "", 競技者データ入力シート!M64)</f>
        <v/>
      </c>
      <c r="U60" s="11" t="str">
        <f>IF(V60="", "", IF($K60="男", VLOOKUP(V60, データ!$B$2:$C$101, 2, FALSE), IF($K60="女", VLOOKUP(V60, データ!$F$2:$H$101, 2, FALSE), "")))</f>
        <v/>
      </c>
      <c r="V60" s="240" t="str">
        <f>IF($A60="","",IF(競技者データ入力シート!N64="", "", 競技者データ入力シート!N64))</f>
        <v/>
      </c>
      <c r="W60" s="239" t="str">
        <f>IF(競技者データ入力シート!O64="", "", 競技者データ入力シート!O64)</f>
        <v/>
      </c>
      <c r="X60" s="11" t="str">
        <f>IF(競技者データ入力シート!Q64="", "", TRIM(競技者データ入力シート!Q64))</f>
        <v/>
      </c>
      <c r="Y60" s="11" t="str">
        <f>IF(競技者データ入力シート!R64="", "", 競技者データ入力シート!R64)</f>
        <v/>
      </c>
      <c r="Z60" s="11" t="str">
        <f>IF(AA60="", "", IF($K60="男", VLOOKUP(AA60, データ!$B$2:$C$101, 2, FALSE), IF($K60="女", VLOOKUP(AA60, データ!$F$2:$H$101, 2, FALSE), "")))</f>
        <v/>
      </c>
      <c r="AA60" s="11" t="str">
        <f>IF($A60="","",IF(競技者データ入力シート!S64="", "", 競技者データ入力シート!S64))</f>
        <v/>
      </c>
      <c r="AB60" s="11" t="str">
        <f>IF(競技者データ入力シート!T64="", "", 競技者データ入力シート!T64)</f>
        <v/>
      </c>
      <c r="AC60" s="11" t="str">
        <f>IF(競技者データ入力シート!V64="", "", TRIM(競技者データ入力シート!V64))</f>
        <v/>
      </c>
      <c r="AD60" s="11" t="str">
        <f>IF(競技者データ入力シート!W64="", "", 競技者データ入力シート!W64)</f>
        <v/>
      </c>
      <c r="AE60" s="11" t="str">
        <f>IF(AF60="", "", IF($K60="男", VLOOKUP(AF60, データ!$B$2:$C$101, 2, FALSE), IF($K60="女", VLOOKUP(AF60, データ!$F$2:$H$101, 2, FALSE), "")))</f>
        <v/>
      </c>
      <c r="AF60" s="11" t="str">
        <f>IF($A60="","",IF(競技者データ入力シート!X64="", "", 競技者データ入力シート!X64))</f>
        <v/>
      </c>
      <c r="AG60" s="11" t="str">
        <f>IF(競技者データ入力シート!Y64="", "", 競技者データ入力シート!Y64)</f>
        <v/>
      </c>
      <c r="AH60" s="11" t="str">
        <f>IF(競技者データ入力シート!AA64="", "", TRIM(競技者データ入力シート!AA64))</f>
        <v/>
      </c>
      <c r="AI60" s="11" t="str">
        <f>IF(競技者データ入力シート!AB64="", "", 競技者データ入力シート!AB64)</f>
        <v/>
      </c>
      <c r="AJ60" s="11" t="str">
        <f>IF(AK60="", "", IF($K60="男", VLOOKUP(AK60, データ!$B$2:$C$101, 2, FALSE), IF($K60="女", VLOOKUP(AK60, データ!$F$2:$H$101, 2, FALSE), "")))</f>
        <v/>
      </c>
      <c r="AK60" s="11" t="str">
        <f>IF($A60="","",IF(競技者データ入力シート!AC64="", "", 競技者データ入力シート!AC64))</f>
        <v/>
      </c>
      <c r="AL60" s="11" t="str">
        <f>IF(競技者データ入力シート!AD64="", "", 競技者データ入力シート!AD64)</f>
        <v/>
      </c>
      <c r="AM60" s="11" t="str">
        <f>IF(競技者データ入力シート!AF64="", "", TRIM(競技者データ入力シート!AF64))</f>
        <v/>
      </c>
      <c r="AN60" s="11" t="str">
        <f>IF(競技者データ入力シート!AG64="", "", 競技者データ入力シート!AG64)</f>
        <v/>
      </c>
      <c r="AO60" s="11" t="str">
        <f>IF(AP60="", "", IF($K60="男", VLOOKUP(AP60, データ!$B$2:$C$101, 2, FALSE), IF($K60="女", VLOOKUP(AP60, データ!$F$2:$H$101, 2, FALSE), "")))</f>
        <v/>
      </c>
      <c r="AP60" s="11" t="str">
        <f>IF($A60="","",IF(競技者データ入力シート!AH64="", "", 競技者データ入力シート!AH64))</f>
        <v/>
      </c>
      <c r="AQ60" s="11" t="str">
        <f>IF(競技者データ入力シート!AI64="", "", 競技者データ入力シート!AI64)</f>
        <v/>
      </c>
      <c r="AR60" s="11" t="str">
        <f>IF(競技者データ入力シート!AK64="", "", TRIM(競技者データ入力シート!AK64))</f>
        <v/>
      </c>
      <c r="AS60" s="11" t="str">
        <f>IF(競技者データ入力シート!AL64="", "", 競技者データ入力シート!AL64)</f>
        <v/>
      </c>
      <c r="AT60" s="11" t="str">
        <f t="shared" si="4"/>
        <v/>
      </c>
    </row>
    <row r="61" spans="1:46">
      <c r="A61" s="11" t="str">
        <f>競技者データ入力シート!A65</f>
        <v/>
      </c>
      <c r="B61" s="11" t="str">
        <f>IF(競技者データ入力シート!B65="", "", 競技者データ入力シート!B65)</f>
        <v/>
      </c>
      <c r="C61" s="11" t="str">
        <f>IF(競技者データ入力シート!C65="", "", 競技者データ入力シート!C65)</f>
        <v/>
      </c>
      <c r="D61" s="11" t="str">
        <f>IF(競技者データ入力シート!D65="", "", 競技者データ入力シート!D65)</f>
        <v/>
      </c>
      <c r="E61" s="11" t="str">
        <f t="shared" si="5"/>
        <v/>
      </c>
      <c r="F61" s="11" t="str">
        <f t="shared" si="6"/>
        <v/>
      </c>
      <c r="G61" s="11" t="str">
        <f t="shared" si="7"/>
        <v/>
      </c>
      <c r="H61" s="11" t="str">
        <f t="shared" si="8"/>
        <v/>
      </c>
      <c r="I61" s="11" t="str">
        <f>IF(競技者データ入力シート!E65="", "", 競技者データ入力シート!E65)</f>
        <v/>
      </c>
      <c r="J61" s="11" t="str">
        <f>IF(競技者データ入力シート!F65="", "", 競技者データ入力シート!F65)</f>
        <v/>
      </c>
      <c r="K61" s="11" t="str">
        <f>IF(競技者データ入力シート!H65="", "", 競技者データ入力シート!H65)</f>
        <v/>
      </c>
      <c r="L61" s="11" t="str">
        <f>IF(競技者データ入力シート!I65="", "", 競技者データ入力シート!I65)</f>
        <v/>
      </c>
      <c r="M61" s="11" t="str">
        <f>IF(競技者データ入力シート!J65="", "", 競技者データ入力シート!J65)</f>
        <v/>
      </c>
      <c r="N61" s="11" t="str">
        <f>IF(競技者データ入力シート!K65="", "", 競技者データ入力シート!K65)</f>
        <v/>
      </c>
      <c r="O61" s="11" t="str">
        <f>IF(競技者データ入力シート!L65="", "", 競技者データ入力シート!L65)</f>
        <v/>
      </c>
      <c r="P61" s="11" t="str">
        <f>IF(A61="","",競技者データ入力シート!$S$1)</f>
        <v/>
      </c>
      <c r="Q61" s="11" t="str">
        <f>IF(P61="", "",'大会申込一覧表(印刷して提出)'!$P$6)</f>
        <v/>
      </c>
      <c r="R61" s="11" t="str">
        <f>IF(P61="", "", '大会申込一覧表(印刷して提出)'!$E$6)</f>
        <v/>
      </c>
      <c r="S61" s="11" t="str">
        <f>IF(Q61="", "", '大会申込一覧表(印刷して提出)'!$P$5)</f>
        <v/>
      </c>
      <c r="T61" s="11" t="str">
        <f>IF(競技者データ入力シート!M65="", "", 競技者データ入力シート!M65)</f>
        <v/>
      </c>
      <c r="U61" s="11" t="str">
        <f>IF(V61="", "", IF($K61="男", VLOOKUP(V61, データ!$B$2:$C$101, 2, FALSE), IF($K61="女", VLOOKUP(V61, データ!$F$2:$H$101, 2, FALSE), "")))</f>
        <v/>
      </c>
      <c r="V61" s="240" t="str">
        <f>IF($A61="","",IF(競技者データ入力シート!N65="", "", 競技者データ入力シート!N65))</f>
        <v/>
      </c>
      <c r="W61" s="239" t="str">
        <f>IF(競技者データ入力シート!O65="", "", 競技者データ入力シート!O65)</f>
        <v/>
      </c>
      <c r="X61" s="11" t="str">
        <f>IF(競技者データ入力シート!Q65="", "", TRIM(競技者データ入力シート!Q65))</f>
        <v/>
      </c>
      <c r="Y61" s="11" t="str">
        <f>IF(競技者データ入力シート!R65="", "", 競技者データ入力シート!R65)</f>
        <v/>
      </c>
      <c r="Z61" s="11" t="str">
        <f>IF(AA61="", "", IF($K61="男", VLOOKUP(AA61, データ!$B$2:$C$101, 2, FALSE), IF($K61="女", VLOOKUP(AA61, データ!$F$2:$H$101, 2, FALSE), "")))</f>
        <v/>
      </c>
      <c r="AA61" s="11" t="str">
        <f>IF($A61="","",IF(競技者データ入力シート!S65="", "", 競技者データ入力シート!S65))</f>
        <v/>
      </c>
      <c r="AB61" s="11" t="str">
        <f>IF(競技者データ入力シート!T65="", "", 競技者データ入力シート!T65)</f>
        <v/>
      </c>
      <c r="AC61" s="11" t="str">
        <f>IF(競技者データ入力シート!V65="", "", TRIM(競技者データ入力シート!V65))</f>
        <v/>
      </c>
      <c r="AD61" s="11" t="str">
        <f>IF(競技者データ入力シート!W65="", "", 競技者データ入力シート!W65)</f>
        <v/>
      </c>
      <c r="AE61" s="11" t="str">
        <f>IF(AF61="", "", IF($K61="男", VLOOKUP(AF61, データ!$B$2:$C$101, 2, FALSE), IF($K61="女", VLOOKUP(AF61, データ!$F$2:$H$101, 2, FALSE), "")))</f>
        <v/>
      </c>
      <c r="AF61" s="11" t="str">
        <f>IF($A61="","",IF(競技者データ入力シート!X65="", "", 競技者データ入力シート!X65))</f>
        <v/>
      </c>
      <c r="AG61" s="11" t="str">
        <f>IF(競技者データ入力シート!Y65="", "", 競技者データ入力シート!Y65)</f>
        <v/>
      </c>
      <c r="AH61" s="11" t="str">
        <f>IF(競技者データ入力シート!AA65="", "", TRIM(競技者データ入力シート!AA65))</f>
        <v/>
      </c>
      <c r="AI61" s="11" t="str">
        <f>IF(競技者データ入力シート!AB65="", "", 競技者データ入力シート!AB65)</f>
        <v/>
      </c>
      <c r="AJ61" s="11" t="str">
        <f>IF(AK61="", "", IF($K61="男", VLOOKUP(AK61, データ!$B$2:$C$101, 2, FALSE), IF($K61="女", VLOOKUP(AK61, データ!$F$2:$H$101, 2, FALSE), "")))</f>
        <v/>
      </c>
      <c r="AK61" s="11" t="str">
        <f>IF($A61="","",IF(競技者データ入力シート!AC65="", "", 競技者データ入力シート!AC65))</f>
        <v/>
      </c>
      <c r="AL61" s="11" t="str">
        <f>IF(競技者データ入力シート!AD65="", "", 競技者データ入力シート!AD65)</f>
        <v/>
      </c>
      <c r="AM61" s="11" t="str">
        <f>IF(競技者データ入力シート!AF65="", "", TRIM(競技者データ入力シート!AF65))</f>
        <v/>
      </c>
      <c r="AN61" s="11" t="str">
        <f>IF(競技者データ入力シート!AG65="", "", 競技者データ入力シート!AG65)</f>
        <v/>
      </c>
      <c r="AO61" s="11" t="str">
        <f>IF(AP61="", "", IF($K61="男", VLOOKUP(AP61, データ!$B$2:$C$101, 2, FALSE), IF($K61="女", VLOOKUP(AP61, データ!$F$2:$H$101, 2, FALSE), "")))</f>
        <v/>
      </c>
      <c r="AP61" s="11" t="str">
        <f>IF($A61="","",IF(競技者データ入力シート!AH65="", "", 競技者データ入力シート!AH65))</f>
        <v/>
      </c>
      <c r="AQ61" s="11" t="str">
        <f>IF(競技者データ入力シート!AI65="", "", 競技者データ入力シート!AI65)</f>
        <v/>
      </c>
      <c r="AR61" s="11" t="str">
        <f>IF(競技者データ入力シート!AK65="", "", TRIM(競技者データ入力シート!AK65))</f>
        <v/>
      </c>
      <c r="AS61" s="11" t="str">
        <f>IF(競技者データ入力シート!AL65="", "", 競技者データ入力シート!AL65)</f>
        <v/>
      </c>
      <c r="AT61" s="11" t="str">
        <f t="shared" si="4"/>
        <v/>
      </c>
    </row>
    <row r="62" spans="1:46">
      <c r="A62" s="11" t="str">
        <f>競技者データ入力シート!A66</f>
        <v/>
      </c>
      <c r="B62" s="11" t="str">
        <f>IF(競技者データ入力シート!B66="", "", 競技者データ入力シート!B66)</f>
        <v/>
      </c>
      <c r="C62" s="11" t="str">
        <f>IF(競技者データ入力シート!C66="", "", 競技者データ入力シート!C66)</f>
        <v/>
      </c>
      <c r="D62" s="11" t="str">
        <f>IF(競技者データ入力シート!D66="", "", 競技者データ入力シート!D66)</f>
        <v/>
      </c>
      <c r="E62" s="11" t="str">
        <f t="shared" si="5"/>
        <v/>
      </c>
      <c r="F62" s="11" t="str">
        <f t="shared" si="6"/>
        <v/>
      </c>
      <c r="G62" s="11" t="str">
        <f t="shared" si="7"/>
        <v/>
      </c>
      <c r="H62" s="11" t="str">
        <f t="shared" si="8"/>
        <v/>
      </c>
      <c r="I62" s="11" t="str">
        <f>IF(競技者データ入力シート!E66="", "", 競技者データ入力シート!E66)</f>
        <v/>
      </c>
      <c r="J62" s="11" t="str">
        <f>IF(競技者データ入力シート!F66="", "", 競技者データ入力シート!F66)</f>
        <v/>
      </c>
      <c r="K62" s="11" t="str">
        <f>IF(競技者データ入力シート!H66="", "", 競技者データ入力シート!H66)</f>
        <v/>
      </c>
      <c r="L62" s="11" t="str">
        <f>IF(競技者データ入力シート!I66="", "", 競技者データ入力シート!I66)</f>
        <v/>
      </c>
      <c r="M62" s="11" t="str">
        <f>IF(競技者データ入力シート!J66="", "", 競技者データ入力シート!J66)</f>
        <v/>
      </c>
      <c r="N62" s="11" t="str">
        <f>IF(競技者データ入力シート!K66="", "", 競技者データ入力シート!K66)</f>
        <v/>
      </c>
      <c r="O62" s="11" t="str">
        <f>IF(競技者データ入力シート!L66="", "", 競技者データ入力シート!L66)</f>
        <v/>
      </c>
      <c r="P62" s="11" t="str">
        <f>IF(A62="","",競技者データ入力シート!$S$1)</f>
        <v/>
      </c>
      <c r="Q62" s="11" t="str">
        <f>IF(P62="", "",'大会申込一覧表(印刷して提出)'!$P$6)</f>
        <v/>
      </c>
      <c r="R62" s="11" t="str">
        <f>IF(P62="", "", '大会申込一覧表(印刷して提出)'!$E$6)</f>
        <v/>
      </c>
      <c r="S62" s="11" t="str">
        <f>IF(Q62="", "", '大会申込一覧表(印刷して提出)'!$P$5)</f>
        <v/>
      </c>
      <c r="T62" s="11" t="str">
        <f>IF(競技者データ入力シート!M66="", "", 競技者データ入力シート!M66)</f>
        <v/>
      </c>
      <c r="U62" s="11" t="str">
        <f>IF(V62="", "", IF($K62="男", VLOOKUP(V62, データ!$B$2:$C$101, 2, FALSE), IF($K62="女", VLOOKUP(V62, データ!$F$2:$H$101, 2, FALSE), "")))</f>
        <v/>
      </c>
      <c r="V62" s="240" t="str">
        <f>IF($A62="","",IF(競技者データ入力シート!N66="", "", 競技者データ入力シート!N66))</f>
        <v/>
      </c>
      <c r="W62" s="239" t="str">
        <f>IF(競技者データ入力シート!O66="", "", 競技者データ入力シート!O66)</f>
        <v/>
      </c>
      <c r="X62" s="11" t="str">
        <f>IF(競技者データ入力シート!Q66="", "", TRIM(競技者データ入力シート!Q66))</f>
        <v/>
      </c>
      <c r="Y62" s="11" t="str">
        <f>IF(競技者データ入力シート!R66="", "", 競技者データ入力シート!R66)</f>
        <v/>
      </c>
      <c r="Z62" s="11" t="str">
        <f>IF(AA62="", "", IF($K62="男", VLOOKUP(AA62, データ!$B$2:$C$101, 2, FALSE), IF($K62="女", VLOOKUP(AA62, データ!$F$2:$H$101, 2, FALSE), "")))</f>
        <v/>
      </c>
      <c r="AA62" s="11" t="str">
        <f>IF($A62="","",IF(競技者データ入力シート!S66="", "", 競技者データ入力シート!S66))</f>
        <v/>
      </c>
      <c r="AB62" s="11" t="str">
        <f>IF(競技者データ入力シート!T66="", "", 競技者データ入力シート!T66)</f>
        <v/>
      </c>
      <c r="AC62" s="11" t="str">
        <f>IF(競技者データ入力シート!V66="", "", TRIM(競技者データ入力シート!V66))</f>
        <v/>
      </c>
      <c r="AD62" s="11" t="str">
        <f>IF(競技者データ入力シート!W66="", "", 競技者データ入力シート!W66)</f>
        <v/>
      </c>
      <c r="AE62" s="11" t="str">
        <f>IF(AF62="", "", IF($K62="男", VLOOKUP(AF62, データ!$B$2:$C$101, 2, FALSE), IF($K62="女", VLOOKUP(AF62, データ!$F$2:$H$101, 2, FALSE), "")))</f>
        <v/>
      </c>
      <c r="AF62" s="11" t="str">
        <f>IF($A62="","",IF(競技者データ入力シート!X66="", "", 競技者データ入力シート!X66))</f>
        <v/>
      </c>
      <c r="AG62" s="11" t="str">
        <f>IF(競技者データ入力シート!Y66="", "", 競技者データ入力シート!Y66)</f>
        <v/>
      </c>
      <c r="AH62" s="11" t="str">
        <f>IF(競技者データ入力シート!AA66="", "", TRIM(競技者データ入力シート!AA66))</f>
        <v/>
      </c>
      <c r="AI62" s="11" t="str">
        <f>IF(競技者データ入力シート!AB66="", "", 競技者データ入力シート!AB66)</f>
        <v/>
      </c>
      <c r="AJ62" s="11" t="str">
        <f>IF(AK62="", "", IF($K62="男", VLOOKUP(AK62, データ!$B$2:$C$101, 2, FALSE), IF($K62="女", VLOOKUP(AK62, データ!$F$2:$H$101, 2, FALSE), "")))</f>
        <v/>
      </c>
      <c r="AK62" s="11" t="str">
        <f>IF($A62="","",IF(競技者データ入力シート!AC66="", "", 競技者データ入力シート!AC66))</f>
        <v/>
      </c>
      <c r="AL62" s="11" t="str">
        <f>IF(競技者データ入力シート!AD66="", "", 競技者データ入力シート!AD66)</f>
        <v/>
      </c>
      <c r="AM62" s="11" t="str">
        <f>IF(競技者データ入力シート!AF66="", "", TRIM(競技者データ入力シート!AF66))</f>
        <v/>
      </c>
      <c r="AN62" s="11" t="str">
        <f>IF(競技者データ入力シート!AG66="", "", 競技者データ入力シート!AG66)</f>
        <v/>
      </c>
      <c r="AO62" s="11" t="str">
        <f>IF(AP62="", "", IF($K62="男", VLOOKUP(AP62, データ!$B$2:$C$101, 2, FALSE), IF($K62="女", VLOOKUP(AP62, データ!$F$2:$H$101, 2, FALSE), "")))</f>
        <v/>
      </c>
      <c r="AP62" s="11" t="str">
        <f>IF($A62="","",IF(競技者データ入力シート!AH66="", "", 競技者データ入力シート!AH66))</f>
        <v/>
      </c>
      <c r="AQ62" s="11" t="str">
        <f>IF(競技者データ入力シート!AI66="", "", 競技者データ入力シート!AI66)</f>
        <v/>
      </c>
      <c r="AR62" s="11" t="str">
        <f>IF(競技者データ入力シート!AK66="", "", TRIM(競技者データ入力シート!AK66))</f>
        <v/>
      </c>
      <c r="AS62" s="11" t="str">
        <f>IF(競技者データ入力シート!AL66="", "", 競技者データ入力シート!AL66)</f>
        <v/>
      </c>
      <c r="AT62" s="11" t="str">
        <f t="shared" si="4"/>
        <v/>
      </c>
    </row>
    <row r="63" spans="1:46">
      <c r="A63" s="11" t="str">
        <f>競技者データ入力シート!A67</f>
        <v/>
      </c>
      <c r="B63" s="11" t="str">
        <f>IF(競技者データ入力シート!B67="", "", 競技者データ入力シート!B67)</f>
        <v/>
      </c>
      <c r="C63" s="11" t="str">
        <f>IF(競技者データ入力シート!C67="", "", 競技者データ入力シート!C67)</f>
        <v/>
      </c>
      <c r="D63" s="11" t="str">
        <f>IF(競技者データ入力シート!D67="", "", 競技者データ入力シート!D67)</f>
        <v/>
      </c>
      <c r="E63" s="11" t="str">
        <f t="shared" si="5"/>
        <v/>
      </c>
      <c r="F63" s="11" t="str">
        <f t="shared" si="6"/>
        <v/>
      </c>
      <c r="G63" s="11" t="str">
        <f t="shared" si="7"/>
        <v/>
      </c>
      <c r="H63" s="11" t="str">
        <f t="shared" si="8"/>
        <v/>
      </c>
      <c r="I63" s="11" t="str">
        <f>IF(競技者データ入力シート!E67="", "", 競技者データ入力シート!E67)</f>
        <v/>
      </c>
      <c r="J63" s="11" t="str">
        <f>IF(競技者データ入力シート!F67="", "", 競技者データ入力シート!F67)</f>
        <v/>
      </c>
      <c r="K63" s="11" t="str">
        <f>IF(競技者データ入力シート!H67="", "", 競技者データ入力シート!H67)</f>
        <v/>
      </c>
      <c r="L63" s="11" t="str">
        <f>IF(競技者データ入力シート!I67="", "", 競技者データ入力シート!I67)</f>
        <v/>
      </c>
      <c r="M63" s="11" t="str">
        <f>IF(競技者データ入力シート!J67="", "", 競技者データ入力シート!J67)</f>
        <v/>
      </c>
      <c r="N63" s="11" t="str">
        <f>IF(競技者データ入力シート!K67="", "", 競技者データ入力シート!K67)</f>
        <v/>
      </c>
      <c r="O63" s="11" t="str">
        <f>IF(競技者データ入力シート!L67="", "", 競技者データ入力シート!L67)</f>
        <v/>
      </c>
      <c r="P63" s="11" t="str">
        <f>IF(A63="","",競技者データ入力シート!$S$1)</f>
        <v/>
      </c>
      <c r="Q63" s="11" t="str">
        <f>IF(P63="", "",'大会申込一覧表(印刷して提出)'!$P$6)</f>
        <v/>
      </c>
      <c r="R63" s="11" t="str">
        <f>IF(P63="", "", '大会申込一覧表(印刷して提出)'!$E$6)</f>
        <v/>
      </c>
      <c r="S63" s="11" t="str">
        <f>IF(Q63="", "", '大会申込一覧表(印刷して提出)'!$P$5)</f>
        <v/>
      </c>
      <c r="T63" s="11" t="str">
        <f>IF(競技者データ入力シート!M67="", "", 競技者データ入力シート!M67)</f>
        <v/>
      </c>
      <c r="U63" s="11" t="str">
        <f>IF(V63="", "", IF($K63="男", VLOOKUP(V63, データ!$B$2:$C$101, 2, FALSE), IF($K63="女", VLOOKUP(V63, データ!$F$2:$H$101, 2, FALSE), "")))</f>
        <v/>
      </c>
      <c r="V63" s="240" t="str">
        <f>IF($A63="","",IF(競技者データ入力シート!N67="", "", 競技者データ入力シート!N67))</f>
        <v/>
      </c>
      <c r="W63" s="239" t="str">
        <f>IF(競技者データ入力シート!O67="", "", 競技者データ入力シート!O67)</f>
        <v/>
      </c>
      <c r="X63" s="11" t="str">
        <f>IF(競技者データ入力シート!Q67="", "", TRIM(競技者データ入力シート!Q67))</f>
        <v/>
      </c>
      <c r="Y63" s="11" t="str">
        <f>IF(競技者データ入力シート!R67="", "", 競技者データ入力シート!R67)</f>
        <v/>
      </c>
      <c r="Z63" s="11" t="str">
        <f>IF(AA63="", "", IF($K63="男", VLOOKUP(AA63, データ!$B$2:$C$101, 2, FALSE), IF($K63="女", VLOOKUP(AA63, データ!$F$2:$H$101, 2, FALSE), "")))</f>
        <v/>
      </c>
      <c r="AA63" s="11" t="str">
        <f>IF($A63="","",IF(競技者データ入力シート!S67="", "", 競技者データ入力シート!S67))</f>
        <v/>
      </c>
      <c r="AB63" s="11" t="str">
        <f>IF(競技者データ入力シート!T67="", "", 競技者データ入力シート!T67)</f>
        <v/>
      </c>
      <c r="AC63" s="11" t="str">
        <f>IF(競技者データ入力シート!V67="", "", TRIM(競技者データ入力シート!V67))</f>
        <v/>
      </c>
      <c r="AD63" s="11" t="str">
        <f>IF(競技者データ入力シート!W67="", "", 競技者データ入力シート!W67)</f>
        <v/>
      </c>
      <c r="AE63" s="11" t="str">
        <f>IF(AF63="", "", IF($K63="男", VLOOKUP(AF63, データ!$B$2:$C$101, 2, FALSE), IF($K63="女", VLOOKUP(AF63, データ!$F$2:$H$101, 2, FALSE), "")))</f>
        <v/>
      </c>
      <c r="AF63" s="11" t="str">
        <f>IF($A63="","",IF(競技者データ入力シート!X67="", "", 競技者データ入力シート!X67))</f>
        <v/>
      </c>
      <c r="AG63" s="11" t="str">
        <f>IF(競技者データ入力シート!Y67="", "", 競技者データ入力シート!Y67)</f>
        <v/>
      </c>
      <c r="AH63" s="11" t="str">
        <f>IF(競技者データ入力シート!AA67="", "", TRIM(競技者データ入力シート!AA67))</f>
        <v/>
      </c>
      <c r="AI63" s="11" t="str">
        <f>IF(競技者データ入力シート!AB67="", "", 競技者データ入力シート!AB67)</f>
        <v/>
      </c>
      <c r="AJ63" s="11" t="str">
        <f>IF(AK63="", "", IF($K63="男", VLOOKUP(AK63, データ!$B$2:$C$101, 2, FALSE), IF($K63="女", VLOOKUP(AK63, データ!$F$2:$H$101, 2, FALSE), "")))</f>
        <v/>
      </c>
      <c r="AK63" s="11" t="str">
        <f>IF($A63="","",IF(競技者データ入力シート!AC67="", "", 競技者データ入力シート!AC67))</f>
        <v/>
      </c>
      <c r="AL63" s="11" t="str">
        <f>IF(競技者データ入力シート!AD67="", "", 競技者データ入力シート!AD67)</f>
        <v/>
      </c>
      <c r="AM63" s="11" t="str">
        <f>IF(競技者データ入力シート!AF67="", "", TRIM(競技者データ入力シート!AF67))</f>
        <v/>
      </c>
      <c r="AN63" s="11" t="str">
        <f>IF(競技者データ入力シート!AG67="", "", 競技者データ入力シート!AG67)</f>
        <v/>
      </c>
      <c r="AO63" s="11" t="str">
        <f>IF(AP63="", "", IF($K63="男", VLOOKUP(AP63, データ!$B$2:$C$101, 2, FALSE), IF($K63="女", VLOOKUP(AP63, データ!$F$2:$H$101, 2, FALSE), "")))</f>
        <v/>
      </c>
      <c r="AP63" s="11" t="str">
        <f>IF($A63="","",IF(競技者データ入力シート!AH67="", "", 競技者データ入力シート!AH67))</f>
        <v/>
      </c>
      <c r="AQ63" s="11" t="str">
        <f>IF(競技者データ入力シート!AI67="", "", 競技者データ入力シート!AI67)</f>
        <v/>
      </c>
      <c r="AR63" s="11" t="str">
        <f>IF(競技者データ入力シート!AK67="", "", TRIM(競技者データ入力シート!AK67))</f>
        <v/>
      </c>
      <c r="AS63" s="11" t="str">
        <f>IF(競技者データ入力シート!AL67="", "", 競技者データ入力シート!AL67)</f>
        <v/>
      </c>
      <c r="AT63" s="11" t="str">
        <f t="shared" si="4"/>
        <v/>
      </c>
    </row>
    <row r="64" spans="1:46">
      <c r="A64" s="11" t="str">
        <f>競技者データ入力シート!A68</f>
        <v/>
      </c>
      <c r="B64" s="11" t="str">
        <f>IF(競技者データ入力シート!B68="", "", 競技者データ入力シート!B68)</f>
        <v/>
      </c>
      <c r="C64" s="11" t="str">
        <f>IF(競技者データ入力シート!C68="", "", 競技者データ入力シート!C68)</f>
        <v/>
      </c>
      <c r="D64" s="11" t="str">
        <f>IF(競技者データ入力シート!D68="", "", 競技者データ入力シート!D68)</f>
        <v/>
      </c>
      <c r="E64" s="11" t="str">
        <f t="shared" si="5"/>
        <v/>
      </c>
      <c r="F64" s="11" t="str">
        <f t="shared" si="6"/>
        <v/>
      </c>
      <c r="G64" s="11" t="str">
        <f t="shared" si="7"/>
        <v/>
      </c>
      <c r="H64" s="11" t="str">
        <f t="shared" si="8"/>
        <v/>
      </c>
      <c r="I64" s="11" t="str">
        <f>IF(競技者データ入力シート!E68="", "", 競技者データ入力シート!E68)</f>
        <v/>
      </c>
      <c r="J64" s="11" t="str">
        <f>IF(競技者データ入力シート!F68="", "", 競技者データ入力シート!F68)</f>
        <v/>
      </c>
      <c r="K64" s="11" t="str">
        <f>IF(競技者データ入力シート!H68="", "", 競技者データ入力シート!H68)</f>
        <v/>
      </c>
      <c r="L64" s="11" t="str">
        <f>IF(競技者データ入力シート!I68="", "", 競技者データ入力シート!I68)</f>
        <v/>
      </c>
      <c r="M64" s="11" t="str">
        <f>IF(競技者データ入力シート!J68="", "", 競技者データ入力シート!J68)</f>
        <v/>
      </c>
      <c r="N64" s="11" t="str">
        <f>IF(競技者データ入力シート!K68="", "", 競技者データ入力シート!K68)</f>
        <v/>
      </c>
      <c r="O64" s="11" t="str">
        <f>IF(競技者データ入力シート!L68="", "", 競技者データ入力シート!L68)</f>
        <v/>
      </c>
      <c r="P64" s="11" t="str">
        <f>IF(A64="","",競技者データ入力シート!$S$1)</f>
        <v/>
      </c>
      <c r="Q64" s="11" t="str">
        <f>IF(P64="", "",'大会申込一覧表(印刷して提出)'!$P$6)</f>
        <v/>
      </c>
      <c r="R64" s="11" t="str">
        <f>IF(P64="", "", '大会申込一覧表(印刷して提出)'!$E$6)</f>
        <v/>
      </c>
      <c r="S64" s="11" t="str">
        <f>IF(Q64="", "", '大会申込一覧表(印刷して提出)'!$P$5)</f>
        <v/>
      </c>
      <c r="T64" s="11" t="str">
        <f>IF(競技者データ入力シート!M68="", "", 競技者データ入力シート!M68)</f>
        <v/>
      </c>
      <c r="U64" s="11" t="str">
        <f>IF(V64="", "", IF($K64="男", VLOOKUP(V64, データ!$B$2:$C$101, 2, FALSE), IF($K64="女", VLOOKUP(V64, データ!$F$2:$H$101, 2, FALSE), "")))</f>
        <v/>
      </c>
      <c r="V64" s="240" t="str">
        <f>IF($A64="","",IF(競技者データ入力シート!N68="", "", 競技者データ入力シート!N68))</f>
        <v/>
      </c>
      <c r="W64" s="239" t="str">
        <f>IF(競技者データ入力シート!O68="", "", 競技者データ入力シート!O68)</f>
        <v/>
      </c>
      <c r="X64" s="11" t="str">
        <f>IF(競技者データ入力シート!Q68="", "", TRIM(競技者データ入力シート!Q68))</f>
        <v/>
      </c>
      <c r="Y64" s="11" t="str">
        <f>IF(競技者データ入力シート!R68="", "", 競技者データ入力シート!R68)</f>
        <v/>
      </c>
      <c r="Z64" s="11" t="str">
        <f>IF(AA64="", "", IF($K64="男", VLOOKUP(AA64, データ!$B$2:$C$101, 2, FALSE), IF($K64="女", VLOOKUP(AA64, データ!$F$2:$H$101, 2, FALSE), "")))</f>
        <v/>
      </c>
      <c r="AA64" s="11" t="str">
        <f>IF($A64="","",IF(競技者データ入力シート!S68="", "", 競技者データ入力シート!S68))</f>
        <v/>
      </c>
      <c r="AB64" s="11" t="str">
        <f>IF(競技者データ入力シート!T68="", "", 競技者データ入力シート!T68)</f>
        <v/>
      </c>
      <c r="AC64" s="11" t="str">
        <f>IF(競技者データ入力シート!V68="", "", TRIM(競技者データ入力シート!V68))</f>
        <v/>
      </c>
      <c r="AD64" s="11" t="str">
        <f>IF(競技者データ入力シート!W68="", "", 競技者データ入力シート!W68)</f>
        <v/>
      </c>
      <c r="AE64" s="11" t="str">
        <f>IF(AF64="", "", IF($K64="男", VLOOKUP(AF64, データ!$B$2:$C$101, 2, FALSE), IF($K64="女", VLOOKUP(AF64, データ!$F$2:$H$101, 2, FALSE), "")))</f>
        <v/>
      </c>
      <c r="AF64" s="11" t="str">
        <f>IF($A64="","",IF(競技者データ入力シート!X68="", "", 競技者データ入力シート!X68))</f>
        <v/>
      </c>
      <c r="AG64" s="11" t="str">
        <f>IF(競技者データ入力シート!Y68="", "", 競技者データ入力シート!Y68)</f>
        <v/>
      </c>
      <c r="AH64" s="11" t="str">
        <f>IF(競技者データ入力シート!AA68="", "", TRIM(競技者データ入力シート!AA68))</f>
        <v/>
      </c>
      <c r="AI64" s="11" t="str">
        <f>IF(競技者データ入力シート!AB68="", "", 競技者データ入力シート!AB68)</f>
        <v/>
      </c>
      <c r="AJ64" s="11" t="str">
        <f>IF(AK64="", "", IF($K64="男", VLOOKUP(AK64, データ!$B$2:$C$101, 2, FALSE), IF($K64="女", VLOOKUP(AK64, データ!$F$2:$H$101, 2, FALSE), "")))</f>
        <v/>
      </c>
      <c r="AK64" s="11" t="str">
        <f>IF($A64="","",IF(競技者データ入力シート!AC68="", "", 競技者データ入力シート!AC68))</f>
        <v/>
      </c>
      <c r="AL64" s="11" t="str">
        <f>IF(競技者データ入力シート!AD68="", "", 競技者データ入力シート!AD68)</f>
        <v/>
      </c>
      <c r="AM64" s="11" t="str">
        <f>IF(競技者データ入力シート!AF68="", "", TRIM(競技者データ入力シート!AF68))</f>
        <v/>
      </c>
      <c r="AN64" s="11" t="str">
        <f>IF(競技者データ入力シート!AG68="", "", 競技者データ入力シート!AG68)</f>
        <v/>
      </c>
      <c r="AO64" s="11" t="str">
        <f>IF(AP64="", "", IF($K64="男", VLOOKUP(AP64, データ!$B$2:$C$101, 2, FALSE), IF($K64="女", VLOOKUP(AP64, データ!$F$2:$H$101, 2, FALSE), "")))</f>
        <v/>
      </c>
      <c r="AP64" s="11" t="str">
        <f>IF($A64="","",IF(競技者データ入力シート!AH68="", "", 競技者データ入力シート!AH68))</f>
        <v/>
      </c>
      <c r="AQ64" s="11" t="str">
        <f>IF(競技者データ入力シート!AI68="", "", 競技者データ入力シート!AI68)</f>
        <v/>
      </c>
      <c r="AR64" s="11" t="str">
        <f>IF(競技者データ入力シート!AK68="", "", TRIM(競技者データ入力シート!AK68))</f>
        <v/>
      </c>
      <c r="AS64" s="11" t="str">
        <f>IF(競技者データ入力シート!AL68="", "", 競技者データ入力シート!AL68)</f>
        <v/>
      </c>
      <c r="AT64" s="11" t="str">
        <f t="shared" si="4"/>
        <v/>
      </c>
    </row>
    <row r="65" spans="1:46">
      <c r="A65" s="11" t="str">
        <f>競技者データ入力シート!A69</f>
        <v/>
      </c>
      <c r="B65" s="11" t="str">
        <f>IF(競技者データ入力シート!B69="", "", 競技者データ入力シート!B69)</f>
        <v/>
      </c>
      <c r="C65" s="11" t="str">
        <f>IF(競技者データ入力シート!C69="", "", 競技者データ入力シート!C69)</f>
        <v/>
      </c>
      <c r="D65" s="11" t="str">
        <f>IF(競技者データ入力シート!D69="", "", 競技者データ入力シート!D69)</f>
        <v/>
      </c>
      <c r="E65" s="11" t="str">
        <f t="shared" si="5"/>
        <v/>
      </c>
      <c r="F65" s="11" t="str">
        <f t="shared" si="6"/>
        <v/>
      </c>
      <c r="G65" s="11" t="str">
        <f t="shared" si="7"/>
        <v/>
      </c>
      <c r="H65" s="11" t="str">
        <f t="shared" si="8"/>
        <v/>
      </c>
      <c r="I65" s="11" t="str">
        <f>IF(競技者データ入力シート!E69="", "", 競技者データ入力シート!E69)</f>
        <v/>
      </c>
      <c r="J65" s="11" t="str">
        <f>IF(競技者データ入力シート!F69="", "", 競技者データ入力シート!F69)</f>
        <v/>
      </c>
      <c r="K65" s="11" t="str">
        <f>IF(競技者データ入力シート!H69="", "", 競技者データ入力シート!H69)</f>
        <v/>
      </c>
      <c r="L65" s="11" t="str">
        <f>IF(競技者データ入力シート!I69="", "", 競技者データ入力シート!I69)</f>
        <v/>
      </c>
      <c r="M65" s="11" t="str">
        <f>IF(競技者データ入力シート!J69="", "", 競技者データ入力シート!J69)</f>
        <v/>
      </c>
      <c r="N65" s="11" t="str">
        <f>IF(競技者データ入力シート!K69="", "", 競技者データ入力シート!K69)</f>
        <v/>
      </c>
      <c r="O65" s="11" t="str">
        <f>IF(競技者データ入力シート!L69="", "", 競技者データ入力シート!L69)</f>
        <v/>
      </c>
      <c r="P65" s="11" t="str">
        <f>IF(A65="","",競技者データ入力シート!$S$1)</f>
        <v/>
      </c>
      <c r="Q65" s="11" t="str">
        <f>IF(P65="", "",'大会申込一覧表(印刷して提出)'!$P$6)</f>
        <v/>
      </c>
      <c r="R65" s="11" t="str">
        <f>IF(P65="", "", '大会申込一覧表(印刷して提出)'!$E$6)</f>
        <v/>
      </c>
      <c r="S65" s="11" t="str">
        <f>IF(Q65="", "", '大会申込一覧表(印刷して提出)'!$P$5)</f>
        <v/>
      </c>
      <c r="T65" s="11" t="str">
        <f>IF(競技者データ入力シート!M69="", "", 競技者データ入力シート!M69)</f>
        <v/>
      </c>
      <c r="U65" s="11" t="str">
        <f>IF(V65="", "", IF($K65="男", VLOOKUP(V65, データ!$B$2:$C$101, 2, FALSE), IF($K65="女", VLOOKUP(V65, データ!$F$2:$H$101, 2, FALSE), "")))</f>
        <v/>
      </c>
      <c r="V65" s="240" t="str">
        <f>IF($A65="","",IF(競技者データ入力シート!N69="", "", 競技者データ入力シート!N69))</f>
        <v/>
      </c>
      <c r="W65" s="239" t="str">
        <f>IF(競技者データ入力シート!O69="", "", 競技者データ入力シート!O69)</f>
        <v/>
      </c>
      <c r="X65" s="11" t="str">
        <f>IF(競技者データ入力シート!Q69="", "", TRIM(競技者データ入力シート!Q69))</f>
        <v/>
      </c>
      <c r="Y65" s="11" t="str">
        <f>IF(競技者データ入力シート!R69="", "", 競技者データ入力シート!R69)</f>
        <v/>
      </c>
      <c r="Z65" s="11" t="str">
        <f>IF(AA65="", "", IF($K65="男", VLOOKUP(AA65, データ!$B$2:$C$101, 2, FALSE), IF($K65="女", VLOOKUP(AA65, データ!$F$2:$H$101, 2, FALSE), "")))</f>
        <v/>
      </c>
      <c r="AA65" s="11" t="str">
        <f>IF($A65="","",IF(競技者データ入力シート!S69="", "", 競技者データ入力シート!S69))</f>
        <v/>
      </c>
      <c r="AB65" s="11" t="str">
        <f>IF(競技者データ入力シート!T69="", "", 競技者データ入力シート!T69)</f>
        <v/>
      </c>
      <c r="AC65" s="11" t="str">
        <f>IF(競技者データ入力シート!V69="", "", TRIM(競技者データ入力シート!V69))</f>
        <v/>
      </c>
      <c r="AD65" s="11" t="str">
        <f>IF(競技者データ入力シート!W69="", "", 競技者データ入力シート!W69)</f>
        <v/>
      </c>
      <c r="AE65" s="11" t="str">
        <f>IF(AF65="", "", IF($K65="男", VLOOKUP(AF65, データ!$B$2:$C$101, 2, FALSE), IF($K65="女", VLOOKUP(AF65, データ!$F$2:$H$101, 2, FALSE), "")))</f>
        <v/>
      </c>
      <c r="AF65" s="11" t="str">
        <f>IF($A65="","",IF(競技者データ入力シート!X69="", "", 競技者データ入力シート!X69))</f>
        <v/>
      </c>
      <c r="AG65" s="11" t="str">
        <f>IF(競技者データ入力シート!Y69="", "", 競技者データ入力シート!Y69)</f>
        <v/>
      </c>
      <c r="AH65" s="11" t="str">
        <f>IF(競技者データ入力シート!AA69="", "", TRIM(競技者データ入力シート!AA69))</f>
        <v/>
      </c>
      <c r="AI65" s="11" t="str">
        <f>IF(競技者データ入力シート!AB69="", "", 競技者データ入力シート!AB69)</f>
        <v/>
      </c>
      <c r="AJ65" s="11" t="str">
        <f>IF(AK65="", "", IF($K65="男", VLOOKUP(AK65, データ!$B$2:$C$101, 2, FALSE), IF($K65="女", VLOOKUP(AK65, データ!$F$2:$H$101, 2, FALSE), "")))</f>
        <v/>
      </c>
      <c r="AK65" s="11" t="str">
        <f>IF($A65="","",IF(競技者データ入力シート!AC69="", "", 競技者データ入力シート!AC69))</f>
        <v/>
      </c>
      <c r="AL65" s="11" t="str">
        <f>IF(競技者データ入力シート!AD69="", "", 競技者データ入力シート!AD69)</f>
        <v/>
      </c>
      <c r="AM65" s="11" t="str">
        <f>IF(競技者データ入力シート!AF69="", "", TRIM(競技者データ入力シート!AF69))</f>
        <v/>
      </c>
      <c r="AN65" s="11" t="str">
        <f>IF(競技者データ入力シート!AG69="", "", 競技者データ入力シート!AG69)</f>
        <v/>
      </c>
      <c r="AO65" s="11" t="str">
        <f>IF(AP65="", "", IF($K65="男", VLOOKUP(AP65, データ!$B$2:$C$101, 2, FALSE), IF($K65="女", VLOOKUP(AP65, データ!$F$2:$H$101, 2, FALSE), "")))</f>
        <v/>
      </c>
      <c r="AP65" s="11" t="str">
        <f>IF($A65="","",IF(競技者データ入力シート!AH69="", "", 競技者データ入力シート!AH69))</f>
        <v/>
      </c>
      <c r="AQ65" s="11" t="str">
        <f>IF(競技者データ入力シート!AI69="", "", 競技者データ入力シート!AI69)</f>
        <v/>
      </c>
      <c r="AR65" s="11" t="str">
        <f>IF(競技者データ入力シート!AK69="", "", TRIM(競技者データ入力シート!AK69))</f>
        <v/>
      </c>
      <c r="AS65" s="11" t="str">
        <f>IF(競技者データ入力シート!AL69="", "", 競技者データ入力シート!AL69)</f>
        <v/>
      </c>
      <c r="AT65" s="11" t="str">
        <f t="shared" si="4"/>
        <v/>
      </c>
    </row>
    <row r="66" spans="1:46">
      <c r="A66" s="11" t="str">
        <f>競技者データ入力シート!A70</f>
        <v/>
      </c>
      <c r="B66" s="11" t="str">
        <f>IF(競技者データ入力シート!B70="", "", 競技者データ入力シート!B70)</f>
        <v/>
      </c>
      <c r="C66" s="11" t="str">
        <f>IF(競技者データ入力シート!C70="", "", 競技者データ入力シート!C70)</f>
        <v/>
      </c>
      <c r="D66" s="11" t="str">
        <f>IF(競技者データ入力シート!D70="", "", 競技者データ入力シート!D70)</f>
        <v/>
      </c>
      <c r="E66" s="11" t="str">
        <f t="shared" si="5"/>
        <v/>
      </c>
      <c r="F66" s="11" t="str">
        <f t="shared" si="6"/>
        <v/>
      </c>
      <c r="G66" s="11" t="str">
        <f t="shared" si="7"/>
        <v/>
      </c>
      <c r="H66" s="11" t="str">
        <f t="shared" si="8"/>
        <v/>
      </c>
      <c r="I66" s="11" t="str">
        <f>IF(競技者データ入力シート!E70="", "", 競技者データ入力シート!E70)</f>
        <v/>
      </c>
      <c r="J66" s="11" t="str">
        <f>IF(競技者データ入力シート!F70="", "", 競技者データ入力シート!F70)</f>
        <v/>
      </c>
      <c r="K66" s="11" t="str">
        <f>IF(競技者データ入力シート!H70="", "", 競技者データ入力シート!H70)</f>
        <v/>
      </c>
      <c r="L66" s="11" t="str">
        <f>IF(競技者データ入力シート!I70="", "", 競技者データ入力シート!I70)</f>
        <v/>
      </c>
      <c r="M66" s="11" t="str">
        <f>IF(競技者データ入力シート!J70="", "", 競技者データ入力シート!J70)</f>
        <v/>
      </c>
      <c r="N66" s="11" t="str">
        <f>IF(競技者データ入力シート!K70="", "", 競技者データ入力シート!K70)</f>
        <v/>
      </c>
      <c r="O66" s="11" t="str">
        <f>IF(競技者データ入力シート!L70="", "", 競技者データ入力シート!L70)</f>
        <v/>
      </c>
      <c r="P66" s="11" t="str">
        <f>IF(A66="","",競技者データ入力シート!$S$1)</f>
        <v/>
      </c>
      <c r="Q66" s="11" t="str">
        <f>IF(P66="", "",'大会申込一覧表(印刷して提出)'!$P$6)</f>
        <v/>
      </c>
      <c r="R66" s="11" t="str">
        <f>IF(P66="", "", '大会申込一覧表(印刷して提出)'!$E$6)</f>
        <v/>
      </c>
      <c r="S66" s="11" t="str">
        <f>IF(Q66="", "", '大会申込一覧表(印刷して提出)'!$P$5)</f>
        <v/>
      </c>
      <c r="T66" s="11" t="str">
        <f>IF(競技者データ入力シート!M70="", "", 競技者データ入力シート!M70)</f>
        <v/>
      </c>
      <c r="U66" s="11" t="str">
        <f>IF(V66="", "", IF($K66="男", VLOOKUP(V66, データ!$B$2:$C$101, 2, FALSE), IF($K66="女", VLOOKUP(V66, データ!$F$2:$H$101, 2, FALSE), "")))</f>
        <v/>
      </c>
      <c r="V66" s="240" t="str">
        <f>IF($A66="","",IF(競技者データ入力シート!N70="", "", 競技者データ入力シート!N70))</f>
        <v/>
      </c>
      <c r="W66" s="239" t="str">
        <f>IF(競技者データ入力シート!O70="", "", 競技者データ入力シート!O70)</f>
        <v/>
      </c>
      <c r="X66" s="11" t="str">
        <f>IF(競技者データ入力シート!Q70="", "", TRIM(競技者データ入力シート!Q70))</f>
        <v/>
      </c>
      <c r="Y66" s="11" t="str">
        <f>IF(競技者データ入力シート!R70="", "", 競技者データ入力シート!R70)</f>
        <v/>
      </c>
      <c r="Z66" s="11" t="str">
        <f>IF(AA66="", "", IF($K66="男", VLOOKUP(AA66, データ!$B$2:$C$101, 2, FALSE), IF($K66="女", VLOOKUP(AA66, データ!$F$2:$H$101, 2, FALSE), "")))</f>
        <v/>
      </c>
      <c r="AA66" s="11" t="str">
        <f>IF($A66="","",IF(競技者データ入力シート!S70="", "", 競技者データ入力シート!S70))</f>
        <v/>
      </c>
      <c r="AB66" s="11" t="str">
        <f>IF(競技者データ入力シート!T70="", "", 競技者データ入力シート!T70)</f>
        <v/>
      </c>
      <c r="AC66" s="11" t="str">
        <f>IF(競技者データ入力シート!V70="", "", TRIM(競技者データ入力シート!V70))</f>
        <v/>
      </c>
      <c r="AD66" s="11" t="str">
        <f>IF(競技者データ入力シート!W70="", "", 競技者データ入力シート!W70)</f>
        <v/>
      </c>
      <c r="AE66" s="11" t="str">
        <f>IF(AF66="", "", IF($K66="男", VLOOKUP(AF66, データ!$B$2:$C$101, 2, FALSE), IF($K66="女", VLOOKUP(AF66, データ!$F$2:$H$101, 2, FALSE), "")))</f>
        <v/>
      </c>
      <c r="AF66" s="11" t="str">
        <f>IF($A66="","",IF(競技者データ入力シート!X70="", "", 競技者データ入力シート!X70))</f>
        <v/>
      </c>
      <c r="AG66" s="11" t="str">
        <f>IF(競技者データ入力シート!Y70="", "", 競技者データ入力シート!Y70)</f>
        <v/>
      </c>
      <c r="AH66" s="11" t="str">
        <f>IF(競技者データ入力シート!AA70="", "", TRIM(競技者データ入力シート!AA70))</f>
        <v/>
      </c>
      <c r="AI66" s="11" t="str">
        <f>IF(競技者データ入力シート!AB70="", "", 競技者データ入力シート!AB70)</f>
        <v/>
      </c>
      <c r="AJ66" s="11" t="str">
        <f>IF(AK66="", "", IF($K66="男", VLOOKUP(AK66, データ!$B$2:$C$101, 2, FALSE), IF($K66="女", VLOOKUP(AK66, データ!$F$2:$H$101, 2, FALSE), "")))</f>
        <v/>
      </c>
      <c r="AK66" s="11" t="str">
        <f>IF($A66="","",IF(競技者データ入力シート!AC70="", "", 競技者データ入力シート!AC70))</f>
        <v/>
      </c>
      <c r="AL66" s="11" t="str">
        <f>IF(競技者データ入力シート!AD70="", "", 競技者データ入力シート!AD70)</f>
        <v/>
      </c>
      <c r="AM66" s="11" t="str">
        <f>IF(競技者データ入力シート!AF70="", "", TRIM(競技者データ入力シート!AF70))</f>
        <v/>
      </c>
      <c r="AN66" s="11" t="str">
        <f>IF(競技者データ入力シート!AG70="", "", 競技者データ入力シート!AG70)</f>
        <v/>
      </c>
      <c r="AO66" s="11" t="str">
        <f>IF(AP66="", "", IF($K66="男", VLOOKUP(AP66, データ!$B$2:$C$101, 2, FALSE), IF($K66="女", VLOOKUP(AP66, データ!$F$2:$H$101, 2, FALSE), "")))</f>
        <v/>
      </c>
      <c r="AP66" s="11" t="str">
        <f>IF($A66="","",IF(競技者データ入力シート!AH70="", "", 競技者データ入力シート!AH70))</f>
        <v/>
      </c>
      <c r="AQ66" s="11" t="str">
        <f>IF(競技者データ入力シート!AI70="", "", 競技者データ入力シート!AI70)</f>
        <v/>
      </c>
      <c r="AR66" s="11" t="str">
        <f>IF(競技者データ入力シート!AK70="", "", TRIM(競技者データ入力シート!AK70))</f>
        <v/>
      </c>
      <c r="AS66" s="11" t="str">
        <f>IF(競技者データ入力シート!AL70="", "", 競技者データ入力シート!AL70)</f>
        <v/>
      </c>
      <c r="AT66" s="11" t="str">
        <f t="shared" si="4"/>
        <v/>
      </c>
    </row>
    <row r="67" spans="1:46">
      <c r="A67" s="11" t="str">
        <f>競技者データ入力シート!A71</f>
        <v/>
      </c>
      <c r="B67" s="11" t="str">
        <f>IF(競技者データ入力シート!B71="", "", 競技者データ入力シート!B71)</f>
        <v/>
      </c>
      <c r="C67" s="11" t="str">
        <f>IF(競技者データ入力シート!C71="", "", 競技者データ入力シート!C71)</f>
        <v/>
      </c>
      <c r="D67" s="11" t="str">
        <f>IF(競技者データ入力シート!D71="", "", 競技者データ入力シート!D71)</f>
        <v/>
      </c>
      <c r="E67" s="11" t="str">
        <f t="shared" si="5"/>
        <v/>
      </c>
      <c r="F67" s="11" t="str">
        <f t="shared" si="6"/>
        <v/>
      </c>
      <c r="G67" s="11" t="str">
        <f t="shared" si="7"/>
        <v/>
      </c>
      <c r="H67" s="11" t="str">
        <f t="shared" si="8"/>
        <v/>
      </c>
      <c r="I67" s="11" t="str">
        <f>IF(競技者データ入力シート!E71="", "", 競技者データ入力シート!E71)</f>
        <v/>
      </c>
      <c r="J67" s="11" t="str">
        <f>IF(競技者データ入力シート!F71="", "", 競技者データ入力シート!F71)</f>
        <v/>
      </c>
      <c r="K67" s="11" t="str">
        <f>IF(競技者データ入力シート!H71="", "", 競技者データ入力シート!H71)</f>
        <v/>
      </c>
      <c r="L67" s="11" t="str">
        <f>IF(競技者データ入力シート!I71="", "", 競技者データ入力シート!I71)</f>
        <v/>
      </c>
      <c r="M67" s="11" t="str">
        <f>IF(競技者データ入力シート!J71="", "", 競技者データ入力シート!J71)</f>
        <v/>
      </c>
      <c r="N67" s="11" t="str">
        <f>IF(競技者データ入力シート!K71="", "", 競技者データ入力シート!K71)</f>
        <v/>
      </c>
      <c r="O67" s="11" t="str">
        <f>IF(競技者データ入力シート!L71="", "", 競技者データ入力シート!L71)</f>
        <v/>
      </c>
      <c r="P67" s="11" t="str">
        <f>IF(A67="","",競技者データ入力シート!$S$1)</f>
        <v/>
      </c>
      <c r="Q67" s="11" t="str">
        <f>IF(P67="", "",'大会申込一覧表(印刷して提出)'!$P$6)</f>
        <v/>
      </c>
      <c r="R67" s="11" t="str">
        <f>IF(P67="", "", '大会申込一覧表(印刷して提出)'!$E$6)</f>
        <v/>
      </c>
      <c r="S67" s="11" t="str">
        <f>IF(Q67="", "", '大会申込一覧表(印刷して提出)'!$P$5)</f>
        <v/>
      </c>
      <c r="T67" s="11" t="str">
        <f>IF(競技者データ入力シート!M71="", "", 競技者データ入力シート!M71)</f>
        <v/>
      </c>
      <c r="U67" s="11" t="str">
        <f>IF(V67="", "", IF($K67="男", VLOOKUP(V67, データ!$B$2:$C$101, 2, FALSE), IF($K67="女", VLOOKUP(V67, データ!$F$2:$H$101, 2, FALSE), "")))</f>
        <v/>
      </c>
      <c r="V67" s="240" t="str">
        <f>IF($A67="","",IF(競技者データ入力シート!N71="", "", 競技者データ入力シート!N71))</f>
        <v/>
      </c>
      <c r="W67" s="239" t="str">
        <f>IF(競技者データ入力シート!O71="", "", 競技者データ入力シート!O71)</f>
        <v/>
      </c>
      <c r="X67" s="11" t="str">
        <f>IF(競技者データ入力シート!Q71="", "", TRIM(競技者データ入力シート!Q71))</f>
        <v/>
      </c>
      <c r="Y67" s="11" t="str">
        <f>IF(競技者データ入力シート!R71="", "", 競技者データ入力シート!R71)</f>
        <v/>
      </c>
      <c r="Z67" s="11" t="str">
        <f>IF(AA67="", "", IF($K67="男", VLOOKUP(AA67, データ!$B$2:$C$101, 2, FALSE), IF($K67="女", VLOOKUP(AA67, データ!$F$2:$H$101, 2, FALSE), "")))</f>
        <v/>
      </c>
      <c r="AA67" s="11" t="str">
        <f>IF($A67="","",IF(競技者データ入力シート!S71="", "", 競技者データ入力シート!S71))</f>
        <v/>
      </c>
      <c r="AB67" s="11" t="str">
        <f>IF(競技者データ入力シート!T71="", "", 競技者データ入力シート!T71)</f>
        <v/>
      </c>
      <c r="AC67" s="11" t="str">
        <f>IF(競技者データ入力シート!V71="", "", TRIM(競技者データ入力シート!V71))</f>
        <v/>
      </c>
      <c r="AD67" s="11" t="str">
        <f>IF(競技者データ入力シート!W71="", "", 競技者データ入力シート!W71)</f>
        <v/>
      </c>
      <c r="AE67" s="11" t="str">
        <f>IF(AF67="", "", IF($K67="男", VLOOKUP(AF67, データ!$B$2:$C$101, 2, FALSE), IF($K67="女", VLOOKUP(AF67, データ!$F$2:$H$101, 2, FALSE), "")))</f>
        <v/>
      </c>
      <c r="AF67" s="11" t="str">
        <f>IF($A67="","",IF(競技者データ入力シート!X71="", "", 競技者データ入力シート!X71))</f>
        <v/>
      </c>
      <c r="AG67" s="11" t="str">
        <f>IF(競技者データ入力シート!Y71="", "", 競技者データ入力シート!Y71)</f>
        <v/>
      </c>
      <c r="AH67" s="11" t="str">
        <f>IF(競技者データ入力シート!AA71="", "", TRIM(競技者データ入力シート!AA71))</f>
        <v/>
      </c>
      <c r="AI67" s="11" t="str">
        <f>IF(競技者データ入力シート!AB71="", "", 競技者データ入力シート!AB71)</f>
        <v/>
      </c>
      <c r="AJ67" s="11" t="str">
        <f>IF(AK67="", "", IF($K67="男", VLOOKUP(AK67, データ!$B$2:$C$101, 2, FALSE), IF($K67="女", VLOOKUP(AK67, データ!$F$2:$H$101, 2, FALSE), "")))</f>
        <v/>
      </c>
      <c r="AK67" s="11" t="str">
        <f>IF($A67="","",IF(競技者データ入力シート!AC71="", "", 競技者データ入力シート!AC71))</f>
        <v/>
      </c>
      <c r="AL67" s="11" t="str">
        <f>IF(競技者データ入力シート!AD71="", "", 競技者データ入力シート!AD71)</f>
        <v/>
      </c>
      <c r="AM67" s="11" t="str">
        <f>IF(競技者データ入力シート!AF71="", "", TRIM(競技者データ入力シート!AF71))</f>
        <v/>
      </c>
      <c r="AN67" s="11" t="str">
        <f>IF(競技者データ入力シート!AG71="", "", 競技者データ入力シート!AG71)</f>
        <v/>
      </c>
      <c r="AO67" s="11" t="str">
        <f>IF(AP67="", "", IF($K67="男", VLOOKUP(AP67, データ!$B$2:$C$101, 2, FALSE), IF($K67="女", VLOOKUP(AP67, データ!$F$2:$H$101, 2, FALSE), "")))</f>
        <v/>
      </c>
      <c r="AP67" s="11" t="str">
        <f>IF($A67="","",IF(競技者データ入力シート!AH71="", "", 競技者データ入力シート!AH71))</f>
        <v/>
      </c>
      <c r="AQ67" s="11" t="str">
        <f>IF(競技者データ入力シート!AI71="", "", 競技者データ入力シート!AI71)</f>
        <v/>
      </c>
      <c r="AR67" s="11" t="str">
        <f>IF(競技者データ入力シート!AK71="", "", TRIM(競技者データ入力シート!AK71))</f>
        <v/>
      </c>
      <c r="AS67" s="11" t="str">
        <f>IF(競技者データ入力シート!AL71="", "", 競技者データ入力シート!AL71)</f>
        <v/>
      </c>
      <c r="AT67" s="11" t="str">
        <f t="shared" si="4"/>
        <v/>
      </c>
    </row>
    <row r="68" spans="1:46">
      <c r="A68" s="11" t="str">
        <f>競技者データ入力シート!A72</f>
        <v/>
      </c>
      <c r="B68" s="11" t="str">
        <f>IF(競技者データ入力シート!B72="", "", 競技者データ入力シート!B72)</f>
        <v/>
      </c>
      <c r="C68" s="11" t="str">
        <f>IF(競技者データ入力シート!C72="", "", 競技者データ入力シート!C72)</f>
        <v/>
      </c>
      <c r="D68" s="11" t="str">
        <f>IF(競技者データ入力シート!D72="", "", 競技者データ入力シート!D72)</f>
        <v/>
      </c>
      <c r="E68" s="11" t="str">
        <f t="shared" si="5"/>
        <v/>
      </c>
      <c r="F68" s="11" t="str">
        <f t="shared" si="6"/>
        <v/>
      </c>
      <c r="G68" s="11" t="str">
        <f t="shared" si="7"/>
        <v/>
      </c>
      <c r="H68" s="11" t="str">
        <f t="shared" si="8"/>
        <v/>
      </c>
      <c r="I68" s="11" t="str">
        <f>IF(競技者データ入力シート!E72="", "", 競技者データ入力シート!E72)</f>
        <v/>
      </c>
      <c r="J68" s="11" t="str">
        <f>IF(競技者データ入力シート!F72="", "", 競技者データ入力シート!F72)</f>
        <v/>
      </c>
      <c r="K68" s="11" t="str">
        <f>IF(競技者データ入力シート!H72="", "", 競技者データ入力シート!H72)</f>
        <v/>
      </c>
      <c r="L68" s="11" t="str">
        <f>IF(競技者データ入力シート!I72="", "", 競技者データ入力シート!I72)</f>
        <v/>
      </c>
      <c r="M68" s="11" t="str">
        <f>IF(競技者データ入力シート!J72="", "", 競技者データ入力シート!J72)</f>
        <v/>
      </c>
      <c r="N68" s="11" t="str">
        <f>IF(競技者データ入力シート!K72="", "", 競技者データ入力シート!K72)</f>
        <v/>
      </c>
      <c r="O68" s="11" t="str">
        <f>IF(競技者データ入力シート!L72="", "", 競技者データ入力シート!L72)</f>
        <v/>
      </c>
      <c r="P68" s="11" t="str">
        <f>IF(A68="","",競技者データ入力シート!$S$1)</f>
        <v/>
      </c>
      <c r="Q68" s="11" t="str">
        <f>IF(P68="", "",'大会申込一覧表(印刷して提出)'!$P$6)</f>
        <v/>
      </c>
      <c r="R68" s="11" t="str">
        <f>IF(P68="", "", '大会申込一覧表(印刷して提出)'!$E$6)</f>
        <v/>
      </c>
      <c r="S68" s="11" t="str">
        <f>IF(Q68="", "", '大会申込一覧表(印刷して提出)'!$P$5)</f>
        <v/>
      </c>
      <c r="T68" s="11" t="str">
        <f>IF(競技者データ入力シート!M72="", "", 競技者データ入力シート!M72)</f>
        <v/>
      </c>
      <c r="U68" s="11" t="str">
        <f>IF(V68="", "", IF($K68="男", VLOOKUP(V68, データ!$B$2:$C$101, 2, FALSE), IF($K68="女", VLOOKUP(V68, データ!$F$2:$H$101, 2, FALSE), "")))</f>
        <v/>
      </c>
      <c r="V68" s="240" t="str">
        <f>IF($A68="","",IF(競技者データ入力シート!N72="", "", 競技者データ入力シート!N72))</f>
        <v/>
      </c>
      <c r="W68" s="239" t="str">
        <f>IF(競技者データ入力シート!O72="", "", 競技者データ入力シート!O72)</f>
        <v/>
      </c>
      <c r="X68" s="11" t="str">
        <f>IF(競技者データ入力シート!Q72="", "", TRIM(競技者データ入力シート!Q72))</f>
        <v/>
      </c>
      <c r="Y68" s="11" t="str">
        <f>IF(競技者データ入力シート!R72="", "", 競技者データ入力シート!R72)</f>
        <v/>
      </c>
      <c r="Z68" s="11" t="str">
        <f>IF(AA68="", "", IF($K68="男", VLOOKUP(AA68, データ!$B$2:$C$101, 2, FALSE), IF($K68="女", VLOOKUP(AA68, データ!$F$2:$H$101, 2, FALSE), "")))</f>
        <v/>
      </c>
      <c r="AA68" s="11" t="str">
        <f>IF($A68="","",IF(競技者データ入力シート!S72="", "", 競技者データ入力シート!S72))</f>
        <v/>
      </c>
      <c r="AB68" s="11" t="str">
        <f>IF(競技者データ入力シート!T72="", "", 競技者データ入力シート!T72)</f>
        <v/>
      </c>
      <c r="AC68" s="11" t="str">
        <f>IF(競技者データ入力シート!V72="", "", TRIM(競技者データ入力シート!V72))</f>
        <v/>
      </c>
      <c r="AD68" s="11" t="str">
        <f>IF(競技者データ入力シート!W72="", "", 競技者データ入力シート!W72)</f>
        <v/>
      </c>
      <c r="AE68" s="11" t="str">
        <f>IF(AF68="", "", IF($K68="男", VLOOKUP(AF68, データ!$B$2:$C$101, 2, FALSE), IF($K68="女", VLOOKUP(AF68, データ!$F$2:$H$101, 2, FALSE), "")))</f>
        <v/>
      </c>
      <c r="AF68" s="11" t="str">
        <f>IF($A68="","",IF(競技者データ入力シート!X72="", "", 競技者データ入力シート!X72))</f>
        <v/>
      </c>
      <c r="AG68" s="11" t="str">
        <f>IF(競技者データ入力シート!Y72="", "", 競技者データ入力シート!Y72)</f>
        <v/>
      </c>
      <c r="AH68" s="11" t="str">
        <f>IF(競技者データ入力シート!AA72="", "", TRIM(競技者データ入力シート!AA72))</f>
        <v/>
      </c>
      <c r="AI68" s="11" t="str">
        <f>IF(競技者データ入力シート!AB72="", "", 競技者データ入力シート!AB72)</f>
        <v/>
      </c>
      <c r="AJ68" s="11" t="str">
        <f>IF(AK68="", "", IF($K68="男", VLOOKUP(AK68, データ!$B$2:$C$101, 2, FALSE), IF($K68="女", VLOOKUP(AK68, データ!$F$2:$H$101, 2, FALSE), "")))</f>
        <v/>
      </c>
      <c r="AK68" s="11" t="str">
        <f>IF($A68="","",IF(競技者データ入力シート!AC72="", "", 競技者データ入力シート!AC72))</f>
        <v/>
      </c>
      <c r="AL68" s="11" t="str">
        <f>IF(競技者データ入力シート!AD72="", "", 競技者データ入力シート!AD72)</f>
        <v/>
      </c>
      <c r="AM68" s="11" t="str">
        <f>IF(競技者データ入力シート!AF72="", "", TRIM(競技者データ入力シート!AF72))</f>
        <v/>
      </c>
      <c r="AN68" s="11" t="str">
        <f>IF(競技者データ入力シート!AG72="", "", 競技者データ入力シート!AG72)</f>
        <v/>
      </c>
      <c r="AO68" s="11" t="str">
        <f>IF(AP68="", "", IF($K68="男", VLOOKUP(AP68, データ!$B$2:$C$101, 2, FALSE), IF($K68="女", VLOOKUP(AP68, データ!$F$2:$H$101, 2, FALSE), "")))</f>
        <v/>
      </c>
      <c r="AP68" s="11" t="str">
        <f>IF($A68="","",IF(競技者データ入力シート!AH72="", "", 競技者データ入力シート!AH72))</f>
        <v/>
      </c>
      <c r="AQ68" s="11" t="str">
        <f>IF(競技者データ入力シート!AI72="", "", 競技者データ入力シート!AI72)</f>
        <v/>
      </c>
      <c r="AR68" s="11" t="str">
        <f>IF(競技者データ入力シート!AK72="", "", TRIM(競技者データ入力シート!AK72))</f>
        <v/>
      </c>
      <c r="AS68" s="11" t="str">
        <f>IF(競技者データ入力シート!AL72="", "", 競技者データ入力シート!AL72)</f>
        <v/>
      </c>
      <c r="AT68" s="11" t="str">
        <f t="shared" ref="AT68:AT131" si="9">IF(A68="","",TRIM(C68&amp;"　"&amp;D68))</f>
        <v/>
      </c>
    </row>
    <row r="69" spans="1:46">
      <c r="A69" s="11" t="str">
        <f>競技者データ入力シート!A73</f>
        <v/>
      </c>
      <c r="B69" s="11" t="str">
        <f>IF(競技者データ入力シート!B73="", "", 競技者データ入力シート!B73)</f>
        <v/>
      </c>
      <c r="C69" s="11" t="str">
        <f>IF(競技者データ入力シート!C73="", "", 競技者データ入力シート!C73)</f>
        <v/>
      </c>
      <c r="D69" s="11" t="str">
        <f>IF(競技者データ入力シート!D73="", "", 競技者データ入力シート!D73)</f>
        <v/>
      </c>
      <c r="E69" s="11" t="str">
        <f t="shared" si="5"/>
        <v/>
      </c>
      <c r="F69" s="11" t="str">
        <f t="shared" si="6"/>
        <v/>
      </c>
      <c r="G69" s="11" t="str">
        <f t="shared" si="7"/>
        <v/>
      </c>
      <c r="H69" s="11" t="str">
        <f t="shared" si="8"/>
        <v/>
      </c>
      <c r="I69" s="11" t="str">
        <f>IF(競技者データ入力シート!E73="", "", 競技者データ入力シート!E73)</f>
        <v/>
      </c>
      <c r="J69" s="11" t="str">
        <f>IF(競技者データ入力シート!F73="", "", 競技者データ入力シート!F73)</f>
        <v/>
      </c>
      <c r="K69" s="11" t="str">
        <f>IF(競技者データ入力シート!H73="", "", 競技者データ入力シート!H73)</f>
        <v/>
      </c>
      <c r="L69" s="11" t="str">
        <f>IF(競技者データ入力シート!I73="", "", 競技者データ入力シート!I73)</f>
        <v/>
      </c>
      <c r="M69" s="11" t="str">
        <f>IF(競技者データ入力シート!J73="", "", 競技者データ入力シート!J73)</f>
        <v/>
      </c>
      <c r="N69" s="11" t="str">
        <f>IF(競技者データ入力シート!K73="", "", 競技者データ入力シート!K73)</f>
        <v/>
      </c>
      <c r="O69" s="11" t="str">
        <f>IF(競技者データ入力シート!L73="", "", 競技者データ入力シート!L73)</f>
        <v/>
      </c>
      <c r="P69" s="11" t="str">
        <f>IF(A69="","",競技者データ入力シート!$S$1)</f>
        <v/>
      </c>
      <c r="Q69" s="11" t="str">
        <f>IF(P69="", "",'大会申込一覧表(印刷して提出)'!$P$6)</f>
        <v/>
      </c>
      <c r="R69" s="11" t="str">
        <f>IF(P69="", "", '大会申込一覧表(印刷して提出)'!$E$6)</f>
        <v/>
      </c>
      <c r="S69" s="11" t="str">
        <f>IF(Q69="", "", '大会申込一覧表(印刷して提出)'!$P$5)</f>
        <v/>
      </c>
      <c r="T69" s="11" t="str">
        <f>IF(競技者データ入力シート!M73="", "", 競技者データ入力シート!M73)</f>
        <v/>
      </c>
      <c r="U69" s="11" t="str">
        <f>IF(V69="", "", IF($K69="男", VLOOKUP(V69, データ!$B$2:$C$101, 2, FALSE), IF($K69="女", VLOOKUP(V69, データ!$F$2:$H$101, 2, FALSE), "")))</f>
        <v/>
      </c>
      <c r="V69" s="240" t="str">
        <f>IF($A69="","",IF(競技者データ入力シート!N73="", "", 競技者データ入力シート!N73))</f>
        <v/>
      </c>
      <c r="W69" s="239" t="str">
        <f>IF(競技者データ入力シート!O73="", "", 競技者データ入力シート!O73)</f>
        <v/>
      </c>
      <c r="X69" s="11" t="str">
        <f>IF(競技者データ入力シート!Q73="", "", TRIM(競技者データ入力シート!Q73))</f>
        <v/>
      </c>
      <c r="Y69" s="11" t="str">
        <f>IF(競技者データ入力シート!R73="", "", 競技者データ入力シート!R73)</f>
        <v/>
      </c>
      <c r="Z69" s="11" t="str">
        <f>IF(AA69="", "", IF($K69="男", VLOOKUP(AA69, データ!$B$2:$C$101, 2, FALSE), IF($K69="女", VLOOKUP(AA69, データ!$F$2:$H$101, 2, FALSE), "")))</f>
        <v/>
      </c>
      <c r="AA69" s="11" t="str">
        <f>IF($A69="","",IF(競技者データ入力シート!S73="", "", 競技者データ入力シート!S73))</f>
        <v/>
      </c>
      <c r="AB69" s="11" t="str">
        <f>IF(競技者データ入力シート!T73="", "", 競技者データ入力シート!T73)</f>
        <v/>
      </c>
      <c r="AC69" s="11" t="str">
        <f>IF(競技者データ入力シート!V73="", "", TRIM(競技者データ入力シート!V73))</f>
        <v/>
      </c>
      <c r="AD69" s="11" t="str">
        <f>IF(競技者データ入力シート!W73="", "", 競技者データ入力シート!W73)</f>
        <v/>
      </c>
      <c r="AE69" s="11" t="str">
        <f>IF(AF69="", "", IF($K69="男", VLOOKUP(AF69, データ!$B$2:$C$101, 2, FALSE), IF($K69="女", VLOOKUP(AF69, データ!$F$2:$H$101, 2, FALSE), "")))</f>
        <v/>
      </c>
      <c r="AF69" s="11" t="str">
        <f>IF($A69="","",IF(競技者データ入力シート!X73="", "", 競技者データ入力シート!X73))</f>
        <v/>
      </c>
      <c r="AG69" s="11" t="str">
        <f>IF(競技者データ入力シート!Y73="", "", 競技者データ入力シート!Y73)</f>
        <v/>
      </c>
      <c r="AH69" s="11" t="str">
        <f>IF(競技者データ入力シート!AA73="", "", TRIM(競技者データ入力シート!AA73))</f>
        <v/>
      </c>
      <c r="AI69" s="11" t="str">
        <f>IF(競技者データ入力シート!AB73="", "", 競技者データ入力シート!AB73)</f>
        <v/>
      </c>
      <c r="AJ69" s="11" t="str">
        <f>IF(AK69="", "", IF($K69="男", VLOOKUP(AK69, データ!$B$2:$C$101, 2, FALSE), IF($K69="女", VLOOKUP(AK69, データ!$F$2:$H$101, 2, FALSE), "")))</f>
        <v/>
      </c>
      <c r="AK69" s="11" t="str">
        <f>IF($A69="","",IF(競技者データ入力シート!AC73="", "", 競技者データ入力シート!AC73))</f>
        <v/>
      </c>
      <c r="AL69" s="11" t="str">
        <f>IF(競技者データ入力シート!AD73="", "", 競技者データ入力シート!AD73)</f>
        <v/>
      </c>
      <c r="AM69" s="11" t="str">
        <f>IF(競技者データ入力シート!AF73="", "", TRIM(競技者データ入力シート!AF73))</f>
        <v/>
      </c>
      <c r="AN69" s="11" t="str">
        <f>IF(競技者データ入力シート!AG73="", "", 競技者データ入力シート!AG73)</f>
        <v/>
      </c>
      <c r="AO69" s="11" t="str">
        <f>IF(AP69="", "", IF($K69="男", VLOOKUP(AP69, データ!$B$2:$C$101, 2, FALSE), IF($K69="女", VLOOKUP(AP69, データ!$F$2:$H$101, 2, FALSE), "")))</f>
        <v/>
      </c>
      <c r="AP69" s="11" t="str">
        <f>IF($A69="","",IF(競技者データ入力シート!AH73="", "", 競技者データ入力シート!AH73))</f>
        <v/>
      </c>
      <c r="AQ69" s="11" t="str">
        <f>IF(競技者データ入力シート!AI73="", "", 競技者データ入力シート!AI73)</f>
        <v/>
      </c>
      <c r="AR69" s="11" t="str">
        <f>IF(競技者データ入力シート!AK73="", "", TRIM(競技者データ入力シート!AK73))</f>
        <v/>
      </c>
      <c r="AS69" s="11" t="str">
        <f>IF(競技者データ入力シート!AL73="", "", 競技者データ入力シート!AL73)</f>
        <v/>
      </c>
      <c r="AT69" s="11" t="str">
        <f t="shared" si="9"/>
        <v/>
      </c>
    </row>
    <row r="70" spans="1:46">
      <c r="A70" s="11" t="str">
        <f>競技者データ入力シート!A74</f>
        <v/>
      </c>
      <c r="B70" s="11" t="str">
        <f>IF(競技者データ入力シート!B74="", "", 競技者データ入力シート!B74)</f>
        <v/>
      </c>
      <c r="C70" s="11" t="str">
        <f>IF(競技者データ入力シート!C74="", "", 競技者データ入力シート!C74)</f>
        <v/>
      </c>
      <c r="D70" s="11" t="str">
        <f>IF(競技者データ入力シート!D74="", "", 競技者データ入力シート!D74)</f>
        <v/>
      </c>
      <c r="E70" s="11" t="str">
        <f t="shared" si="5"/>
        <v/>
      </c>
      <c r="F70" s="11" t="str">
        <f t="shared" si="6"/>
        <v/>
      </c>
      <c r="G70" s="11" t="str">
        <f t="shared" si="7"/>
        <v/>
      </c>
      <c r="H70" s="11" t="str">
        <f t="shared" si="8"/>
        <v/>
      </c>
      <c r="I70" s="11" t="str">
        <f>IF(競技者データ入力シート!E74="", "", 競技者データ入力シート!E74)</f>
        <v/>
      </c>
      <c r="J70" s="11" t="str">
        <f>IF(競技者データ入力シート!F74="", "", 競技者データ入力シート!F74)</f>
        <v/>
      </c>
      <c r="K70" s="11" t="str">
        <f>IF(競技者データ入力シート!H74="", "", 競技者データ入力シート!H74)</f>
        <v/>
      </c>
      <c r="L70" s="11" t="str">
        <f>IF(競技者データ入力シート!I74="", "", 競技者データ入力シート!I74)</f>
        <v/>
      </c>
      <c r="M70" s="11" t="str">
        <f>IF(競技者データ入力シート!J74="", "", 競技者データ入力シート!J74)</f>
        <v/>
      </c>
      <c r="N70" s="11" t="str">
        <f>IF(競技者データ入力シート!K74="", "", 競技者データ入力シート!K74)</f>
        <v/>
      </c>
      <c r="O70" s="11" t="str">
        <f>IF(競技者データ入力シート!L74="", "", 競技者データ入力シート!L74)</f>
        <v/>
      </c>
      <c r="P70" s="11" t="str">
        <f>IF(A70="","",競技者データ入力シート!$S$1)</f>
        <v/>
      </c>
      <c r="Q70" s="11" t="str">
        <f>IF(P70="", "",'大会申込一覧表(印刷して提出)'!$P$6)</f>
        <v/>
      </c>
      <c r="R70" s="11" t="str">
        <f>IF(P70="", "", '大会申込一覧表(印刷して提出)'!$E$6)</f>
        <v/>
      </c>
      <c r="S70" s="11" t="str">
        <f>IF(Q70="", "", '大会申込一覧表(印刷して提出)'!$P$5)</f>
        <v/>
      </c>
      <c r="T70" s="11" t="str">
        <f>IF(競技者データ入力シート!M74="", "", 競技者データ入力シート!M74)</f>
        <v/>
      </c>
      <c r="U70" s="11" t="str">
        <f>IF(V70="", "", IF($K70="男", VLOOKUP(V70, データ!$B$2:$C$101, 2, FALSE), IF($K70="女", VLOOKUP(V70, データ!$F$2:$H$101, 2, FALSE), "")))</f>
        <v/>
      </c>
      <c r="V70" s="240" t="str">
        <f>IF($A70="","",IF(競技者データ入力シート!N74="", "", 競技者データ入力シート!N74))</f>
        <v/>
      </c>
      <c r="W70" s="239" t="str">
        <f>IF(競技者データ入力シート!O74="", "", 競技者データ入力シート!O74)</f>
        <v/>
      </c>
      <c r="X70" s="11" t="str">
        <f>IF(競技者データ入力シート!Q74="", "", TRIM(競技者データ入力シート!Q74))</f>
        <v/>
      </c>
      <c r="Y70" s="11" t="str">
        <f>IF(競技者データ入力シート!R74="", "", 競技者データ入力シート!R74)</f>
        <v/>
      </c>
      <c r="Z70" s="11" t="str">
        <f>IF(AA70="", "", IF($K70="男", VLOOKUP(AA70, データ!$B$2:$C$101, 2, FALSE), IF($K70="女", VLOOKUP(AA70, データ!$F$2:$H$101, 2, FALSE), "")))</f>
        <v/>
      </c>
      <c r="AA70" s="11" t="str">
        <f>IF($A70="","",IF(競技者データ入力シート!S74="", "", 競技者データ入力シート!S74))</f>
        <v/>
      </c>
      <c r="AB70" s="11" t="str">
        <f>IF(競技者データ入力シート!T74="", "", 競技者データ入力シート!T74)</f>
        <v/>
      </c>
      <c r="AC70" s="11" t="str">
        <f>IF(競技者データ入力シート!V74="", "", TRIM(競技者データ入力シート!V74))</f>
        <v/>
      </c>
      <c r="AD70" s="11" t="str">
        <f>IF(競技者データ入力シート!W74="", "", 競技者データ入力シート!W74)</f>
        <v/>
      </c>
      <c r="AE70" s="11" t="str">
        <f>IF(AF70="", "", IF($K70="男", VLOOKUP(AF70, データ!$B$2:$C$101, 2, FALSE), IF($K70="女", VLOOKUP(AF70, データ!$F$2:$H$101, 2, FALSE), "")))</f>
        <v/>
      </c>
      <c r="AF70" s="11" t="str">
        <f>IF($A70="","",IF(競技者データ入力シート!X74="", "", 競技者データ入力シート!X74))</f>
        <v/>
      </c>
      <c r="AG70" s="11" t="str">
        <f>IF(競技者データ入力シート!Y74="", "", 競技者データ入力シート!Y74)</f>
        <v/>
      </c>
      <c r="AH70" s="11" t="str">
        <f>IF(競技者データ入力シート!AA74="", "", TRIM(競技者データ入力シート!AA74))</f>
        <v/>
      </c>
      <c r="AI70" s="11" t="str">
        <f>IF(競技者データ入力シート!AB74="", "", 競技者データ入力シート!AB74)</f>
        <v/>
      </c>
      <c r="AJ70" s="11" t="str">
        <f>IF(AK70="", "", IF($K70="男", VLOOKUP(AK70, データ!$B$2:$C$101, 2, FALSE), IF($K70="女", VLOOKUP(AK70, データ!$F$2:$H$101, 2, FALSE), "")))</f>
        <v/>
      </c>
      <c r="AK70" s="11" t="str">
        <f>IF($A70="","",IF(競技者データ入力シート!AC74="", "", 競技者データ入力シート!AC74))</f>
        <v/>
      </c>
      <c r="AL70" s="11" t="str">
        <f>IF(競技者データ入力シート!AD74="", "", 競技者データ入力シート!AD74)</f>
        <v/>
      </c>
      <c r="AM70" s="11" t="str">
        <f>IF(競技者データ入力シート!AF74="", "", TRIM(競技者データ入力シート!AF74))</f>
        <v/>
      </c>
      <c r="AN70" s="11" t="str">
        <f>IF(競技者データ入力シート!AG74="", "", 競技者データ入力シート!AG74)</f>
        <v/>
      </c>
      <c r="AO70" s="11" t="str">
        <f>IF(AP70="", "", IF($K70="男", VLOOKUP(AP70, データ!$B$2:$C$101, 2, FALSE), IF($K70="女", VLOOKUP(AP70, データ!$F$2:$H$101, 2, FALSE), "")))</f>
        <v/>
      </c>
      <c r="AP70" s="11" t="str">
        <f>IF($A70="","",IF(競技者データ入力シート!AH74="", "", 競技者データ入力シート!AH74))</f>
        <v/>
      </c>
      <c r="AQ70" s="11" t="str">
        <f>IF(競技者データ入力シート!AI74="", "", 競技者データ入力シート!AI74)</f>
        <v/>
      </c>
      <c r="AR70" s="11" t="str">
        <f>IF(競技者データ入力シート!AK74="", "", TRIM(競技者データ入力シート!AK74))</f>
        <v/>
      </c>
      <c r="AS70" s="11" t="str">
        <f>IF(競技者データ入力シート!AL74="", "", 競技者データ入力シート!AL74)</f>
        <v/>
      </c>
      <c r="AT70" s="11" t="str">
        <f t="shared" si="9"/>
        <v/>
      </c>
    </row>
    <row r="71" spans="1:46">
      <c r="A71" s="11" t="str">
        <f>競技者データ入力シート!A75</f>
        <v/>
      </c>
      <c r="B71" s="11" t="str">
        <f>IF(競技者データ入力シート!B75="", "", 競技者データ入力シート!B75)</f>
        <v/>
      </c>
      <c r="C71" s="11" t="str">
        <f>IF(競技者データ入力シート!C75="", "", 競技者データ入力シート!C75)</f>
        <v/>
      </c>
      <c r="D71" s="11" t="str">
        <f>IF(競技者データ入力シート!D75="", "", 競技者データ入力シート!D75)</f>
        <v/>
      </c>
      <c r="E71" s="11" t="str">
        <f t="shared" si="5"/>
        <v/>
      </c>
      <c r="F71" s="11" t="str">
        <f t="shared" si="6"/>
        <v/>
      </c>
      <c r="G71" s="11" t="str">
        <f t="shared" si="7"/>
        <v/>
      </c>
      <c r="H71" s="11" t="str">
        <f t="shared" si="8"/>
        <v/>
      </c>
      <c r="I71" s="11" t="str">
        <f>IF(競技者データ入力シート!E75="", "", 競技者データ入力シート!E75)</f>
        <v/>
      </c>
      <c r="J71" s="11" t="str">
        <f>IF(競技者データ入力シート!F75="", "", 競技者データ入力シート!F75)</f>
        <v/>
      </c>
      <c r="K71" s="11" t="str">
        <f>IF(競技者データ入力シート!H75="", "", 競技者データ入力シート!H75)</f>
        <v/>
      </c>
      <c r="L71" s="11" t="str">
        <f>IF(競技者データ入力シート!I75="", "", 競技者データ入力シート!I75)</f>
        <v/>
      </c>
      <c r="M71" s="11" t="str">
        <f>IF(競技者データ入力シート!J75="", "", 競技者データ入力シート!J75)</f>
        <v/>
      </c>
      <c r="N71" s="11" t="str">
        <f>IF(競技者データ入力シート!K75="", "", 競技者データ入力シート!K75)</f>
        <v/>
      </c>
      <c r="O71" s="11" t="str">
        <f>IF(競技者データ入力シート!L75="", "", 競技者データ入力シート!L75)</f>
        <v/>
      </c>
      <c r="P71" s="11" t="str">
        <f>IF(A71="","",競技者データ入力シート!$S$1)</f>
        <v/>
      </c>
      <c r="Q71" s="11" t="str">
        <f>IF(P71="", "",'大会申込一覧表(印刷して提出)'!$P$6)</f>
        <v/>
      </c>
      <c r="R71" s="11" t="str">
        <f>IF(P71="", "", '大会申込一覧表(印刷して提出)'!$E$6)</f>
        <v/>
      </c>
      <c r="S71" s="11" t="str">
        <f>IF(Q71="", "", '大会申込一覧表(印刷して提出)'!$P$5)</f>
        <v/>
      </c>
      <c r="T71" s="11" t="str">
        <f>IF(競技者データ入力シート!M75="", "", 競技者データ入力シート!M75)</f>
        <v/>
      </c>
      <c r="U71" s="11" t="str">
        <f>IF(V71="", "", IF($K71="男", VLOOKUP(V71, データ!$B$2:$C$101, 2, FALSE), IF($K71="女", VLOOKUP(V71, データ!$F$2:$H$101, 2, FALSE), "")))</f>
        <v/>
      </c>
      <c r="V71" s="240" t="str">
        <f>IF($A71="","",IF(競技者データ入力シート!N75="", "", 競技者データ入力シート!N75))</f>
        <v/>
      </c>
      <c r="W71" s="239" t="str">
        <f>IF(競技者データ入力シート!O75="", "", 競技者データ入力シート!O75)</f>
        <v/>
      </c>
      <c r="X71" s="11" t="str">
        <f>IF(競技者データ入力シート!Q75="", "", TRIM(競技者データ入力シート!Q75))</f>
        <v/>
      </c>
      <c r="Y71" s="11" t="str">
        <f>IF(競技者データ入力シート!R75="", "", 競技者データ入力シート!R75)</f>
        <v/>
      </c>
      <c r="Z71" s="11" t="str">
        <f>IF(AA71="", "", IF($K71="男", VLOOKUP(AA71, データ!$B$2:$C$101, 2, FALSE), IF($K71="女", VLOOKUP(AA71, データ!$F$2:$H$101, 2, FALSE), "")))</f>
        <v/>
      </c>
      <c r="AA71" s="11" t="str">
        <f>IF($A71="","",IF(競技者データ入力シート!S75="", "", 競技者データ入力シート!S75))</f>
        <v/>
      </c>
      <c r="AB71" s="11" t="str">
        <f>IF(競技者データ入力シート!T75="", "", 競技者データ入力シート!T75)</f>
        <v/>
      </c>
      <c r="AC71" s="11" t="str">
        <f>IF(競技者データ入力シート!V75="", "", TRIM(競技者データ入力シート!V75))</f>
        <v/>
      </c>
      <c r="AD71" s="11" t="str">
        <f>IF(競技者データ入力シート!W75="", "", 競技者データ入力シート!W75)</f>
        <v/>
      </c>
      <c r="AE71" s="11" t="str">
        <f>IF(AF71="", "", IF($K71="男", VLOOKUP(AF71, データ!$B$2:$C$101, 2, FALSE), IF($K71="女", VLOOKUP(AF71, データ!$F$2:$H$101, 2, FALSE), "")))</f>
        <v/>
      </c>
      <c r="AF71" s="11" t="str">
        <f>IF($A71="","",IF(競技者データ入力シート!X75="", "", 競技者データ入力シート!X75))</f>
        <v/>
      </c>
      <c r="AG71" s="11" t="str">
        <f>IF(競技者データ入力シート!Y75="", "", 競技者データ入力シート!Y75)</f>
        <v/>
      </c>
      <c r="AH71" s="11" t="str">
        <f>IF(競技者データ入力シート!AA75="", "", TRIM(競技者データ入力シート!AA75))</f>
        <v/>
      </c>
      <c r="AI71" s="11" t="str">
        <f>IF(競技者データ入力シート!AB75="", "", 競技者データ入力シート!AB75)</f>
        <v/>
      </c>
      <c r="AJ71" s="11" t="str">
        <f>IF(AK71="", "", IF($K71="男", VLOOKUP(AK71, データ!$B$2:$C$101, 2, FALSE), IF($K71="女", VLOOKUP(AK71, データ!$F$2:$H$101, 2, FALSE), "")))</f>
        <v/>
      </c>
      <c r="AK71" s="11" t="str">
        <f>IF($A71="","",IF(競技者データ入力シート!AC75="", "", 競技者データ入力シート!AC75))</f>
        <v/>
      </c>
      <c r="AL71" s="11" t="str">
        <f>IF(競技者データ入力シート!AD75="", "", 競技者データ入力シート!AD75)</f>
        <v/>
      </c>
      <c r="AM71" s="11" t="str">
        <f>IF(競技者データ入力シート!AF75="", "", TRIM(競技者データ入力シート!AF75))</f>
        <v/>
      </c>
      <c r="AN71" s="11" t="str">
        <f>IF(競技者データ入力シート!AG75="", "", 競技者データ入力シート!AG75)</f>
        <v/>
      </c>
      <c r="AO71" s="11" t="str">
        <f>IF(AP71="", "", IF($K71="男", VLOOKUP(AP71, データ!$B$2:$C$101, 2, FALSE), IF($K71="女", VLOOKUP(AP71, データ!$F$2:$H$101, 2, FALSE), "")))</f>
        <v/>
      </c>
      <c r="AP71" s="11" t="str">
        <f>IF($A71="","",IF(競技者データ入力シート!AH75="", "", 競技者データ入力シート!AH75))</f>
        <v/>
      </c>
      <c r="AQ71" s="11" t="str">
        <f>IF(競技者データ入力シート!AI75="", "", 競技者データ入力シート!AI75)</f>
        <v/>
      </c>
      <c r="AR71" s="11" t="str">
        <f>IF(競技者データ入力シート!AK75="", "", TRIM(競技者データ入力シート!AK75))</f>
        <v/>
      </c>
      <c r="AS71" s="11" t="str">
        <f>IF(競技者データ入力シート!AL75="", "", 競技者データ入力シート!AL75)</f>
        <v/>
      </c>
      <c r="AT71" s="11" t="str">
        <f t="shared" si="9"/>
        <v/>
      </c>
    </row>
    <row r="72" spans="1:46">
      <c r="A72" s="11" t="str">
        <f>競技者データ入力シート!A76</f>
        <v/>
      </c>
      <c r="B72" s="11" t="str">
        <f>IF(競技者データ入力シート!B76="", "", 競技者データ入力シート!B76)</f>
        <v/>
      </c>
      <c r="C72" s="11" t="str">
        <f>IF(競技者データ入力シート!C76="", "", 競技者データ入力シート!C76)</f>
        <v/>
      </c>
      <c r="D72" s="11" t="str">
        <f>IF(競技者データ入力シート!D76="", "", 競技者データ入力シート!D76)</f>
        <v/>
      </c>
      <c r="E72" s="11" t="str">
        <f t="shared" si="5"/>
        <v/>
      </c>
      <c r="F72" s="11" t="str">
        <f t="shared" si="6"/>
        <v/>
      </c>
      <c r="G72" s="11" t="str">
        <f t="shared" si="7"/>
        <v/>
      </c>
      <c r="H72" s="11" t="str">
        <f t="shared" si="8"/>
        <v/>
      </c>
      <c r="I72" s="11" t="str">
        <f>IF(競技者データ入力シート!E76="", "", 競技者データ入力シート!E76)</f>
        <v/>
      </c>
      <c r="J72" s="11" t="str">
        <f>IF(競技者データ入力シート!F76="", "", 競技者データ入力シート!F76)</f>
        <v/>
      </c>
      <c r="K72" s="11" t="str">
        <f>IF(競技者データ入力シート!H76="", "", 競技者データ入力シート!H76)</f>
        <v/>
      </c>
      <c r="L72" s="11" t="str">
        <f>IF(競技者データ入力シート!I76="", "", 競技者データ入力シート!I76)</f>
        <v/>
      </c>
      <c r="M72" s="11" t="str">
        <f>IF(競技者データ入力シート!J76="", "", 競技者データ入力シート!J76)</f>
        <v/>
      </c>
      <c r="N72" s="11" t="str">
        <f>IF(競技者データ入力シート!K76="", "", 競技者データ入力シート!K76)</f>
        <v/>
      </c>
      <c r="O72" s="11" t="str">
        <f>IF(競技者データ入力シート!L76="", "", 競技者データ入力シート!L76)</f>
        <v/>
      </c>
      <c r="P72" s="11" t="str">
        <f>IF(A72="","",競技者データ入力シート!$S$1)</f>
        <v/>
      </c>
      <c r="Q72" s="11" t="str">
        <f>IF(P72="", "",'大会申込一覧表(印刷して提出)'!$P$6)</f>
        <v/>
      </c>
      <c r="R72" s="11" t="str">
        <f>IF(P72="", "", '大会申込一覧表(印刷して提出)'!$E$6)</f>
        <v/>
      </c>
      <c r="S72" s="11" t="str">
        <f>IF(Q72="", "", '大会申込一覧表(印刷して提出)'!$P$5)</f>
        <v/>
      </c>
      <c r="T72" s="11" t="str">
        <f>IF(競技者データ入力シート!M76="", "", 競技者データ入力シート!M76)</f>
        <v/>
      </c>
      <c r="U72" s="11" t="str">
        <f>IF(V72="", "", IF($K72="男", VLOOKUP(V72, データ!$B$2:$C$101, 2, FALSE), IF($K72="女", VLOOKUP(V72, データ!$F$2:$H$101, 2, FALSE), "")))</f>
        <v/>
      </c>
      <c r="V72" s="240" t="str">
        <f>IF($A72="","",IF(競技者データ入力シート!N76="", "", 競技者データ入力シート!N76))</f>
        <v/>
      </c>
      <c r="W72" s="239" t="str">
        <f>IF(競技者データ入力シート!O76="", "", 競技者データ入力シート!O76)</f>
        <v/>
      </c>
      <c r="X72" s="11" t="str">
        <f>IF(競技者データ入力シート!Q76="", "", TRIM(競技者データ入力シート!Q76))</f>
        <v/>
      </c>
      <c r="Y72" s="11" t="str">
        <f>IF(競技者データ入力シート!R76="", "", 競技者データ入力シート!R76)</f>
        <v/>
      </c>
      <c r="Z72" s="11" t="str">
        <f>IF(AA72="", "", IF($K72="男", VLOOKUP(AA72, データ!$B$2:$C$101, 2, FALSE), IF($K72="女", VLOOKUP(AA72, データ!$F$2:$H$101, 2, FALSE), "")))</f>
        <v/>
      </c>
      <c r="AA72" s="11" t="str">
        <f>IF($A72="","",IF(競技者データ入力シート!S76="", "", 競技者データ入力シート!S76))</f>
        <v/>
      </c>
      <c r="AB72" s="11" t="str">
        <f>IF(競技者データ入力シート!T76="", "", 競技者データ入力シート!T76)</f>
        <v/>
      </c>
      <c r="AC72" s="11" t="str">
        <f>IF(競技者データ入力シート!V76="", "", TRIM(競技者データ入力シート!V76))</f>
        <v/>
      </c>
      <c r="AD72" s="11" t="str">
        <f>IF(競技者データ入力シート!W76="", "", 競技者データ入力シート!W76)</f>
        <v/>
      </c>
      <c r="AE72" s="11" t="str">
        <f>IF(AF72="", "", IF($K72="男", VLOOKUP(AF72, データ!$B$2:$C$101, 2, FALSE), IF($K72="女", VLOOKUP(AF72, データ!$F$2:$H$101, 2, FALSE), "")))</f>
        <v/>
      </c>
      <c r="AF72" s="11" t="str">
        <f>IF($A72="","",IF(競技者データ入力シート!X76="", "", 競技者データ入力シート!X76))</f>
        <v/>
      </c>
      <c r="AG72" s="11" t="str">
        <f>IF(競技者データ入力シート!Y76="", "", 競技者データ入力シート!Y76)</f>
        <v/>
      </c>
      <c r="AH72" s="11" t="str">
        <f>IF(競技者データ入力シート!AA76="", "", TRIM(競技者データ入力シート!AA76))</f>
        <v/>
      </c>
      <c r="AI72" s="11" t="str">
        <f>IF(競技者データ入力シート!AB76="", "", 競技者データ入力シート!AB76)</f>
        <v/>
      </c>
      <c r="AJ72" s="11" t="str">
        <f>IF(AK72="", "", IF($K72="男", VLOOKUP(AK72, データ!$B$2:$C$101, 2, FALSE), IF($K72="女", VLOOKUP(AK72, データ!$F$2:$H$101, 2, FALSE), "")))</f>
        <v/>
      </c>
      <c r="AK72" s="11" t="str">
        <f>IF($A72="","",IF(競技者データ入力シート!AC76="", "", 競技者データ入力シート!AC76))</f>
        <v/>
      </c>
      <c r="AL72" s="11" t="str">
        <f>IF(競技者データ入力シート!AD76="", "", 競技者データ入力シート!AD76)</f>
        <v/>
      </c>
      <c r="AM72" s="11" t="str">
        <f>IF(競技者データ入力シート!AF76="", "", TRIM(競技者データ入力シート!AF76))</f>
        <v/>
      </c>
      <c r="AN72" s="11" t="str">
        <f>IF(競技者データ入力シート!AG76="", "", 競技者データ入力シート!AG76)</f>
        <v/>
      </c>
      <c r="AO72" s="11" t="str">
        <f>IF(AP72="", "", IF($K72="男", VLOOKUP(AP72, データ!$B$2:$C$101, 2, FALSE), IF($K72="女", VLOOKUP(AP72, データ!$F$2:$H$101, 2, FALSE), "")))</f>
        <v/>
      </c>
      <c r="AP72" s="11" t="str">
        <f>IF($A72="","",IF(競技者データ入力シート!AH76="", "", 競技者データ入力シート!AH76))</f>
        <v/>
      </c>
      <c r="AQ72" s="11" t="str">
        <f>IF(競技者データ入力シート!AI76="", "", 競技者データ入力シート!AI76)</f>
        <v/>
      </c>
      <c r="AR72" s="11" t="str">
        <f>IF(競技者データ入力シート!AK76="", "", TRIM(競技者データ入力シート!AK76))</f>
        <v/>
      </c>
      <c r="AS72" s="11" t="str">
        <f>IF(競技者データ入力シート!AL76="", "", 競技者データ入力シート!AL76)</f>
        <v/>
      </c>
      <c r="AT72" s="11" t="str">
        <f t="shared" si="9"/>
        <v/>
      </c>
    </row>
    <row r="73" spans="1:46">
      <c r="A73" s="11" t="str">
        <f>競技者データ入力シート!A77</f>
        <v/>
      </c>
      <c r="B73" s="11" t="str">
        <f>IF(競技者データ入力シート!B77="", "", 競技者データ入力シート!B77)</f>
        <v/>
      </c>
      <c r="C73" s="11" t="str">
        <f>IF(競技者データ入力シート!C77="", "", 競技者データ入力シート!C77)</f>
        <v/>
      </c>
      <c r="D73" s="11" t="str">
        <f>IF(競技者データ入力シート!D77="", "", 競技者データ入力シート!D77)</f>
        <v/>
      </c>
      <c r="E73" s="11" t="str">
        <f t="shared" si="5"/>
        <v/>
      </c>
      <c r="F73" s="11" t="str">
        <f t="shared" si="6"/>
        <v/>
      </c>
      <c r="G73" s="11" t="str">
        <f t="shared" si="7"/>
        <v/>
      </c>
      <c r="H73" s="11" t="str">
        <f t="shared" si="8"/>
        <v/>
      </c>
      <c r="I73" s="11" t="str">
        <f>IF(競技者データ入力シート!E77="", "", 競技者データ入力シート!E77)</f>
        <v/>
      </c>
      <c r="J73" s="11" t="str">
        <f>IF(競技者データ入力シート!F77="", "", 競技者データ入力シート!F77)</f>
        <v/>
      </c>
      <c r="K73" s="11" t="str">
        <f>IF(競技者データ入力シート!H77="", "", 競技者データ入力シート!H77)</f>
        <v/>
      </c>
      <c r="L73" s="11" t="str">
        <f>IF(競技者データ入力シート!I77="", "", 競技者データ入力シート!I77)</f>
        <v/>
      </c>
      <c r="M73" s="11" t="str">
        <f>IF(競技者データ入力シート!J77="", "", 競技者データ入力シート!J77)</f>
        <v/>
      </c>
      <c r="N73" s="11" t="str">
        <f>IF(競技者データ入力シート!K77="", "", 競技者データ入力シート!K77)</f>
        <v/>
      </c>
      <c r="O73" s="11" t="str">
        <f>IF(競技者データ入力シート!L77="", "", 競技者データ入力シート!L77)</f>
        <v/>
      </c>
      <c r="P73" s="11" t="str">
        <f>IF(A73="","",競技者データ入力シート!$S$1)</f>
        <v/>
      </c>
      <c r="Q73" s="11" t="str">
        <f>IF(P73="", "",'大会申込一覧表(印刷して提出)'!$P$6)</f>
        <v/>
      </c>
      <c r="R73" s="11" t="str">
        <f>IF(P73="", "", '大会申込一覧表(印刷して提出)'!$E$6)</f>
        <v/>
      </c>
      <c r="S73" s="11" t="str">
        <f>IF(Q73="", "", '大会申込一覧表(印刷して提出)'!$P$5)</f>
        <v/>
      </c>
      <c r="T73" s="11" t="str">
        <f>IF(競技者データ入力シート!M77="", "", 競技者データ入力シート!M77)</f>
        <v/>
      </c>
      <c r="U73" s="11" t="str">
        <f>IF(V73="", "", IF($K73="男", VLOOKUP(V73, データ!$B$2:$C$101, 2, FALSE), IF($K73="女", VLOOKUP(V73, データ!$F$2:$H$101, 2, FALSE), "")))</f>
        <v/>
      </c>
      <c r="V73" s="240" t="str">
        <f>IF($A73="","",IF(競技者データ入力シート!N77="", "", 競技者データ入力シート!N77))</f>
        <v/>
      </c>
      <c r="W73" s="239" t="str">
        <f>IF(競技者データ入力シート!O77="", "", 競技者データ入力シート!O77)</f>
        <v/>
      </c>
      <c r="X73" s="11" t="str">
        <f>IF(競技者データ入力シート!Q77="", "", TRIM(競技者データ入力シート!Q77))</f>
        <v/>
      </c>
      <c r="Y73" s="11" t="str">
        <f>IF(競技者データ入力シート!R77="", "", 競技者データ入力シート!R77)</f>
        <v/>
      </c>
      <c r="Z73" s="11" t="str">
        <f>IF(AA73="", "", IF($K73="男", VLOOKUP(AA73, データ!$B$2:$C$101, 2, FALSE), IF($K73="女", VLOOKUP(AA73, データ!$F$2:$H$101, 2, FALSE), "")))</f>
        <v/>
      </c>
      <c r="AA73" s="11" t="str">
        <f>IF($A73="","",IF(競技者データ入力シート!S77="", "", 競技者データ入力シート!S77))</f>
        <v/>
      </c>
      <c r="AB73" s="11" t="str">
        <f>IF(競技者データ入力シート!T77="", "", 競技者データ入力シート!T77)</f>
        <v/>
      </c>
      <c r="AC73" s="11" t="str">
        <f>IF(競技者データ入力シート!V77="", "", TRIM(競技者データ入力シート!V77))</f>
        <v/>
      </c>
      <c r="AD73" s="11" t="str">
        <f>IF(競技者データ入力シート!W77="", "", 競技者データ入力シート!W77)</f>
        <v/>
      </c>
      <c r="AE73" s="11" t="str">
        <f>IF(AF73="", "", IF($K73="男", VLOOKUP(AF73, データ!$B$2:$C$101, 2, FALSE), IF($K73="女", VLOOKUP(AF73, データ!$F$2:$H$101, 2, FALSE), "")))</f>
        <v/>
      </c>
      <c r="AF73" s="11" t="str">
        <f>IF($A73="","",IF(競技者データ入力シート!X77="", "", 競技者データ入力シート!X77))</f>
        <v/>
      </c>
      <c r="AG73" s="11" t="str">
        <f>IF(競技者データ入力シート!Y77="", "", 競技者データ入力シート!Y77)</f>
        <v/>
      </c>
      <c r="AH73" s="11" t="str">
        <f>IF(競技者データ入力シート!AA77="", "", TRIM(競技者データ入力シート!AA77))</f>
        <v/>
      </c>
      <c r="AI73" s="11" t="str">
        <f>IF(競技者データ入力シート!AB77="", "", 競技者データ入力シート!AB77)</f>
        <v/>
      </c>
      <c r="AJ73" s="11" t="str">
        <f>IF(AK73="", "", IF($K73="男", VLOOKUP(AK73, データ!$B$2:$C$101, 2, FALSE), IF($K73="女", VLOOKUP(AK73, データ!$F$2:$H$101, 2, FALSE), "")))</f>
        <v/>
      </c>
      <c r="AK73" s="11" t="str">
        <f>IF($A73="","",IF(競技者データ入力シート!AC77="", "", 競技者データ入力シート!AC77))</f>
        <v/>
      </c>
      <c r="AL73" s="11" t="str">
        <f>IF(競技者データ入力シート!AD77="", "", 競技者データ入力シート!AD77)</f>
        <v/>
      </c>
      <c r="AM73" s="11" t="str">
        <f>IF(競技者データ入力シート!AF77="", "", TRIM(競技者データ入力シート!AF77))</f>
        <v/>
      </c>
      <c r="AN73" s="11" t="str">
        <f>IF(競技者データ入力シート!AG77="", "", 競技者データ入力シート!AG77)</f>
        <v/>
      </c>
      <c r="AO73" s="11" t="str">
        <f>IF(AP73="", "", IF($K73="男", VLOOKUP(AP73, データ!$B$2:$C$101, 2, FALSE), IF($K73="女", VLOOKUP(AP73, データ!$F$2:$H$101, 2, FALSE), "")))</f>
        <v/>
      </c>
      <c r="AP73" s="11" t="str">
        <f>IF($A73="","",IF(競技者データ入力シート!AH77="", "", 競技者データ入力シート!AH77))</f>
        <v/>
      </c>
      <c r="AQ73" s="11" t="str">
        <f>IF(競技者データ入力シート!AI77="", "", 競技者データ入力シート!AI77)</f>
        <v/>
      </c>
      <c r="AR73" s="11" t="str">
        <f>IF(競技者データ入力シート!AK77="", "", TRIM(競技者データ入力シート!AK77))</f>
        <v/>
      </c>
      <c r="AS73" s="11" t="str">
        <f>IF(競技者データ入力シート!AL77="", "", 競技者データ入力シート!AL77)</f>
        <v/>
      </c>
      <c r="AT73" s="11" t="str">
        <f t="shared" si="9"/>
        <v/>
      </c>
    </row>
    <row r="74" spans="1:46">
      <c r="A74" s="11" t="str">
        <f>競技者データ入力シート!A78</f>
        <v/>
      </c>
      <c r="B74" s="11" t="str">
        <f>IF(競技者データ入力シート!B78="", "", 競技者データ入力シート!B78)</f>
        <v/>
      </c>
      <c r="C74" s="11" t="str">
        <f>IF(競技者データ入力シート!C78="", "", 競技者データ入力シート!C78)</f>
        <v/>
      </c>
      <c r="D74" s="11" t="str">
        <f>IF(競技者データ入力シート!D78="", "", 競技者データ入力シート!D78)</f>
        <v/>
      </c>
      <c r="E74" s="11" t="str">
        <f t="shared" si="5"/>
        <v/>
      </c>
      <c r="F74" s="11" t="str">
        <f t="shared" si="6"/>
        <v/>
      </c>
      <c r="G74" s="11" t="str">
        <f t="shared" si="7"/>
        <v/>
      </c>
      <c r="H74" s="11" t="str">
        <f t="shared" si="8"/>
        <v/>
      </c>
      <c r="I74" s="11" t="str">
        <f>IF(競技者データ入力シート!E78="", "", 競技者データ入力シート!E78)</f>
        <v/>
      </c>
      <c r="J74" s="11" t="str">
        <f>IF(競技者データ入力シート!F78="", "", 競技者データ入力シート!F78)</f>
        <v/>
      </c>
      <c r="K74" s="11" t="str">
        <f>IF(競技者データ入力シート!H78="", "", 競技者データ入力シート!H78)</f>
        <v/>
      </c>
      <c r="L74" s="11" t="str">
        <f>IF(競技者データ入力シート!I78="", "", 競技者データ入力シート!I78)</f>
        <v/>
      </c>
      <c r="M74" s="11" t="str">
        <f>IF(競技者データ入力シート!J78="", "", 競技者データ入力シート!J78)</f>
        <v/>
      </c>
      <c r="N74" s="11" t="str">
        <f>IF(競技者データ入力シート!K78="", "", 競技者データ入力シート!K78)</f>
        <v/>
      </c>
      <c r="O74" s="11" t="str">
        <f>IF(競技者データ入力シート!L78="", "", 競技者データ入力シート!L78)</f>
        <v/>
      </c>
      <c r="P74" s="11" t="str">
        <f>IF(A74="","",競技者データ入力シート!$S$1)</f>
        <v/>
      </c>
      <c r="Q74" s="11" t="str">
        <f>IF(P74="", "",'大会申込一覧表(印刷して提出)'!$P$6)</f>
        <v/>
      </c>
      <c r="R74" s="11" t="str">
        <f>IF(P74="", "", '大会申込一覧表(印刷して提出)'!$E$6)</f>
        <v/>
      </c>
      <c r="S74" s="11" t="str">
        <f>IF(Q74="", "", '大会申込一覧表(印刷して提出)'!$P$5)</f>
        <v/>
      </c>
      <c r="T74" s="11" t="str">
        <f>IF(競技者データ入力シート!M78="", "", 競技者データ入力シート!M78)</f>
        <v/>
      </c>
      <c r="U74" s="11" t="str">
        <f>IF(V74="", "", IF($K74="男", VLOOKUP(V74, データ!$B$2:$C$101, 2, FALSE), IF($K74="女", VLOOKUP(V74, データ!$F$2:$H$101, 2, FALSE), "")))</f>
        <v/>
      </c>
      <c r="V74" s="240" t="str">
        <f>IF($A74="","",IF(競技者データ入力シート!N78="", "", 競技者データ入力シート!N78))</f>
        <v/>
      </c>
      <c r="W74" s="239" t="str">
        <f>IF(競技者データ入力シート!O78="", "", 競技者データ入力シート!O78)</f>
        <v/>
      </c>
      <c r="X74" s="11" t="str">
        <f>IF(競技者データ入力シート!Q78="", "", TRIM(競技者データ入力シート!Q78))</f>
        <v/>
      </c>
      <c r="Y74" s="11" t="str">
        <f>IF(競技者データ入力シート!R78="", "", 競技者データ入力シート!R78)</f>
        <v/>
      </c>
      <c r="Z74" s="11" t="str">
        <f>IF(AA74="", "", IF($K74="男", VLOOKUP(AA74, データ!$B$2:$C$101, 2, FALSE), IF($K74="女", VLOOKUP(AA74, データ!$F$2:$H$101, 2, FALSE), "")))</f>
        <v/>
      </c>
      <c r="AA74" s="11" t="str">
        <f>IF($A74="","",IF(競技者データ入力シート!S78="", "", 競技者データ入力シート!S78))</f>
        <v/>
      </c>
      <c r="AB74" s="11" t="str">
        <f>IF(競技者データ入力シート!T78="", "", 競技者データ入力シート!T78)</f>
        <v/>
      </c>
      <c r="AC74" s="11" t="str">
        <f>IF(競技者データ入力シート!V78="", "", TRIM(競技者データ入力シート!V78))</f>
        <v/>
      </c>
      <c r="AD74" s="11" t="str">
        <f>IF(競技者データ入力シート!W78="", "", 競技者データ入力シート!W78)</f>
        <v/>
      </c>
      <c r="AE74" s="11" t="str">
        <f>IF(AF74="", "", IF($K74="男", VLOOKUP(AF74, データ!$B$2:$C$101, 2, FALSE), IF($K74="女", VLOOKUP(AF74, データ!$F$2:$H$101, 2, FALSE), "")))</f>
        <v/>
      </c>
      <c r="AF74" s="11" t="str">
        <f>IF($A74="","",IF(競技者データ入力シート!X78="", "", 競技者データ入力シート!X78))</f>
        <v/>
      </c>
      <c r="AG74" s="11" t="str">
        <f>IF(競技者データ入力シート!Y78="", "", 競技者データ入力シート!Y78)</f>
        <v/>
      </c>
      <c r="AH74" s="11" t="str">
        <f>IF(競技者データ入力シート!AA78="", "", TRIM(競技者データ入力シート!AA78))</f>
        <v/>
      </c>
      <c r="AI74" s="11" t="str">
        <f>IF(競技者データ入力シート!AB78="", "", 競技者データ入力シート!AB78)</f>
        <v/>
      </c>
      <c r="AJ74" s="11" t="str">
        <f>IF(AK74="", "", IF($K74="男", VLOOKUP(AK74, データ!$B$2:$C$101, 2, FALSE), IF($K74="女", VLOOKUP(AK74, データ!$F$2:$H$101, 2, FALSE), "")))</f>
        <v/>
      </c>
      <c r="AK74" s="11" t="str">
        <f>IF($A74="","",IF(競技者データ入力シート!AC78="", "", 競技者データ入力シート!AC78))</f>
        <v/>
      </c>
      <c r="AL74" s="11" t="str">
        <f>IF(競技者データ入力シート!AD78="", "", 競技者データ入力シート!AD78)</f>
        <v/>
      </c>
      <c r="AM74" s="11" t="str">
        <f>IF(競技者データ入力シート!AF78="", "", TRIM(競技者データ入力シート!AF78))</f>
        <v/>
      </c>
      <c r="AN74" s="11" t="str">
        <f>IF(競技者データ入力シート!AG78="", "", 競技者データ入力シート!AG78)</f>
        <v/>
      </c>
      <c r="AO74" s="11" t="str">
        <f>IF(AP74="", "", IF($K74="男", VLOOKUP(AP74, データ!$B$2:$C$101, 2, FALSE), IF($K74="女", VLOOKUP(AP74, データ!$F$2:$H$101, 2, FALSE), "")))</f>
        <v/>
      </c>
      <c r="AP74" s="11" t="str">
        <f>IF($A74="","",IF(競技者データ入力シート!AH78="", "", 競技者データ入力シート!AH78))</f>
        <v/>
      </c>
      <c r="AQ74" s="11" t="str">
        <f>IF(競技者データ入力シート!AI78="", "", 競技者データ入力シート!AI78)</f>
        <v/>
      </c>
      <c r="AR74" s="11" t="str">
        <f>IF(競技者データ入力シート!AK78="", "", TRIM(競技者データ入力シート!AK78))</f>
        <v/>
      </c>
      <c r="AS74" s="11" t="str">
        <f>IF(競技者データ入力シート!AL78="", "", 競技者データ入力シート!AL78)</f>
        <v/>
      </c>
      <c r="AT74" s="11" t="str">
        <f t="shared" si="9"/>
        <v/>
      </c>
    </row>
    <row r="75" spans="1:46">
      <c r="A75" s="11" t="str">
        <f>競技者データ入力シート!A79</f>
        <v/>
      </c>
      <c r="B75" s="11" t="str">
        <f>IF(競技者データ入力シート!B79="", "", 競技者データ入力シート!B79)</f>
        <v/>
      </c>
      <c r="C75" s="11" t="str">
        <f>IF(競技者データ入力シート!C79="", "", 競技者データ入力シート!C79)</f>
        <v/>
      </c>
      <c r="D75" s="11" t="str">
        <f>IF(競技者データ入力シート!D79="", "", 競技者データ入力シート!D79)</f>
        <v/>
      </c>
      <c r="E75" s="11" t="str">
        <f t="shared" si="5"/>
        <v/>
      </c>
      <c r="F75" s="11" t="str">
        <f t="shared" si="6"/>
        <v/>
      </c>
      <c r="G75" s="11" t="str">
        <f t="shared" si="7"/>
        <v/>
      </c>
      <c r="H75" s="11" t="str">
        <f t="shared" si="8"/>
        <v/>
      </c>
      <c r="I75" s="11" t="str">
        <f>IF(競技者データ入力シート!E79="", "", 競技者データ入力シート!E79)</f>
        <v/>
      </c>
      <c r="J75" s="11" t="str">
        <f>IF(競技者データ入力シート!F79="", "", 競技者データ入力シート!F79)</f>
        <v/>
      </c>
      <c r="K75" s="11" t="str">
        <f>IF(競技者データ入力シート!H79="", "", 競技者データ入力シート!H79)</f>
        <v/>
      </c>
      <c r="L75" s="11" t="str">
        <f>IF(競技者データ入力シート!I79="", "", 競技者データ入力シート!I79)</f>
        <v/>
      </c>
      <c r="M75" s="11" t="str">
        <f>IF(競技者データ入力シート!J79="", "", 競技者データ入力シート!J79)</f>
        <v/>
      </c>
      <c r="N75" s="11" t="str">
        <f>IF(競技者データ入力シート!K79="", "", 競技者データ入力シート!K79)</f>
        <v/>
      </c>
      <c r="O75" s="11" t="str">
        <f>IF(競技者データ入力シート!L79="", "", 競技者データ入力シート!L79)</f>
        <v/>
      </c>
      <c r="P75" s="11" t="str">
        <f>IF(A75="","",競技者データ入力シート!$S$1)</f>
        <v/>
      </c>
      <c r="Q75" s="11" t="str">
        <f>IF(P75="", "",'大会申込一覧表(印刷して提出)'!$P$6)</f>
        <v/>
      </c>
      <c r="R75" s="11" t="str">
        <f>IF(P75="", "", '大会申込一覧表(印刷して提出)'!$E$6)</f>
        <v/>
      </c>
      <c r="S75" s="11" t="str">
        <f>IF(Q75="", "", '大会申込一覧表(印刷して提出)'!$P$5)</f>
        <v/>
      </c>
      <c r="T75" s="11" t="str">
        <f>IF(競技者データ入力シート!M79="", "", 競技者データ入力シート!M79)</f>
        <v/>
      </c>
      <c r="U75" s="11" t="str">
        <f>IF(V75="", "", IF($K75="男", VLOOKUP(V75, データ!$B$2:$C$101, 2, FALSE), IF($K75="女", VLOOKUP(V75, データ!$F$2:$H$101, 2, FALSE), "")))</f>
        <v/>
      </c>
      <c r="V75" s="240" t="str">
        <f>IF($A75="","",IF(競技者データ入力シート!N79="", "", 競技者データ入力シート!N79))</f>
        <v/>
      </c>
      <c r="W75" s="239" t="str">
        <f>IF(競技者データ入力シート!O79="", "", 競技者データ入力シート!O79)</f>
        <v/>
      </c>
      <c r="X75" s="11" t="str">
        <f>IF(競技者データ入力シート!Q79="", "", TRIM(競技者データ入力シート!Q79))</f>
        <v/>
      </c>
      <c r="Y75" s="11" t="str">
        <f>IF(競技者データ入力シート!R79="", "", 競技者データ入力シート!R79)</f>
        <v/>
      </c>
      <c r="Z75" s="11" t="str">
        <f>IF(AA75="", "", IF($K75="男", VLOOKUP(AA75, データ!$B$2:$C$101, 2, FALSE), IF($K75="女", VLOOKUP(AA75, データ!$F$2:$H$101, 2, FALSE), "")))</f>
        <v/>
      </c>
      <c r="AA75" s="11" t="str">
        <f>IF($A75="","",IF(競技者データ入力シート!S79="", "", 競技者データ入力シート!S79))</f>
        <v/>
      </c>
      <c r="AB75" s="11" t="str">
        <f>IF(競技者データ入力シート!T79="", "", 競技者データ入力シート!T79)</f>
        <v/>
      </c>
      <c r="AC75" s="11" t="str">
        <f>IF(競技者データ入力シート!V79="", "", TRIM(競技者データ入力シート!V79))</f>
        <v/>
      </c>
      <c r="AD75" s="11" t="str">
        <f>IF(競技者データ入力シート!W79="", "", 競技者データ入力シート!W79)</f>
        <v/>
      </c>
      <c r="AE75" s="11" t="str">
        <f>IF(AF75="", "", IF($K75="男", VLOOKUP(AF75, データ!$B$2:$C$101, 2, FALSE), IF($K75="女", VLOOKUP(AF75, データ!$F$2:$H$101, 2, FALSE), "")))</f>
        <v/>
      </c>
      <c r="AF75" s="11" t="str">
        <f>IF($A75="","",IF(競技者データ入力シート!X79="", "", 競技者データ入力シート!X79))</f>
        <v/>
      </c>
      <c r="AG75" s="11" t="str">
        <f>IF(競技者データ入力シート!Y79="", "", 競技者データ入力シート!Y79)</f>
        <v/>
      </c>
      <c r="AH75" s="11" t="str">
        <f>IF(競技者データ入力シート!AA79="", "", TRIM(競技者データ入力シート!AA79))</f>
        <v/>
      </c>
      <c r="AI75" s="11" t="str">
        <f>IF(競技者データ入力シート!AB79="", "", 競技者データ入力シート!AB79)</f>
        <v/>
      </c>
      <c r="AJ75" s="11" t="str">
        <f>IF(AK75="", "", IF($K75="男", VLOOKUP(AK75, データ!$B$2:$C$101, 2, FALSE), IF($K75="女", VLOOKUP(AK75, データ!$F$2:$H$101, 2, FALSE), "")))</f>
        <v/>
      </c>
      <c r="AK75" s="11" t="str">
        <f>IF($A75="","",IF(競技者データ入力シート!AC79="", "", 競技者データ入力シート!AC79))</f>
        <v/>
      </c>
      <c r="AL75" s="11" t="str">
        <f>IF(競技者データ入力シート!AD79="", "", 競技者データ入力シート!AD79)</f>
        <v/>
      </c>
      <c r="AM75" s="11" t="str">
        <f>IF(競技者データ入力シート!AF79="", "", TRIM(競技者データ入力シート!AF79))</f>
        <v/>
      </c>
      <c r="AN75" s="11" t="str">
        <f>IF(競技者データ入力シート!AG79="", "", 競技者データ入力シート!AG79)</f>
        <v/>
      </c>
      <c r="AO75" s="11" t="str">
        <f>IF(AP75="", "", IF($K75="男", VLOOKUP(AP75, データ!$B$2:$C$101, 2, FALSE), IF($K75="女", VLOOKUP(AP75, データ!$F$2:$H$101, 2, FALSE), "")))</f>
        <v/>
      </c>
      <c r="AP75" s="11" t="str">
        <f>IF($A75="","",IF(競技者データ入力シート!AH79="", "", 競技者データ入力シート!AH79))</f>
        <v/>
      </c>
      <c r="AQ75" s="11" t="str">
        <f>IF(競技者データ入力シート!AI79="", "", 競技者データ入力シート!AI79)</f>
        <v/>
      </c>
      <c r="AR75" s="11" t="str">
        <f>IF(競技者データ入力シート!AK79="", "", TRIM(競技者データ入力シート!AK79))</f>
        <v/>
      </c>
      <c r="AS75" s="11" t="str">
        <f>IF(競技者データ入力シート!AL79="", "", 競技者データ入力シート!AL79)</f>
        <v/>
      </c>
      <c r="AT75" s="11" t="str">
        <f t="shared" si="9"/>
        <v/>
      </c>
    </row>
    <row r="76" spans="1:46">
      <c r="A76" s="11" t="str">
        <f>競技者データ入力シート!A80</f>
        <v/>
      </c>
      <c r="B76" s="11" t="str">
        <f>IF(競技者データ入力シート!B80="", "", 競技者データ入力シート!B80)</f>
        <v/>
      </c>
      <c r="C76" s="11" t="str">
        <f>IF(競技者データ入力シート!C80="", "", 競技者データ入力シート!C80)</f>
        <v/>
      </c>
      <c r="D76" s="11" t="str">
        <f>IF(競技者データ入力シート!D80="", "", 競技者データ入力シート!D80)</f>
        <v/>
      </c>
      <c r="E76" s="11" t="str">
        <f t="shared" si="5"/>
        <v/>
      </c>
      <c r="F76" s="11" t="str">
        <f t="shared" si="6"/>
        <v/>
      </c>
      <c r="G76" s="11" t="str">
        <f t="shared" si="7"/>
        <v/>
      </c>
      <c r="H76" s="11" t="str">
        <f t="shared" si="8"/>
        <v/>
      </c>
      <c r="I76" s="11" t="str">
        <f>IF(競技者データ入力シート!E80="", "", 競技者データ入力シート!E80)</f>
        <v/>
      </c>
      <c r="J76" s="11" t="str">
        <f>IF(競技者データ入力シート!F80="", "", 競技者データ入力シート!F80)</f>
        <v/>
      </c>
      <c r="K76" s="11" t="str">
        <f>IF(競技者データ入力シート!H80="", "", 競技者データ入力シート!H80)</f>
        <v/>
      </c>
      <c r="L76" s="11" t="str">
        <f>IF(競技者データ入力シート!I80="", "", 競技者データ入力シート!I80)</f>
        <v/>
      </c>
      <c r="M76" s="11" t="str">
        <f>IF(競技者データ入力シート!J80="", "", 競技者データ入力シート!J80)</f>
        <v/>
      </c>
      <c r="N76" s="11" t="str">
        <f>IF(競技者データ入力シート!K80="", "", 競技者データ入力シート!K80)</f>
        <v/>
      </c>
      <c r="O76" s="11" t="str">
        <f>IF(競技者データ入力シート!L80="", "", 競技者データ入力シート!L80)</f>
        <v/>
      </c>
      <c r="P76" s="11" t="str">
        <f>IF(A76="","",競技者データ入力シート!$S$1)</f>
        <v/>
      </c>
      <c r="Q76" s="11" t="str">
        <f>IF(P76="", "",'大会申込一覧表(印刷して提出)'!$P$6)</f>
        <v/>
      </c>
      <c r="R76" s="11" t="str">
        <f>IF(P76="", "", '大会申込一覧表(印刷して提出)'!$E$6)</f>
        <v/>
      </c>
      <c r="S76" s="11" t="str">
        <f>IF(Q76="", "", '大会申込一覧表(印刷して提出)'!$P$5)</f>
        <v/>
      </c>
      <c r="T76" s="11" t="str">
        <f>IF(競技者データ入力シート!M80="", "", 競技者データ入力シート!M80)</f>
        <v/>
      </c>
      <c r="U76" s="11" t="str">
        <f>IF(V76="", "", IF($K76="男", VLOOKUP(V76, データ!$B$2:$C$101, 2, FALSE), IF($K76="女", VLOOKUP(V76, データ!$F$2:$H$101, 2, FALSE), "")))</f>
        <v/>
      </c>
      <c r="V76" s="240" t="str">
        <f>IF($A76="","",IF(競技者データ入力シート!N80="", "", 競技者データ入力シート!N80))</f>
        <v/>
      </c>
      <c r="W76" s="239" t="str">
        <f>IF(競技者データ入力シート!O80="", "", 競技者データ入力シート!O80)</f>
        <v/>
      </c>
      <c r="X76" s="11" t="str">
        <f>IF(競技者データ入力シート!Q80="", "", TRIM(競技者データ入力シート!Q80))</f>
        <v/>
      </c>
      <c r="Y76" s="11" t="str">
        <f>IF(競技者データ入力シート!R80="", "", 競技者データ入力シート!R80)</f>
        <v/>
      </c>
      <c r="Z76" s="11" t="str">
        <f>IF(AA76="", "", IF($K76="男", VLOOKUP(AA76, データ!$B$2:$C$101, 2, FALSE), IF($K76="女", VLOOKUP(AA76, データ!$F$2:$H$101, 2, FALSE), "")))</f>
        <v/>
      </c>
      <c r="AA76" s="11" t="str">
        <f>IF($A76="","",IF(競技者データ入力シート!S80="", "", 競技者データ入力シート!S80))</f>
        <v/>
      </c>
      <c r="AB76" s="11" t="str">
        <f>IF(競技者データ入力シート!T80="", "", 競技者データ入力シート!T80)</f>
        <v/>
      </c>
      <c r="AC76" s="11" t="str">
        <f>IF(競技者データ入力シート!V80="", "", TRIM(競技者データ入力シート!V80))</f>
        <v/>
      </c>
      <c r="AD76" s="11" t="str">
        <f>IF(競技者データ入力シート!W80="", "", 競技者データ入力シート!W80)</f>
        <v/>
      </c>
      <c r="AE76" s="11" t="str">
        <f>IF(AF76="", "", IF($K76="男", VLOOKUP(AF76, データ!$B$2:$C$101, 2, FALSE), IF($K76="女", VLOOKUP(AF76, データ!$F$2:$H$101, 2, FALSE), "")))</f>
        <v/>
      </c>
      <c r="AF76" s="11" t="str">
        <f>IF($A76="","",IF(競技者データ入力シート!X80="", "", 競技者データ入力シート!X80))</f>
        <v/>
      </c>
      <c r="AG76" s="11" t="str">
        <f>IF(競技者データ入力シート!Y80="", "", 競技者データ入力シート!Y80)</f>
        <v/>
      </c>
      <c r="AH76" s="11" t="str">
        <f>IF(競技者データ入力シート!AA80="", "", TRIM(競技者データ入力シート!AA80))</f>
        <v/>
      </c>
      <c r="AI76" s="11" t="str">
        <f>IF(競技者データ入力シート!AB80="", "", 競技者データ入力シート!AB80)</f>
        <v/>
      </c>
      <c r="AJ76" s="11" t="str">
        <f>IF(AK76="", "", IF($K76="男", VLOOKUP(AK76, データ!$B$2:$C$101, 2, FALSE), IF($K76="女", VLOOKUP(AK76, データ!$F$2:$H$101, 2, FALSE), "")))</f>
        <v/>
      </c>
      <c r="AK76" s="11" t="str">
        <f>IF($A76="","",IF(競技者データ入力シート!AC80="", "", 競技者データ入力シート!AC80))</f>
        <v/>
      </c>
      <c r="AL76" s="11" t="str">
        <f>IF(競技者データ入力シート!AD80="", "", 競技者データ入力シート!AD80)</f>
        <v/>
      </c>
      <c r="AM76" s="11" t="str">
        <f>IF(競技者データ入力シート!AF80="", "", TRIM(競技者データ入力シート!AF80))</f>
        <v/>
      </c>
      <c r="AN76" s="11" t="str">
        <f>IF(競技者データ入力シート!AG80="", "", 競技者データ入力シート!AG80)</f>
        <v/>
      </c>
      <c r="AO76" s="11" t="str">
        <f>IF(AP76="", "", IF($K76="男", VLOOKUP(AP76, データ!$B$2:$C$101, 2, FALSE), IF($K76="女", VLOOKUP(AP76, データ!$F$2:$H$101, 2, FALSE), "")))</f>
        <v/>
      </c>
      <c r="AP76" s="11" t="str">
        <f>IF($A76="","",IF(競技者データ入力シート!AH80="", "", 競技者データ入力シート!AH80))</f>
        <v/>
      </c>
      <c r="AQ76" s="11" t="str">
        <f>IF(競技者データ入力シート!AI80="", "", 競技者データ入力シート!AI80)</f>
        <v/>
      </c>
      <c r="AR76" s="11" t="str">
        <f>IF(競技者データ入力シート!AK80="", "", TRIM(競技者データ入力シート!AK80))</f>
        <v/>
      </c>
      <c r="AS76" s="11" t="str">
        <f>IF(競技者データ入力シート!AL80="", "", 競技者データ入力シート!AL80)</f>
        <v/>
      </c>
      <c r="AT76" s="11" t="str">
        <f t="shared" si="9"/>
        <v/>
      </c>
    </row>
    <row r="77" spans="1:46">
      <c r="A77" s="11" t="str">
        <f>競技者データ入力シート!A81</f>
        <v/>
      </c>
      <c r="B77" s="11" t="str">
        <f>IF(競技者データ入力シート!B81="", "", 競技者データ入力シート!B81)</f>
        <v/>
      </c>
      <c r="C77" s="11" t="str">
        <f>IF(競技者データ入力シート!C81="", "", 競技者データ入力シート!C81)</f>
        <v/>
      </c>
      <c r="D77" s="11" t="str">
        <f>IF(競技者データ入力シート!D81="", "", 競技者データ入力シート!D81)</f>
        <v/>
      </c>
      <c r="E77" s="11" t="str">
        <f t="shared" si="5"/>
        <v/>
      </c>
      <c r="F77" s="11" t="str">
        <f t="shared" si="6"/>
        <v/>
      </c>
      <c r="G77" s="11" t="str">
        <f t="shared" si="7"/>
        <v/>
      </c>
      <c r="H77" s="11" t="str">
        <f t="shared" si="8"/>
        <v/>
      </c>
      <c r="I77" s="11" t="str">
        <f>IF(競技者データ入力シート!E81="", "", 競技者データ入力シート!E81)</f>
        <v/>
      </c>
      <c r="J77" s="11" t="str">
        <f>IF(競技者データ入力シート!F81="", "", 競技者データ入力シート!F81)</f>
        <v/>
      </c>
      <c r="K77" s="11" t="str">
        <f>IF(競技者データ入力シート!H81="", "", 競技者データ入力シート!H81)</f>
        <v/>
      </c>
      <c r="L77" s="11" t="str">
        <f>IF(競技者データ入力シート!I81="", "", 競技者データ入力シート!I81)</f>
        <v/>
      </c>
      <c r="M77" s="11" t="str">
        <f>IF(競技者データ入力シート!J81="", "", 競技者データ入力シート!J81)</f>
        <v/>
      </c>
      <c r="N77" s="11" t="str">
        <f>IF(競技者データ入力シート!K81="", "", 競技者データ入力シート!K81)</f>
        <v/>
      </c>
      <c r="O77" s="11" t="str">
        <f>IF(競技者データ入力シート!L81="", "", 競技者データ入力シート!L81)</f>
        <v/>
      </c>
      <c r="P77" s="11" t="str">
        <f>IF(A77="","",競技者データ入力シート!$S$1)</f>
        <v/>
      </c>
      <c r="Q77" s="11" t="str">
        <f>IF(P77="", "",'大会申込一覧表(印刷して提出)'!$P$6)</f>
        <v/>
      </c>
      <c r="R77" s="11" t="str">
        <f>IF(P77="", "", '大会申込一覧表(印刷して提出)'!$E$6)</f>
        <v/>
      </c>
      <c r="S77" s="11" t="str">
        <f>IF(Q77="", "", '大会申込一覧表(印刷して提出)'!$P$5)</f>
        <v/>
      </c>
      <c r="T77" s="11" t="str">
        <f>IF(競技者データ入力シート!M81="", "", 競技者データ入力シート!M81)</f>
        <v/>
      </c>
      <c r="U77" s="11" t="str">
        <f>IF(V77="", "", IF($K77="男", VLOOKUP(V77, データ!$B$2:$C$101, 2, FALSE), IF($K77="女", VLOOKUP(V77, データ!$F$2:$H$101, 2, FALSE), "")))</f>
        <v/>
      </c>
      <c r="V77" s="240" t="str">
        <f>IF($A77="","",IF(競技者データ入力シート!N81="", "", 競技者データ入力シート!N81))</f>
        <v/>
      </c>
      <c r="W77" s="239" t="str">
        <f>IF(競技者データ入力シート!O81="", "", 競技者データ入力シート!O81)</f>
        <v/>
      </c>
      <c r="X77" s="11" t="str">
        <f>IF(競技者データ入力シート!Q81="", "", TRIM(競技者データ入力シート!Q81))</f>
        <v/>
      </c>
      <c r="Y77" s="11" t="str">
        <f>IF(競技者データ入力シート!R81="", "", 競技者データ入力シート!R81)</f>
        <v/>
      </c>
      <c r="Z77" s="11" t="str">
        <f>IF(AA77="", "", IF($K77="男", VLOOKUP(AA77, データ!$B$2:$C$101, 2, FALSE), IF($K77="女", VLOOKUP(AA77, データ!$F$2:$H$101, 2, FALSE), "")))</f>
        <v/>
      </c>
      <c r="AA77" s="11" t="str">
        <f>IF($A77="","",IF(競技者データ入力シート!S81="", "", 競技者データ入力シート!S81))</f>
        <v/>
      </c>
      <c r="AB77" s="11" t="str">
        <f>IF(競技者データ入力シート!T81="", "", 競技者データ入力シート!T81)</f>
        <v/>
      </c>
      <c r="AC77" s="11" t="str">
        <f>IF(競技者データ入力シート!V81="", "", TRIM(競技者データ入力シート!V81))</f>
        <v/>
      </c>
      <c r="AD77" s="11" t="str">
        <f>IF(競技者データ入力シート!W81="", "", 競技者データ入力シート!W81)</f>
        <v/>
      </c>
      <c r="AE77" s="11" t="str">
        <f>IF(AF77="", "", IF($K77="男", VLOOKUP(AF77, データ!$B$2:$C$101, 2, FALSE), IF($K77="女", VLOOKUP(AF77, データ!$F$2:$H$101, 2, FALSE), "")))</f>
        <v/>
      </c>
      <c r="AF77" s="11" t="str">
        <f>IF($A77="","",IF(競技者データ入力シート!X81="", "", 競技者データ入力シート!X81))</f>
        <v/>
      </c>
      <c r="AG77" s="11" t="str">
        <f>IF(競技者データ入力シート!Y81="", "", 競技者データ入力シート!Y81)</f>
        <v/>
      </c>
      <c r="AH77" s="11" t="str">
        <f>IF(競技者データ入力シート!AA81="", "", TRIM(競技者データ入力シート!AA81))</f>
        <v/>
      </c>
      <c r="AI77" s="11" t="str">
        <f>IF(競技者データ入力シート!AB81="", "", 競技者データ入力シート!AB81)</f>
        <v/>
      </c>
      <c r="AJ77" s="11" t="str">
        <f>IF(AK77="", "", IF($K77="男", VLOOKUP(AK77, データ!$B$2:$C$101, 2, FALSE), IF($K77="女", VLOOKUP(AK77, データ!$F$2:$H$101, 2, FALSE), "")))</f>
        <v/>
      </c>
      <c r="AK77" s="11" t="str">
        <f>IF($A77="","",IF(競技者データ入力シート!AC81="", "", 競技者データ入力シート!AC81))</f>
        <v/>
      </c>
      <c r="AL77" s="11" t="str">
        <f>IF(競技者データ入力シート!AD81="", "", 競技者データ入力シート!AD81)</f>
        <v/>
      </c>
      <c r="AM77" s="11" t="str">
        <f>IF(競技者データ入力シート!AF81="", "", TRIM(競技者データ入力シート!AF81))</f>
        <v/>
      </c>
      <c r="AN77" s="11" t="str">
        <f>IF(競技者データ入力シート!AG81="", "", 競技者データ入力シート!AG81)</f>
        <v/>
      </c>
      <c r="AO77" s="11" t="str">
        <f>IF(AP77="", "", IF($K77="男", VLOOKUP(AP77, データ!$B$2:$C$101, 2, FALSE), IF($K77="女", VLOOKUP(AP77, データ!$F$2:$H$101, 2, FALSE), "")))</f>
        <v/>
      </c>
      <c r="AP77" s="11" t="str">
        <f>IF($A77="","",IF(競技者データ入力シート!AH81="", "", 競技者データ入力シート!AH81))</f>
        <v/>
      </c>
      <c r="AQ77" s="11" t="str">
        <f>IF(競技者データ入力シート!AI81="", "", 競技者データ入力シート!AI81)</f>
        <v/>
      </c>
      <c r="AR77" s="11" t="str">
        <f>IF(競技者データ入力シート!AK81="", "", TRIM(競技者データ入力シート!AK81))</f>
        <v/>
      </c>
      <c r="AS77" s="11" t="str">
        <f>IF(競技者データ入力シート!AL81="", "", 競技者データ入力シート!AL81)</f>
        <v/>
      </c>
      <c r="AT77" s="11" t="str">
        <f t="shared" si="9"/>
        <v/>
      </c>
    </row>
    <row r="78" spans="1:46">
      <c r="A78" s="11" t="str">
        <f>競技者データ入力シート!A82</f>
        <v/>
      </c>
      <c r="B78" s="11" t="str">
        <f>IF(競技者データ入力シート!B82="", "", 競技者データ入力シート!B82)</f>
        <v/>
      </c>
      <c r="C78" s="11" t="str">
        <f>IF(競技者データ入力シート!C82="", "", 競技者データ入力シート!C82)</f>
        <v/>
      </c>
      <c r="D78" s="11" t="str">
        <f>IF(競技者データ入力シート!D82="", "", 競技者データ入力シート!D82)</f>
        <v/>
      </c>
      <c r="E78" s="11" t="str">
        <f t="shared" si="5"/>
        <v/>
      </c>
      <c r="F78" s="11" t="str">
        <f t="shared" si="6"/>
        <v/>
      </c>
      <c r="G78" s="11" t="str">
        <f t="shared" si="7"/>
        <v/>
      </c>
      <c r="H78" s="11" t="str">
        <f t="shared" si="8"/>
        <v/>
      </c>
      <c r="I78" s="11" t="str">
        <f>IF(競技者データ入力シート!E82="", "", 競技者データ入力シート!E82)</f>
        <v/>
      </c>
      <c r="J78" s="11" t="str">
        <f>IF(競技者データ入力シート!F82="", "", 競技者データ入力シート!F82)</f>
        <v/>
      </c>
      <c r="K78" s="11" t="str">
        <f>IF(競技者データ入力シート!H82="", "", 競技者データ入力シート!H82)</f>
        <v/>
      </c>
      <c r="L78" s="11" t="str">
        <f>IF(競技者データ入力シート!I82="", "", 競技者データ入力シート!I82)</f>
        <v/>
      </c>
      <c r="M78" s="11" t="str">
        <f>IF(競技者データ入力シート!J82="", "", 競技者データ入力シート!J82)</f>
        <v/>
      </c>
      <c r="N78" s="11" t="str">
        <f>IF(競技者データ入力シート!K82="", "", 競技者データ入力シート!K82)</f>
        <v/>
      </c>
      <c r="O78" s="11" t="str">
        <f>IF(競技者データ入力シート!L82="", "", 競技者データ入力シート!L82)</f>
        <v/>
      </c>
      <c r="P78" s="11" t="str">
        <f>IF(A78="","",競技者データ入力シート!$S$1)</f>
        <v/>
      </c>
      <c r="Q78" s="11" t="str">
        <f>IF(P78="", "",'大会申込一覧表(印刷して提出)'!$P$6)</f>
        <v/>
      </c>
      <c r="R78" s="11" t="str">
        <f>IF(P78="", "", '大会申込一覧表(印刷して提出)'!$E$6)</f>
        <v/>
      </c>
      <c r="S78" s="11" t="str">
        <f>IF(Q78="", "", '大会申込一覧表(印刷して提出)'!$P$5)</f>
        <v/>
      </c>
      <c r="T78" s="11" t="str">
        <f>IF(競技者データ入力シート!M82="", "", 競技者データ入力シート!M82)</f>
        <v/>
      </c>
      <c r="U78" s="11" t="str">
        <f>IF(V78="", "", IF($K78="男", VLOOKUP(V78, データ!$B$2:$C$101, 2, FALSE), IF($K78="女", VLOOKUP(V78, データ!$F$2:$H$101, 2, FALSE), "")))</f>
        <v/>
      </c>
      <c r="V78" s="240" t="str">
        <f>IF($A78="","",IF(競技者データ入力シート!N82="", "", 競技者データ入力シート!N82))</f>
        <v/>
      </c>
      <c r="W78" s="239" t="str">
        <f>IF(競技者データ入力シート!O82="", "", 競技者データ入力シート!O82)</f>
        <v/>
      </c>
      <c r="X78" s="11" t="str">
        <f>IF(競技者データ入力シート!Q82="", "", TRIM(競技者データ入力シート!Q82))</f>
        <v/>
      </c>
      <c r="Y78" s="11" t="str">
        <f>IF(競技者データ入力シート!R82="", "", 競技者データ入力シート!R82)</f>
        <v/>
      </c>
      <c r="Z78" s="11" t="str">
        <f>IF(AA78="", "", IF($K78="男", VLOOKUP(AA78, データ!$B$2:$C$101, 2, FALSE), IF($K78="女", VLOOKUP(AA78, データ!$F$2:$H$101, 2, FALSE), "")))</f>
        <v/>
      </c>
      <c r="AA78" s="11" t="str">
        <f>IF($A78="","",IF(競技者データ入力シート!S82="", "", 競技者データ入力シート!S82))</f>
        <v/>
      </c>
      <c r="AB78" s="11" t="str">
        <f>IF(競技者データ入力シート!T82="", "", 競技者データ入力シート!T82)</f>
        <v/>
      </c>
      <c r="AC78" s="11" t="str">
        <f>IF(競技者データ入力シート!V82="", "", TRIM(競技者データ入力シート!V82))</f>
        <v/>
      </c>
      <c r="AD78" s="11" t="str">
        <f>IF(競技者データ入力シート!W82="", "", 競技者データ入力シート!W82)</f>
        <v/>
      </c>
      <c r="AE78" s="11" t="str">
        <f>IF(AF78="", "", IF($K78="男", VLOOKUP(AF78, データ!$B$2:$C$101, 2, FALSE), IF($K78="女", VLOOKUP(AF78, データ!$F$2:$H$101, 2, FALSE), "")))</f>
        <v/>
      </c>
      <c r="AF78" s="11" t="str">
        <f>IF($A78="","",IF(競技者データ入力シート!X82="", "", 競技者データ入力シート!X82))</f>
        <v/>
      </c>
      <c r="AG78" s="11" t="str">
        <f>IF(競技者データ入力シート!Y82="", "", 競技者データ入力シート!Y82)</f>
        <v/>
      </c>
      <c r="AH78" s="11" t="str">
        <f>IF(競技者データ入力シート!AA82="", "", TRIM(競技者データ入力シート!AA82))</f>
        <v/>
      </c>
      <c r="AI78" s="11" t="str">
        <f>IF(競技者データ入力シート!AB82="", "", 競技者データ入力シート!AB82)</f>
        <v/>
      </c>
      <c r="AJ78" s="11" t="str">
        <f>IF(AK78="", "", IF($K78="男", VLOOKUP(AK78, データ!$B$2:$C$101, 2, FALSE), IF($K78="女", VLOOKUP(AK78, データ!$F$2:$H$101, 2, FALSE), "")))</f>
        <v/>
      </c>
      <c r="AK78" s="11" t="str">
        <f>IF($A78="","",IF(競技者データ入力シート!AC82="", "", 競技者データ入力シート!AC82))</f>
        <v/>
      </c>
      <c r="AL78" s="11" t="str">
        <f>IF(競技者データ入力シート!AD82="", "", 競技者データ入力シート!AD82)</f>
        <v/>
      </c>
      <c r="AM78" s="11" t="str">
        <f>IF(競技者データ入力シート!AF82="", "", TRIM(競技者データ入力シート!AF82))</f>
        <v/>
      </c>
      <c r="AN78" s="11" t="str">
        <f>IF(競技者データ入力シート!AG82="", "", 競技者データ入力シート!AG82)</f>
        <v/>
      </c>
      <c r="AO78" s="11" t="str">
        <f>IF(AP78="", "", IF($K78="男", VLOOKUP(AP78, データ!$B$2:$C$101, 2, FALSE), IF($K78="女", VLOOKUP(AP78, データ!$F$2:$H$101, 2, FALSE), "")))</f>
        <v/>
      </c>
      <c r="AP78" s="11" t="str">
        <f>IF($A78="","",IF(競技者データ入力シート!AH82="", "", 競技者データ入力シート!AH82))</f>
        <v/>
      </c>
      <c r="AQ78" s="11" t="str">
        <f>IF(競技者データ入力シート!AI82="", "", 競技者データ入力シート!AI82)</f>
        <v/>
      </c>
      <c r="AR78" s="11" t="str">
        <f>IF(競技者データ入力シート!AK82="", "", TRIM(競技者データ入力シート!AK82))</f>
        <v/>
      </c>
      <c r="AS78" s="11" t="str">
        <f>IF(競技者データ入力シート!AL82="", "", 競技者データ入力シート!AL82)</f>
        <v/>
      </c>
      <c r="AT78" s="11" t="str">
        <f t="shared" si="9"/>
        <v/>
      </c>
    </row>
    <row r="79" spans="1:46">
      <c r="A79" s="11" t="str">
        <f>競技者データ入力シート!A83</f>
        <v/>
      </c>
      <c r="B79" s="11" t="str">
        <f>IF(競技者データ入力シート!B83="", "", 競技者データ入力シート!B83)</f>
        <v/>
      </c>
      <c r="C79" s="11" t="str">
        <f>IF(競技者データ入力シート!C83="", "", 競技者データ入力シート!C83)</f>
        <v/>
      </c>
      <c r="D79" s="11" t="str">
        <f>IF(競技者データ入力シート!D83="", "", 競技者データ入力シート!D83)</f>
        <v/>
      </c>
      <c r="E79" s="11" t="str">
        <f t="shared" si="5"/>
        <v/>
      </c>
      <c r="F79" s="11" t="str">
        <f t="shared" si="6"/>
        <v/>
      </c>
      <c r="G79" s="11" t="str">
        <f t="shared" si="7"/>
        <v/>
      </c>
      <c r="H79" s="11" t="str">
        <f t="shared" si="8"/>
        <v/>
      </c>
      <c r="I79" s="11" t="str">
        <f>IF(競技者データ入力シート!E83="", "", 競技者データ入力シート!E83)</f>
        <v/>
      </c>
      <c r="J79" s="11" t="str">
        <f>IF(競技者データ入力シート!F83="", "", 競技者データ入力シート!F83)</f>
        <v/>
      </c>
      <c r="K79" s="11" t="str">
        <f>IF(競技者データ入力シート!H83="", "", 競技者データ入力シート!H83)</f>
        <v/>
      </c>
      <c r="L79" s="11" t="str">
        <f>IF(競技者データ入力シート!I83="", "", 競技者データ入力シート!I83)</f>
        <v/>
      </c>
      <c r="M79" s="11" t="str">
        <f>IF(競技者データ入力シート!J83="", "", 競技者データ入力シート!J83)</f>
        <v/>
      </c>
      <c r="N79" s="11" t="str">
        <f>IF(競技者データ入力シート!K83="", "", 競技者データ入力シート!K83)</f>
        <v/>
      </c>
      <c r="O79" s="11" t="str">
        <f>IF(競技者データ入力シート!L83="", "", 競技者データ入力シート!L83)</f>
        <v/>
      </c>
      <c r="P79" s="11" t="str">
        <f>IF(A79="","",競技者データ入力シート!$S$1)</f>
        <v/>
      </c>
      <c r="Q79" s="11" t="str">
        <f>IF(P79="", "",'大会申込一覧表(印刷して提出)'!$P$6)</f>
        <v/>
      </c>
      <c r="R79" s="11" t="str">
        <f>IF(P79="", "", '大会申込一覧表(印刷して提出)'!$E$6)</f>
        <v/>
      </c>
      <c r="S79" s="11" t="str">
        <f>IF(Q79="", "", '大会申込一覧表(印刷して提出)'!$P$5)</f>
        <v/>
      </c>
      <c r="T79" s="11" t="str">
        <f>IF(競技者データ入力シート!M83="", "", 競技者データ入力シート!M83)</f>
        <v/>
      </c>
      <c r="U79" s="11" t="str">
        <f>IF(V79="", "", IF($K79="男", VLOOKUP(V79, データ!$B$2:$C$101, 2, FALSE), IF($K79="女", VLOOKUP(V79, データ!$F$2:$H$101, 2, FALSE), "")))</f>
        <v/>
      </c>
      <c r="V79" s="240" t="str">
        <f>IF($A79="","",IF(競技者データ入力シート!N83="", "", 競技者データ入力シート!N83))</f>
        <v/>
      </c>
      <c r="W79" s="239" t="str">
        <f>IF(競技者データ入力シート!O83="", "", 競技者データ入力シート!O83)</f>
        <v/>
      </c>
      <c r="X79" s="11" t="str">
        <f>IF(競技者データ入力シート!Q83="", "", TRIM(競技者データ入力シート!Q83))</f>
        <v/>
      </c>
      <c r="Y79" s="11" t="str">
        <f>IF(競技者データ入力シート!R83="", "", 競技者データ入力シート!R83)</f>
        <v/>
      </c>
      <c r="Z79" s="11" t="str">
        <f>IF(AA79="", "", IF($K79="男", VLOOKUP(AA79, データ!$B$2:$C$101, 2, FALSE), IF($K79="女", VLOOKUP(AA79, データ!$F$2:$H$101, 2, FALSE), "")))</f>
        <v/>
      </c>
      <c r="AA79" s="11" t="str">
        <f>IF($A79="","",IF(競技者データ入力シート!S83="", "", 競技者データ入力シート!S83))</f>
        <v/>
      </c>
      <c r="AB79" s="11" t="str">
        <f>IF(競技者データ入力シート!T83="", "", 競技者データ入力シート!T83)</f>
        <v/>
      </c>
      <c r="AC79" s="11" t="str">
        <f>IF(競技者データ入力シート!V83="", "", TRIM(競技者データ入力シート!V83))</f>
        <v/>
      </c>
      <c r="AD79" s="11" t="str">
        <f>IF(競技者データ入力シート!W83="", "", 競技者データ入力シート!W83)</f>
        <v/>
      </c>
      <c r="AE79" s="11" t="str">
        <f>IF(AF79="", "", IF($K79="男", VLOOKUP(AF79, データ!$B$2:$C$101, 2, FALSE), IF($K79="女", VLOOKUP(AF79, データ!$F$2:$H$101, 2, FALSE), "")))</f>
        <v/>
      </c>
      <c r="AF79" s="11" t="str">
        <f>IF($A79="","",IF(競技者データ入力シート!X83="", "", 競技者データ入力シート!X83))</f>
        <v/>
      </c>
      <c r="AG79" s="11" t="str">
        <f>IF(競技者データ入力シート!Y83="", "", 競技者データ入力シート!Y83)</f>
        <v/>
      </c>
      <c r="AH79" s="11" t="str">
        <f>IF(競技者データ入力シート!AA83="", "", TRIM(競技者データ入力シート!AA83))</f>
        <v/>
      </c>
      <c r="AI79" s="11" t="str">
        <f>IF(競技者データ入力シート!AB83="", "", 競技者データ入力シート!AB83)</f>
        <v/>
      </c>
      <c r="AJ79" s="11" t="str">
        <f>IF(AK79="", "", IF($K79="男", VLOOKUP(AK79, データ!$B$2:$C$101, 2, FALSE), IF($K79="女", VLOOKUP(AK79, データ!$F$2:$H$101, 2, FALSE), "")))</f>
        <v/>
      </c>
      <c r="AK79" s="11" t="str">
        <f>IF($A79="","",IF(競技者データ入力シート!AC83="", "", 競技者データ入力シート!AC83))</f>
        <v/>
      </c>
      <c r="AL79" s="11" t="str">
        <f>IF(競技者データ入力シート!AD83="", "", 競技者データ入力シート!AD83)</f>
        <v/>
      </c>
      <c r="AM79" s="11" t="str">
        <f>IF(競技者データ入力シート!AF83="", "", TRIM(競技者データ入力シート!AF83))</f>
        <v/>
      </c>
      <c r="AN79" s="11" t="str">
        <f>IF(競技者データ入力シート!AG83="", "", 競技者データ入力シート!AG83)</f>
        <v/>
      </c>
      <c r="AO79" s="11" t="str">
        <f>IF(AP79="", "", IF($K79="男", VLOOKUP(AP79, データ!$B$2:$C$101, 2, FALSE), IF($K79="女", VLOOKUP(AP79, データ!$F$2:$H$101, 2, FALSE), "")))</f>
        <v/>
      </c>
      <c r="AP79" s="11" t="str">
        <f>IF($A79="","",IF(競技者データ入力シート!AH83="", "", 競技者データ入力シート!AH83))</f>
        <v/>
      </c>
      <c r="AQ79" s="11" t="str">
        <f>IF(競技者データ入力シート!AI83="", "", 競技者データ入力シート!AI83)</f>
        <v/>
      </c>
      <c r="AR79" s="11" t="str">
        <f>IF(競技者データ入力シート!AK83="", "", TRIM(競技者データ入力シート!AK83))</f>
        <v/>
      </c>
      <c r="AS79" s="11" t="str">
        <f>IF(競技者データ入力シート!AL83="", "", 競技者データ入力シート!AL83)</f>
        <v/>
      </c>
      <c r="AT79" s="11" t="str">
        <f t="shared" si="9"/>
        <v/>
      </c>
    </row>
    <row r="80" spans="1:46">
      <c r="A80" s="11" t="str">
        <f>競技者データ入力シート!A84</f>
        <v/>
      </c>
      <c r="B80" s="11" t="str">
        <f>IF(競技者データ入力シート!B84="", "", 競技者データ入力シート!B84)</f>
        <v/>
      </c>
      <c r="C80" s="11" t="str">
        <f>IF(競技者データ入力シート!C84="", "", 競技者データ入力シート!C84)</f>
        <v/>
      </c>
      <c r="D80" s="11" t="str">
        <f>IF(競技者データ入力シート!D84="", "", 競技者データ入力シート!D84)</f>
        <v/>
      </c>
      <c r="E80" s="11" t="str">
        <f t="shared" si="5"/>
        <v/>
      </c>
      <c r="F80" s="11" t="str">
        <f t="shared" si="6"/>
        <v/>
      </c>
      <c r="G80" s="11" t="str">
        <f t="shared" si="7"/>
        <v/>
      </c>
      <c r="H80" s="11" t="str">
        <f t="shared" si="8"/>
        <v/>
      </c>
      <c r="I80" s="11" t="str">
        <f>IF(競技者データ入力シート!E84="", "", 競技者データ入力シート!E84)</f>
        <v/>
      </c>
      <c r="J80" s="11" t="str">
        <f>IF(競技者データ入力シート!F84="", "", 競技者データ入力シート!F84)</f>
        <v/>
      </c>
      <c r="K80" s="11" t="str">
        <f>IF(競技者データ入力シート!H84="", "", 競技者データ入力シート!H84)</f>
        <v/>
      </c>
      <c r="L80" s="11" t="str">
        <f>IF(競技者データ入力シート!I84="", "", 競技者データ入力シート!I84)</f>
        <v/>
      </c>
      <c r="M80" s="11" t="str">
        <f>IF(競技者データ入力シート!J84="", "", 競技者データ入力シート!J84)</f>
        <v/>
      </c>
      <c r="N80" s="11" t="str">
        <f>IF(競技者データ入力シート!K84="", "", 競技者データ入力シート!K84)</f>
        <v/>
      </c>
      <c r="O80" s="11" t="str">
        <f>IF(競技者データ入力シート!L84="", "", 競技者データ入力シート!L84)</f>
        <v/>
      </c>
      <c r="P80" s="11" t="str">
        <f>IF(A80="","",競技者データ入力シート!$S$1)</f>
        <v/>
      </c>
      <c r="Q80" s="11" t="str">
        <f>IF(P80="", "",'大会申込一覧表(印刷して提出)'!$P$6)</f>
        <v/>
      </c>
      <c r="R80" s="11" t="str">
        <f>IF(P80="", "", '大会申込一覧表(印刷して提出)'!$E$6)</f>
        <v/>
      </c>
      <c r="S80" s="11" t="str">
        <f>IF(Q80="", "", '大会申込一覧表(印刷して提出)'!$P$5)</f>
        <v/>
      </c>
      <c r="T80" s="11" t="str">
        <f>IF(競技者データ入力シート!M84="", "", 競技者データ入力シート!M84)</f>
        <v/>
      </c>
      <c r="U80" s="11" t="str">
        <f>IF(V80="", "", IF($K80="男", VLOOKUP(V80, データ!$B$2:$C$101, 2, FALSE), IF($K80="女", VLOOKUP(V80, データ!$F$2:$H$101, 2, FALSE), "")))</f>
        <v/>
      </c>
      <c r="V80" s="240" t="str">
        <f>IF($A80="","",IF(競技者データ入力シート!N84="", "", 競技者データ入力シート!N84))</f>
        <v/>
      </c>
      <c r="W80" s="239" t="str">
        <f>IF(競技者データ入力シート!O84="", "", 競技者データ入力シート!O84)</f>
        <v/>
      </c>
      <c r="X80" s="11" t="str">
        <f>IF(競技者データ入力シート!Q84="", "", TRIM(競技者データ入力シート!Q84))</f>
        <v/>
      </c>
      <c r="Y80" s="11" t="str">
        <f>IF(競技者データ入力シート!R84="", "", 競技者データ入力シート!R84)</f>
        <v/>
      </c>
      <c r="Z80" s="11" t="str">
        <f>IF(AA80="", "", IF($K80="男", VLOOKUP(AA80, データ!$B$2:$C$101, 2, FALSE), IF($K80="女", VLOOKUP(AA80, データ!$F$2:$H$101, 2, FALSE), "")))</f>
        <v/>
      </c>
      <c r="AA80" s="11" t="str">
        <f>IF($A80="","",IF(競技者データ入力シート!S84="", "", 競技者データ入力シート!S84))</f>
        <v/>
      </c>
      <c r="AB80" s="11" t="str">
        <f>IF(競技者データ入力シート!T84="", "", 競技者データ入力シート!T84)</f>
        <v/>
      </c>
      <c r="AC80" s="11" t="str">
        <f>IF(競技者データ入力シート!V84="", "", TRIM(競技者データ入力シート!V84))</f>
        <v/>
      </c>
      <c r="AD80" s="11" t="str">
        <f>IF(競技者データ入力シート!W84="", "", 競技者データ入力シート!W84)</f>
        <v/>
      </c>
      <c r="AE80" s="11" t="str">
        <f>IF(AF80="", "", IF($K80="男", VLOOKUP(AF80, データ!$B$2:$C$101, 2, FALSE), IF($K80="女", VLOOKUP(AF80, データ!$F$2:$H$101, 2, FALSE), "")))</f>
        <v/>
      </c>
      <c r="AF80" s="11" t="str">
        <f>IF($A80="","",IF(競技者データ入力シート!X84="", "", 競技者データ入力シート!X84))</f>
        <v/>
      </c>
      <c r="AG80" s="11" t="str">
        <f>IF(競技者データ入力シート!Y84="", "", 競技者データ入力シート!Y84)</f>
        <v/>
      </c>
      <c r="AH80" s="11" t="str">
        <f>IF(競技者データ入力シート!AA84="", "", TRIM(競技者データ入力シート!AA84))</f>
        <v/>
      </c>
      <c r="AI80" s="11" t="str">
        <f>IF(競技者データ入力シート!AB84="", "", 競技者データ入力シート!AB84)</f>
        <v/>
      </c>
      <c r="AJ80" s="11" t="str">
        <f>IF(AK80="", "", IF($K80="男", VLOOKUP(AK80, データ!$B$2:$C$101, 2, FALSE), IF($K80="女", VLOOKUP(AK80, データ!$F$2:$H$101, 2, FALSE), "")))</f>
        <v/>
      </c>
      <c r="AK80" s="11" t="str">
        <f>IF($A80="","",IF(競技者データ入力シート!AC84="", "", 競技者データ入力シート!AC84))</f>
        <v/>
      </c>
      <c r="AL80" s="11" t="str">
        <f>IF(競技者データ入力シート!AD84="", "", 競技者データ入力シート!AD84)</f>
        <v/>
      </c>
      <c r="AM80" s="11" t="str">
        <f>IF(競技者データ入力シート!AF84="", "", TRIM(競技者データ入力シート!AF84))</f>
        <v/>
      </c>
      <c r="AN80" s="11" t="str">
        <f>IF(競技者データ入力シート!AG84="", "", 競技者データ入力シート!AG84)</f>
        <v/>
      </c>
      <c r="AO80" s="11" t="str">
        <f>IF(AP80="", "", IF($K80="男", VLOOKUP(AP80, データ!$B$2:$C$101, 2, FALSE), IF($K80="女", VLOOKUP(AP80, データ!$F$2:$H$101, 2, FALSE), "")))</f>
        <v/>
      </c>
      <c r="AP80" s="11" t="str">
        <f>IF($A80="","",IF(競技者データ入力シート!AH84="", "", 競技者データ入力シート!AH84))</f>
        <v/>
      </c>
      <c r="AQ80" s="11" t="str">
        <f>IF(競技者データ入力シート!AI84="", "", 競技者データ入力シート!AI84)</f>
        <v/>
      </c>
      <c r="AR80" s="11" t="str">
        <f>IF(競技者データ入力シート!AK84="", "", TRIM(競技者データ入力シート!AK84))</f>
        <v/>
      </c>
      <c r="AS80" s="11" t="str">
        <f>IF(競技者データ入力シート!AL84="", "", 競技者データ入力シート!AL84)</f>
        <v/>
      </c>
      <c r="AT80" s="11" t="str">
        <f t="shared" si="9"/>
        <v/>
      </c>
    </row>
    <row r="81" spans="1:46">
      <c r="A81" s="11" t="str">
        <f>競技者データ入力シート!A85</f>
        <v/>
      </c>
      <c r="B81" s="11" t="str">
        <f>IF(競技者データ入力シート!B85="", "", 競技者データ入力シート!B85)</f>
        <v/>
      </c>
      <c r="C81" s="11" t="str">
        <f>IF(競技者データ入力シート!C85="", "", 競技者データ入力シート!C85)</f>
        <v/>
      </c>
      <c r="D81" s="11" t="str">
        <f>IF(競技者データ入力シート!D85="", "", 競技者データ入力シート!D85)</f>
        <v/>
      </c>
      <c r="E81" s="11" t="str">
        <f t="shared" si="5"/>
        <v/>
      </c>
      <c r="F81" s="11" t="str">
        <f t="shared" si="6"/>
        <v/>
      </c>
      <c r="G81" s="11" t="str">
        <f t="shared" si="7"/>
        <v/>
      </c>
      <c r="H81" s="11" t="str">
        <f t="shared" si="8"/>
        <v/>
      </c>
      <c r="I81" s="11" t="str">
        <f>IF(競技者データ入力シート!E85="", "", 競技者データ入力シート!E85)</f>
        <v/>
      </c>
      <c r="J81" s="11" t="str">
        <f>IF(競技者データ入力シート!F85="", "", 競技者データ入力シート!F85)</f>
        <v/>
      </c>
      <c r="K81" s="11" t="str">
        <f>IF(競技者データ入力シート!H85="", "", 競技者データ入力シート!H85)</f>
        <v/>
      </c>
      <c r="L81" s="11" t="str">
        <f>IF(競技者データ入力シート!I85="", "", 競技者データ入力シート!I85)</f>
        <v/>
      </c>
      <c r="M81" s="11" t="str">
        <f>IF(競技者データ入力シート!J85="", "", 競技者データ入力シート!J85)</f>
        <v/>
      </c>
      <c r="N81" s="11" t="str">
        <f>IF(競技者データ入力シート!K85="", "", 競技者データ入力シート!K85)</f>
        <v/>
      </c>
      <c r="O81" s="11" t="str">
        <f>IF(競技者データ入力シート!L85="", "", 競技者データ入力シート!L85)</f>
        <v/>
      </c>
      <c r="P81" s="11" t="str">
        <f>IF(A81="","",競技者データ入力シート!$S$1)</f>
        <v/>
      </c>
      <c r="Q81" s="11" t="str">
        <f>IF(P81="", "",'大会申込一覧表(印刷して提出)'!$P$6)</f>
        <v/>
      </c>
      <c r="R81" s="11" t="str">
        <f>IF(P81="", "", '大会申込一覧表(印刷して提出)'!$E$6)</f>
        <v/>
      </c>
      <c r="S81" s="11" t="str">
        <f>IF(Q81="", "", '大会申込一覧表(印刷して提出)'!$P$5)</f>
        <v/>
      </c>
      <c r="T81" s="11" t="str">
        <f>IF(競技者データ入力シート!M85="", "", 競技者データ入力シート!M85)</f>
        <v/>
      </c>
      <c r="U81" s="11" t="str">
        <f>IF(V81="", "", IF($K81="男", VLOOKUP(V81, データ!$B$2:$C$101, 2, FALSE), IF($K81="女", VLOOKUP(V81, データ!$F$2:$H$101, 2, FALSE), "")))</f>
        <v/>
      </c>
      <c r="V81" s="240" t="str">
        <f>IF($A81="","",IF(競技者データ入力シート!N85="", "", 競技者データ入力シート!N85))</f>
        <v/>
      </c>
      <c r="W81" s="239" t="str">
        <f>IF(競技者データ入力シート!O85="", "", 競技者データ入力シート!O85)</f>
        <v/>
      </c>
      <c r="X81" s="11" t="str">
        <f>IF(競技者データ入力シート!Q85="", "", TRIM(競技者データ入力シート!Q85))</f>
        <v/>
      </c>
      <c r="Y81" s="11" t="str">
        <f>IF(競技者データ入力シート!R85="", "", 競技者データ入力シート!R85)</f>
        <v/>
      </c>
      <c r="Z81" s="11" t="str">
        <f>IF(AA81="", "", IF($K81="男", VLOOKUP(AA81, データ!$B$2:$C$101, 2, FALSE), IF($K81="女", VLOOKUP(AA81, データ!$F$2:$H$101, 2, FALSE), "")))</f>
        <v/>
      </c>
      <c r="AA81" s="11" t="str">
        <f>IF($A81="","",IF(競技者データ入力シート!S85="", "", 競技者データ入力シート!S85))</f>
        <v/>
      </c>
      <c r="AB81" s="11" t="str">
        <f>IF(競技者データ入力シート!T85="", "", 競技者データ入力シート!T85)</f>
        <v/>
      </c>
      <c r="AC81" s="11" t="str">
        <f>IF(競技者データ入力シート!V85="", "", TRIM(競技者データ入力シート!V85))</f>
        <v/>
      </c>
      <c r="AD81" s="11" t="str">
        <f>IF(競技者データ入力シート!W85="", "", 競技者データ入力シート!W85)</f>
        <v/>
      </c>
      <c r="AE81" s="11" t="str">
        <f>IF(AF81="", "", IF($K81="男", VLOOKUP(AF81, データ!$B$2:$C$101, 2, FALSE), IF($K81="女", VLOOKUP(AF81, データ!$F$2:$H$101, 2, FALSE), "")))</f>
        <v/>
      </c>
      <c r="AF81" s="11" t="str">
        <f>IF($A81="","",IF(競技者データ入力シート!X85="", "", 競技者データ入力シート!X85))</f>
        <v/>
      </c>
      <c r="AG81" s="11" t="str">
        <f>IF(競技者データ入力シート!Y85="", "", 競技者データ入力シート!Y85)</f>
        <v/>
      </c>
      <c r="AH81" s="11" t="str">
        <f>IF(競技者データ入力シート!AA85="", "", TRIM(競技者データ入力シート!AA85))</f>
        <v/>
      </c>
      <c r="AI81" s="11" t="str">
        <f>IF(競技者データ入力シート!AB85="", "", 競技者データ入力シート!AB85)</f>
        <v/>
      </c>
      <c r="AJ81" s="11" t="str">
        <f>IF(AK81="", "", IF($K81="男", VLOOKUP(AK81, データ!$B$2:$C$101, 2, FALSE), IF($K81="女", VLOOKUP(AK81, データ!$F$2:$H$101, 2, FALSE), "")))</f>
        <v/>
      </c>
      <c r="AK81" s="11" t="str">
        <f>IF($A81="","",IF(競技者データ入力シート!AC85="", "", 競技者データ入力シート!AC85))</f>
        <v/>
      </c>
      <c r="AL81" s="11" t="str">
        <f>IF(競技者データ入力シート!AD85="", "", 競技者データ入力シート!AD85)</f>
        <v/>
      </c>
      <c r="AM81" s="11" t="str">
        <f>IF(競技者データ入力シート!AF85="", "", TRIM(競技者データ入力シート!AF85))</f>
        <v/>
      </c>
      <c r="AN81" s="11" t="str">
        <f>IF(競技者データ入力シート!AG85="", "", 競技者データ入力シート!AG85)</f>
        <v/>
      </c>
      <c r="AO81" s="11" t="str">
        <f>IF(AP81="", "", IF($K81="男", VLOOKUP(AP81, データ!$B$2:$C$101, 2, FALSE), IF($K81="女", VLOOKUP(AP81, データ!$F$2:$H$101, 2, FALSE), "")))</f>
        <v/>
      </c>
      <c r="AP81" s="11" t="str">
        <f>IF($A81="","",IF(競技者データ入力シート!AH85="", "", 競技者データ入力シート!AH85))</f>
        <v/>
      </c>
      <c r="AQ81" s="11" t="str">
        <f>IF(競技者データ入力シート!AI85="", "", 競技者データ入力シート!AI85)</f>
        <v/>
      </c>
      <c r="AR81" s="11" t="str">
        <f>IF(競技者データ入力シート!AK85="", "", TRIM(競技者データ入力シート!AK85))</f>
        <v/>
      </c>
      <c r="AS81" s="11" t="str">
        <f>IF(競技者データ入力シート!AL85="", "", 競技者データ入力シート!AL85)</f>
        <v/>
      </c>
      <c r="AT81" s="11" t="str">
        <f t="shared" si="9"/>
        <v/>
      </c>
    </row>
    <row r="82" spans="1:46">
      <c r="A82" s="11" t="str">
        <f>競技者データ入力シート!A86</f>
        <v/>
      </c>
      <c r="B82" s="11" t="str">
        <f>IF(競技者データ入力シート!B86="", "", 競技者データ入力シート!B86)</f>
        <v/>
      </c>
      <c r="C82" s="11" t="str">
        <f>IF(競技者データ入力シート!C86="", "", 競技者データ入力シート!C86)</f>
        <v/>
      </c>
      <c r="D82" s="11" t="str">
        <f>IF(競技者データ入力シート!D86="", "", 競技者データ入力シート!D86)</f>
        <v/>
      </c>
      <c r="E82" s="11" t="str">
        <f t="shared" si="5"/>
        <v/>
      </c>
      <c r="F82" s="11" t="str">
        <f t="shared" si="6"/>
        <v/>
      </c>
      <c r="G82" s="11" t="str">
        <f t="shared" si="7"/>
        <v/>
      </c>
      <c r="H82" s="11" t="str">
        <f t="shared" si="8"/>
        <v/>
      </c>
      <c r="I82" s="11" t="str">
        <f>IF(競技者データ入力シート!E86="", "", 競技者データ入力シート!E86)</f>
        <v/>
      </c>
      <c r="J82" s="11" t="str">
        <f>IF(競技者データ入力シート!F86="", "", 競技者データ入力シート!F86)</f>
        <v/>
      </c>
      <c r="K82" s="11" t="str">
        <f>IF(競技者データ入力シート!H86="", "", 競技者データ入力シート!H86)</f>
        <v/>
      </c>
      <c r="L82" s="11" t="str">
        <f>IF(競技者データ入力シート!I86="", "", 競技者データ入力シート!I86)</f>
        <v/>
      </c>
      <c r="M82" s="11" t="str">
        <f>IF(競技者データ入力シート!J86="", "", 競技者データ入力シート!J86)</f>
        <v/>
      </c>
      <c r="N82" s="11" t="str">
        <f>IF(競技者データ入力シート!K86="", "", 競技者データ入力シート!K86)</f>
        <v/>
      </c>
      <c r="O82" s="11" t="str">
        <f>IF(競技者データ入力シート!L86="", "", 競技者データ入力シート!L86)</f>
        <v/>
      </c>
      <c r="P82" s="11" t="str">
        <f>IF(A82="","",競技者データ入力シート!$S$1)</f>
        <v/>
      </c>
      <c r="Q82" s="11" t="str">
        <f>IF(P82="", "",'大会申込一覧表(印刷して提出)'!$P$6)</f>
        <v/>
      </c>
      <c r="R82" s="11" t="str">
        <f>IF(P82="", "", '大会申込一覧表(印刷して提出)'!$E$6)</f>
        <v/>
      </c>
      <c r="S82" s="11" t="str">
        <f>IF(Q82="", "", '大会申込一覧表(印刷して提出)'!$P$5)</f>
        <v/>
      </c>
      <c r="T82" s="11" t="str">
        <f>IF(競技者データ入力シート!M86="", "", 競技者データ入力シート!M86)</f>
        <v/>
      </c>
      <c r="U82" s="11" t="str">
        <f>IF(V82="", "", IF($K82="男", VLOOKUP(V82, データ!$B$2:$C$101, 2, FALSE), IF($K82="女", VLOOKUP(V82, データ!$F$2:$H$101, 2, FALSE), "")))</f>
        <v/>
      </c>
      <c r="V82" s="240" t="str">
        <f>IF($A82="","",IF(競技者データ入力シート!N86="", "", 競技者データ入力シート!N86))</f>
        <v/>
      </c>
      <c r="W82" s="239" t="str">
        <f>IF(競技者データ入力シート!O86="", "", 競技者データ入力シート!O86)</f>
        <v/>
      </c>
      <c r="X82" s="11" t="str">
        <f>IF(競技者データ入力シート!Q86="", "", TRIM(競技者データ入力シート!Q86))</f>
        <v/>
      </c>
      <c r="Y82" s="11" t="str">
        <f>IF(競技者データ入力シート!R86="", "", 競技者データ入力シート!R86)</f>
        <v/>
      </c>
      <c r="Z82" s="11" t="str">
        <f>IF(AA82="", "", IF($K82="男", VLOOKUP(AA82, データ!$B$2:$C$101, 2, FALSE), IF($K82="女", VLOOKUP(AA82, データ!$F$2:$H$101, 2, FALSE), "")))</f>
        <v/>
      </c>
      <c r="AA82" s="11" t="str">
        <f>IF($A82="","",IF(競技者データ入力シート!S86="", "", 競技者データ入力シート!S86))</f>
        <v/>
      </c>
      <c r="AB82" s="11" t="str">
        <f>IF(競技者データ入力シート!T86="", "", 競技者データ入力シート!T86)</f>
        <v/>
      </c>
      <c r="AC82" s="11" t="str">
        <f>IF(競技者データ入力シート!V86="", "", TRIM(競技者データ入力シート!V86))</f>
        <v/>
      </c>
      <c r="AD82" s="11" t="str">
        <f>IF(競技者データ入力シート!W86="", "", 競技者データ入力シート!W86)</f>
        <v/>
      </c>
      <c r="AE82" s="11" t="str">
        <f>IF(AF82="", "", IF($K82="男", VLOOKUP(AF82, データ!$B$2:$C$101, 2, FALSE), IF($K82="女", VLOOKUP(AF82, データ!$F$2:$H$101, 2, FALSE), "")))</f>
        <v/>
      </c>
      <c r="AF82" s="11" t="str">
        <f>IF($A82="","",IF(競技者データ入力シート!X86="", "", 競技者データ入力シート!X86))</f>
        <v/>
      </c>
      <c r="AG82" s="11" t="str">
        <f>IF(競技者データ入力シート!Y86="", "", 競技者データ入力シート!Y86)</f>
        <v/>
      </c>
      <c r="AH82" s="11" t="str">
        <f>IF(競技者データ入力シート!AA86="", "", TRIM(競技者データ入力シート!AA86))</f>
        <v/>
      </c>
      <c r="AI82" s="11" t="str">
        <f>IF(競技者データ入力シート!AB86="", "", 競技者データ入力シート!AB86)</f>
        <v/>
      </c>
      <c r="AJ82" s="11" t="str">
        <f>IF(AK82="", "", IF($K82="男", VLOOKUP(AK82, データ!$B$2:$C$101, 2, FALSE), IF($K82="女", VLOOKUP(AK82, データ!$F$2:$H$101, 2, FALSE), "")))</f>
        <v/>
      </c>
      <c r="AK82" s="11" t="str">
        <f>IF($A82="","",IF(競技者データ入力シート!AC86="", "", 競技者データ入力シート!AC86))</f>
        <v/>
      </c>
      <c r="AL82" s="11" t="str">
        <f>IF(競技者データ入力シート!AD86="", "", 競技者データ入力シート!AD86)</f>
        <v/>
      </c>
      <c r="AM82" s="11" t="str">
        <f>IF(競技者データ入力シート!AF86="", "", TRIM(競技者データ入力シート!AF86))</f>
        <v/>
      </c>
      <c r="AN82" s="11" t="str">
        <f>IF(競技者データ入力シート!AG86="", "", 競技者データ入力シート!AG86)</f>
        <v/>
      </c>
      <c r="AO82" s="11" t="str">
        <f>IF(AP82="", "", IF($K82="男", VLOOKUP(AP82, データ!$B$2:$C$101, 2, FALSE), IF($K82="女", VLOOKUP(AP82, データ!$F$2:$H$101, 2, FALSE), "")))</f>
        <v/>
      </c>
      <c r="AP82" s="11" t="str">
        <f>IF($A82="","",IF(競技者データ入力シート!AH86="", "", 競技者データ入力シート!AH86))</f>
        <v/>
      </c>
      <c r="AQ82" s="11" t="str">
        <f>IF(競技者データ入力シート!AI86="", "", 競技者データ入力シート!AI86)</f>
        <v/>
      </c>
      <c r="AR82" s="11" t="str">
        <f>IF(競技者データ入力シート!AK86="", "", TRIM(競技者データ入力シート!AK86))</f>
        <v/>
      </c>
      <c r="AS82" s="11" t="str">
        <f>IF(競技者データ入力シート!AL86="", "", 競技者データ入力シート!AL86)</f>
        <v/>
      </c>
      <c r="AT82" s="11" t="str">
        <f t="shared" si="9"/>
        <v/>
      </c>
    </row>
    <row r="83" spans="1:46">
      <c r="A83" s="11" t="str">
        <f>競技者データ入力シート!A87</f>
        <v/>
      </c>
      <c r="B83" s="11" t="str">
        <f>IF(競技者データ入力シート!B87="", "", 競技者データ入力シート!B87)</f>
        <v/>
      </c>
      <c r="C83" s="11" t="str">
        <f>IF(競技者データ入力シート!C87="", "", 競技者データ入力シート!C87)</f>
        <v/>
      </c>
      <c r="D83" s="11" t="str">
        <f>IF(競技者データ入力シート!D87="", "", 競技者データ入力シート!D87)</f>
        <v/>
      </c>
      <c r="E83" s="11" t="str">
        <f t="shared" si="5"/>
        <v/>
      </c>
      <c r="F83" s="11" t="str">
        <f t="shared" si="6"/>
        <v/>
      </c>
      <c r="G83" s="11" t="str">
        <f t="shared" si="7"/>
        <v/>
      </c>
      <c r="H83" s="11" t="str">
        <f t="shared" si="8"/>
        <v/>
      </c>
      <c r="I83" s="11" t="str">
        <f>IF(競技者データ入力シート!E87="", "", 競技者データ入力シート!E87)</f>
        <v/>
      </c>
      <c r="J83" s="11" t="str">
        <f>IF(競技者データ入力シート!F87="", "", 競技者データ入力シート!F87)</f>
        <v/>
      </c>
      <c r="K83" s="11" t="str">
        <f>IF(競技者データ入力シート!H87="", "", 競技者データ入力シート!H87)</f>
        <v/>
      </c>
      <c r="L83" s="11" t="str">
        <f>IF(競技者データ入力シート!I87="", "", 競技者データ入力シート!I87)</f>
        <v/>
      </c>
      <c r="M83" s="11" t="str">
        <f>IF(競技者データ入力シート!J87="", "", 競技者データ入力シート!J87)</f>
        <v/>
      </c>
      <c r="N83" s="11" t="str">
        <f>IF(競技者データ入力シート!K87="", "", 競技者データ入力シート!K87)</f>
        <v/>
      </c>
      <c r="O83" s="11" t="str">
        <f>IF(競技者データ入力シート!L87="", "", 競技者データ入力シート!L87)</f>
        <v/>
      </c>
      <c r="P83" s="11" t="str">
        <f>IF(A83="","",競技者データ入力シート!$S$1)</f>
        <v/>
      </c>
      <c r="Q83" s="11" t="str">
        <f>IF(P83="", "",'大会申込一覧表(印刷して提出)'!$P$6)</f>
        <v/>
      </c>
      <c r="R83" s="11" t="str">
        <f>IF(P83="", "", '大会申込一覧表(印刷して提出)'!$E$6)</f>
        <v/>
      </c>
      <c r="S83" s="11" t="str">
        <f>IF(Q83="", "", '大会申込一覧表(印刷して提出)'!$P$5)</f>
        <v/>
      </c>
      <c r="T83" s="11" t="str">
        <f>IF(競技者データ入力シート!M87="", "", 競技者データ入力シート!M87)</f>
        <v/>
      </c>
      <c r="U83" s="11" t="str">
        <f>IF(V83="", "", IF($K83="男", VLOOKUP(V83, データ!$B$2:$C$101, 2, FALSE), IF($K83="女", VLOOKUP(V83, データ!$F$2:$H$101, 2, FALSE), "")))</f>
        <v/>
      </c>
      <c r="V83" s="240" t="str">
        <f>IF($A83="","",IF(競技者データ入力シート!N87="", "", 競技者データ入力シート!N87))</f>
        <v/>
      </c>
      <c r="W83" s="239" t="str">
        <f>IF(競技者データ入力シート!O87="", "", 競技者データ入力シート!O87)</f>
        <v/>
      </c>
      <c r="X83" s="11" t="str">
        <f>IF(競技者データ入力シート!Q87="", "", TRIM(競技者データ入力シート!Q87))</f>
        <v/>
      </c>
      <c r="Y83" s="11" t="str">
        <f>IF(競技者データ入力シート!R87="", "", 競技者データ入力シート!R87)</f>
        <v/>
      </c>
      <c r="Z83" s="11" t="str">
        <f>IF(AA83="", "", IF($K83="男", VLOOKUP(AA83, データ!$B$2:$C$101, 2, FALSE), IF($K83="女", VLOOKUP(AA83, データ!$F$2:$H$101, 2, FALSE), "")))</f>
        <v/>
      </c>
      <c r="AA83" s="11" t="str">
        <f>IF($A83="","",IF(競技者データ入力シート!S87="", "", 競技者データ入力シート!S87))</f>
        <v/>
      </c>
      <c r="AB83" s="11" t="str">
        <f>IF(競技者データ入力シート!T87="", "", 競技者データ入力シート!T87)</f>
        <v/>
      </c>
      <c r="AC83" s="11" t="str">
        <f>IF(競技者データ入力シート!V87="", "", TRIM(競技者データ入力シート!V87))</f>
        <v/>
      </c>
      <c r="AD83" s="11" t="str">
        <f>IF(競技者データ入力シート!W87="", "", 競技者データ入力シート!W87)</f>
        <v/>
      </c>
      <c r="AE83" s="11" t="str">
        <f>IF(AF83="", "", IF($K83="男", VLOOKUP(AF83, データ!$B$2:$C$101, 2, FALSE), IF($K83="女", VLOOKUP(AF83, データ!$F$2:$H$101, 2, FALSE), "")))</f>
        <v/>
      </c>
      <c r="AF83" s="11" t="str">
        <f>IF($A83="","",IF(競技者データ入力シート!X87="", "", 競技者データ入力シート!X87))</f>
        <v/>
      </c>
      <c r="AG83" s="11" t="str">
        <f>IF(競技者データ入力シート!Y87="", "", 競技者データ入力シート!Y87)</f>
        <v/>
      </c>
      <c r="AH83" s="11" t="str">
        <f>IF(競技者データ入力シート!AA87="", "", TRIM(競技者データ入力シート!AA87))</f>
        <v/>
      </c>
      <c r="AI83" s="11" t="str">
        <f>IF(競技者データ入力シート!AB87="", "", 競技者データ入力シート!AB87)</f>
        <v/>
      </c>
      <c r="AJ83" s="11" t="str">
        <f>IF(AK83="", "", IF($K83="男", VLOOKUP(AK83, データ!$B$2:$C$101, 2, FALSE), IF($K83="女", VLOOKUP(AK83, データ!$F$2:$H$101, 2, FALSE), "")))</f>
        <v/>
      </c>
      <c r="AK83" s="11" t="str">
        <f>IF($A83="","",IF(競技者データ入力シート!AC87="", "", 競技者データ入力シート!AC87))</f>
        <v/>
      </c>
      <c r="AL83" s="11" t="str">
        <f>IF(競技者データ入力シート!AD87="", "", 競技者データ入力シート!AD87)</f>
        <v/>
      </c>
      <c r="AM83" s="11" t="str">
        <f>IF(競技者データ入力シート!AF87="", "", TRIM(競技者データ入力シート!AF87))</f>
        <v/>
      </c>
      <c r="AN83" s="11" t="str">
        <f>IF(競技者データ入力シート!AG87="", "", 競技者データ入力シート!AG87)</f>
        <v/>
      </c>
      <c r="AO83" s="11" t="str">
        <f>IF(AP83="", "", IF($K83="男", VLOOKUP(AP83, データ!$B$2:$C$101, 2, FALSE), IF($K83="女", VLOOKUP(AP83, データ!$F$2:$H$101, 2, FALSE), "")))</f>
        <v/>
      </c>
      <c r="AP83" s="11" t="str">
        <f>IF($A83="","",IF(競技者データ入力シート!AH87="", "", 競技者データ入力シート!AH87))</f>
        <v/>
      </c>
      <c r="AQ83" s="11" t="str">
        <f>IF(競技者データ入力シート!AI87="", "", 競技者データ入力シート!AI87)</f>
        <v/>
      </c>
      <c r="AR83" s="11" t="str">
        <f>IF(競技者データ入力シート!AK87="", "", TRIM(競技者データ入力シート!AK87))</f>
        <v/>
      </c>
      <c r="AS83" s="11" t="str">
        <f>IF(競技者データ入力シート!AL87="", "", 競技者データ入力シート!AL87)</f>
        <v/>
      </c>
      <c r="AT83" s="11" t="str">
        <f t="shared" si="9"/>
        <v/>
      </c>
    </row>
    <row r="84" spans="1:46">
      <c r="A84" s="11" t="str">
        <f>競技者データ入力シート!A88</f>
        <v/>
      </c>
      <c r="B84" s="11" t="str">
        <f>IF(競技者データ入力シート!B88="", "", 競技者データ入力シート!B88)</f>
        <v/>
      </c>
      <c r="C84" s="11" t="str">
        <f>IF(競技者データ入力シート!C88="", "", 競技者データ入力シート!C88)</f>
        <v/>
      </c>
      <c r="D84" s="11" t="str">
        <f>IF(競技者データ入力シート!D88="", "", 競技者データ入力シート!D88)</f>
        <v/>
      </c>
      <c r="E84" s="11" t="str">
        <f t="shared" si="5"/>
        <v/>
      </c>
      <c r="F84" s="11" t="str">
        <f t="shared" si="6"/>
        <v/>
      </c>
      <c r="G84" s="11" t="str">
        <f t="shared" si="7"/>
        <v/>
      </c>
      <c r="H84" s="11" t="str">
        <f t="shared" si="8"/>
        <v/>
      </c>
      <c r="I84" s="11" t="str">
        <f>IF(競技者データ入力シート!E88="", "", 競技者データ入力シート!E88)</f>
        <v/>
      </c>
      <c r="J84" s="11" t="str">
        <f>IF(競技者データ入力シート!F88="", "", 競技者データ入力シート!F88)</f>
        <v/>
      </c>
      <c r="K84" s="11" t="str">
        <f>IF(競技者データ入力シート!H88="", "", 競技者データ入力シート!H88)</f>
        <v/>
      </c>
      <c r="L84" s="11" t="str">
        <f>IF(競技者データ入力シート!I88="", "", 競技者データ入力シート!I88)</f>
        <v/>
      </c>
      <c r="M84" s="11" t="str">
        <f>IF(競技者データ入力シート!J88="", "", 競技者データ入力シート!J88)</f>
        <v/>
      </c>
      <c r="N84" s="11" t="str">
        <f>IF(競技者データ入力シート!K88="", "", 競技者データ入力シート!K88)</f>
        <v/>
      </c>
      <c r="O84" s="11" t="str">
        <f>IF(競技者データ入力シート!L88="", "", 競技者データ入力シート!L88)</f>
        <v/>
      </c>
      <c r="P84" s="11" t="str">
        <f>IF(A84="","",競技者データ入力シート!$S$1)</f>
        <v/>
      </c>
      <c r="Q84" s="11" t="str">
        <f>IF(P84="", "",'大会申込一覧表(印刷して提出)'!$P$6)</f>
        <v/>
      </c>
      <c r="R84" s="11" t="str">
        <f>IF(P84="", "", '大会申込一覧表(印刷して提出)'!$E$6)</f>
        <v/>
      </c>
      <c r="S84" s="11" t="str">
        <f>IF(Q84="", "", '大会申込一覧表(印刷して提出)'!$P$5)</f>
        <v/>
      </c>
      <c r="T84" s="11" t="str">
        <f>IF(競技者データ入力シート!M88="", "", 競技者データ入力シート!M88)</f>
        <v/>
      </c>
      <c r="U84" s="11" t="str">
        <f>IF(V84="", "", IF($K84="男", VLOOKUP(V84, データ!$B$2:$C$101, 2, FALSE), IF($K84="女", VLOOKUP(V84, データ!$F$2:$H$101, 2, FALSE), "")))</f>
        <v/>
      </c>
      <c r="V84" s="240" t="str">
        <f>IF($A84="","",IF(競技者データ入力シート!N88="", "", 競技者データ入力シート!N88))</f>
        <v/>
      </c>
      <c r="W84" s="239" t="str">
        <f>IF(競技者データ入力シート!O88="", "", 競技者データ入力シート!O88)</f>
        <v/>
      </c>
      <c r="X84" s="11" t="str">
        <f>IF(競技者データ入力シート!Q88="", "", TRIM(競技者データ入力シート!Q88))</f>
        <v/>
      </c>
      <c r="Y84" s="11" t="str">
        <f>IF(競技者データ入力シート!R88="", "", 競技者データ入力シート!R88)</f>
        <v/>
      </c>
      <c r="Z84" s="11" t="str">
        <f>IF(AA84="", "", IF($K84="男", VLOOKUP(AA84, データ!$B$2:$C$101, 2, FALSE), IF($K84="女", VLOOKUP(AA84, データ!$F$2:$H$101, 2, FALSE), "")))</f>
        <v/>
      </c>
      <c r="AA84" s="11" t="str">
        <f>IF($A84="","",IF(競技者データ入力シート!S88="", "", 競技者データ入力シート!S88))</f>
        <v/>
      </c>
      <c r="AB84" s="11" t="str">
        <f>IF(競技者データ入力シート!T88="", "", 競技者データ入力シート!T88)</f>
        <v/>
      </c>
      <c r="AC84" s="11" t="str">
        <f>IF(競技者データ入力シート!V88="", "", TRIM(競技者データ入力シート!V88))</f>
        <v/>
      </c>
      <c r="AD84" s="11" t="str">
        <f>IF(競技者データ入力シート!W88="", "", 競技者データ入力シート!W88)</f>
        <v/>
      </c>
      <c r="AE84" s="11" t="str">
        <f>IF(AF84="", "", IF($K84="男", VLOOKUP(AF84, データ!$B$2:$C$101, 2, FALSE), IF($K84="女", VLOOKUP(AF84, データ!$F$2:$H$101, 2, FALSE), "")))</f>
        <v/>
      </c>
      <c r="AF84" s="11" t="str">
        <f>IF($A84="","",IF(競技者データ入力シート!X88="", "", 競技者データ入力シート!X88))</f>
        <v/>
      </c>
      <c r="AG84" s="11" t="str">
        <f>IF(競技者データ入力シート!Y88="", "", 競技者データ入力シート!Y88)</f>
        <v/>
      </c>
      <c r="AH84" s="11" t="str">
        <f>IF(競技者データ入力シート!AA88="", "", TRIM(競技者データ入力シート!AA88))</f>
        <v/>
      </c>
      <c r="AI84" s="11" t="str">
        <f>IF(競技者データ入力シート!AB88="", "", 競技者データ入力シート!AB88)</f>
        <v/>
      </c>
      <c r="AJ84" s="11" t="str">
        <f>IF(AK84="", "", IF($K84="男", VLOOKUP(AK84, データ!$B$2:$C$101, 2, FALSE), IF($K84="女", VLOOKUP(AK84, データ!$F$2:$H$101, 2, FALSE), "")))</f>
        <v/>
      </c>
      <c r="AK84" s="11" t="str">
        <f>IF($A84="","",IF(競技者データ入力シート!AC88="", "", 競技者データ入力シート!AC88))</f>
        <v/>
      </c>
      <c r="AL84" s="11" t="str">
        <f>IF(競技者データ入力シート!AD88="", "", 競技者データ入力シート!AD88)</f>
        <v/>
      </c>
      <c r="AM84" s="11" t="str">
        <f>IF(競技者データ入力シート!AF88="", "", TRIM(競技者データ入力シート!AF88))</f>
        <v/>
      </c>
      <c r="AN84" s="11" t="str">
        <f>IF(競技者データ入力シート!AG88="", "", 競技者データ入力シート!AG88)</f>
        <v/>
      </c>
      <c r="AO84" s="11" t="str">
        <f>IF(AP84="", "", IF($K84="男", VLOOKUP(AP84, データ!$B$2:$C$101, 2, FALSE), IF($K84="女", VLOOKUP(AP84, データ!$F$2:$H$101, 2, FALSE), "")))</f>
        <v/>
      </c>
      <c r="AP84" s="11" t="str">
        <f>IF($A84="","",IF(競技者データ入力シート!AH88="", "", 競技者データ入力シート!AH88))</f>
        <v/>
      </c>
      <c r="AQ84" s="11" t="str">
        <f>IF(競技者データ入力シート!AI88="", "", 競技者データ入力シート!AI88)</f>
        <v/>
      </c>
      <c r="AR84" s="11" t="str">
        <f>IF(競技者データ入力シート!AK88="", "", TRIM(競技者データ入力シート!AK88))</f>
        <v/>
      </c>
      <c r="AS84" s="11" t="str">
        <f>IF(競技者データ入力シート!AL88="", "", 競技者データ入力シート!AL88)</f>
        <v/>
      </c>
      <c r="AT84" s="11" t="str">
        <f t="shared" si="9"/>
        <v/>
      </c>
    </row>
    <row r="85" spans="1:46">
      <c r="A85" s="11" t="str">
        <f>競技者データ入力シート!A89</f>
        <v/>
      </c>
      <c r="B85" s="11" t="str">
        <f>IF(競技者データ入力シート!B89="", "", 競技者データ入力シート!B89)</f>
        <v/>
      </c>
      <c r="C85" s="11" t="str">
        <f>IF(競技者データ入力シート!C89="", "", 競技者データ入力シート!C89)</f>
        <v/>
      </c>
      <c r="D85" s="11" t="str">
        <f>IF(競技者データ入力シート!D89="", "", 競技者データ入力シート!D89)</f>
        <v/>
      </c>
      <c r="E85" s="11" t="str">
        <f t="shared" si="5"/>
        <v/>
      </c>
      <c r="F85" s="11" t="str">
        <f t="shared" si="6"/>
        <v/>
      </c>
      <c r="G85" s="11" t="str">
        <f t="shared" si="7"/>
        <v/>
      </c>
      <c r="H85" s="11" t="str">
        <f t="shared" si="8"/>
        <v/>
      </c>
      <c r="I85" s="11" t="str">
        <f>IF(競技者データ入力シート!E89="", "", 競技者データ入力シート!E89)</f>
        <v/>
      </c>
      <c r="J85" s="11" t="str">
        <f>IF(競技者データ入力シート!F89="", "", 競技者データ入力シート!F89)</f>
        <v/>
      </c>
      <c r="K85" s="11" t="str">
        <f>IF(競技者データ入力シート!H89="", "", 競技者データ入力シート!H89)</f>
        <v/>
      </c>
      <c r="L85" s="11" t="str">
        <f>IF(競技者データ入力シート!I89="", "", 競技者データ入力シート!I89)</f>
        <v/>
      </c>
      <c r="M85" s="11" t="str">
        <f>IF(競技者データ入力シート!J89="", "", 競技者データ入力シート!J89)</f>
        <v/>
      </c>
      <c r="N85" s="11" t="str">
        <f>IF(競技者データ入力シート!K89="", "", 競技者データ入力シート!K89)</f>
        <v/>
      </c>
      <c r="O85" s="11" t="str">
        <f>IF(競技者データ入力シート!L89="", "", 競技者データ入力シート!L89)</f>
        <v/>
      </c>
      <c r="P85" s="11" t="str">
        <f>IF(A85="","",競技者データ入力シート!$S$1)</f>
        <v/>
      </c>
      <c r="Q85" s="11" t="str">
        <f>IF(P85="", "",'大会申込一覧表(印刷して提出)'!$P$6)</f>
        <v/>
      </c>
      <c r="R85" s="11" t="str">
        <f>IF(P85="", "", '大会申込一覧表(印刷して提出)'!$E$6)</f>
        <v/>
      </c>
      <c r="S85" s="11" t="str">
        <f>IF(Q85="", "", '大会申込一覧表(印刷して提出)'!$P$5)</f>
        <v/>
      </c>
      <c r="T85" s="11" t="str">
        <f>IF(競技者データ入力シート!M89="", "", 競技者データ入力シート!M89)</f>
        <v/>
      </c>
      <c r="U85" s="11" t="str">
        <f>IF(V85="", "", IF($K85="男", VLOOKUP(V85, データ!$B$2:$C$101, 2, FALSE), IF($K85="女", VLOOKUP(V85, データ!$F$2:$H$101, 2, FALSE), "")))</f>
        <v/>
      </c>
      <c r="V85" s="240" t="str">
        <f>IF($A85="","",IF(競技者データ入力シート!N89="", "", 競技者データ入力シート!N89))</f>
        <v/>
      </c>
      <c r="W85" s="239" t="str">
        <f>IF(競技者データ入力シート!O89="", "", 競技者データ入力シート!O89)</f>
        <v/>
      </c>
      <c r="X85" s="11" t="str">
        <f>IF(競技者データ入力シート!Q89="", "", TRIM(競技者データ入力シート!Q89))</f>
        <v/>
      </c>
      <c r="Y85" s="11" t="str">
        <f>IF(競技者データ入力シート!R89="", "", 競技者データ入力シート!R89)</f>
        <v/>
      </c>
      <c r="Z85" s="11" t="str">
        <f>IF(AA85="", "", IF($K85="男", VLOOKUP(AA85, データ!$B$2:$C$101, 2, FALSE), IF($K85="女", VLOOKUP(AA85, データ!$F$2:$H$101, 2, FALSE), "")))</f>
        <v/>
      </c>
      <c r="AA85" s="11" t="str">
        <f>IF($A85="","",IF(競技者データ入力シート!S89="", "", 競技者データ入力シート!S89))</f>
        <v/>
      </c>
      <c r="AB85" s="11" t="str">
        <f>IF(競技者データ入力シート!T89="", "", 競技者データ入力シート!T89)</f>
        <v/>
      </c>
      <c r="AC85" s="11" t="str">
        <f>IF(競技者データ入力シート!V89="", "", TRIM(競技者データ入力シート!V89))</f>
        <v/>
      </c>
      <c r="AD85" s="11" t="str">
        <f>IF(競技者データ入力シート!W89="", "", 競技者データ入力シート!W89)</f>
        <v/>
      </c>
      <c r="AE85" s="11" t="str">
        <f>IF(AF85="", "", IF($K85="男", VLOOKUP(AF85, データ!$B$2:$C$101, 2, FALSE), IF($K85="女", VLOOKUP(AF85, データ!$F$2:$H$101, 2, FALSE), "")))</f>
        <v/>
      </c>
      <c r="AF85" s="11" t="str">
        <f>IF($A85="","",IF(競技者データ入力シート!X89="", "", 競技者データ入力シート!X89))</f>
        <v/>
      </c>
      <c r="AG85" s="11" t="str">
        <f>IF(競技者データ入力シート!Y89="", "", 競技者データ入力シート!Y89)</f>
        <v/>
      </c>
      <c r="AH85" s="11" t="str">
        <f>IF(競技者データ入力シート!AA89="", "", TRIM(競技者データ入力シート!AA89))</f>
        <v/>
      </c>
      <c r="AI85" s="11" t="str">
        <f>IF(競技者データ入力シート!AB89="", "", 競技者データ入力シート!AB89)</f>
        <v/>
      </c>
      <c r="AJ85" s="11" t="str">
        <f>IF(AK85="", "", IF($K85="男", VLOOKUP(AK85, データ!$B$2:$C$101, 2, FALSE), IF($K85="女", VLOOKUP(AK85, データ!$F$2:$H$101, 2, FALSE), "")))</f>
        <v/>
      </c>
      <c r="AK85" s="11" t="str">
        <f>IF($A85="","",IF(競技者データ入力シート!AC89="", "", 競技者データ入力シート!AC89))</f>
        <v/>
      </c>
      <c r="AL85" s="11" t="str">
        <f>IF(競技者データ入力シート!AD89="", "", 競技者データ入力シート!AD89)</f>
        <v/>
      </c>
      <c r="AM85" s="11" t="str">
        <f>IF(競技者データ入力シート!AF89="", "", TRIM(競技者データ入力シート!AF89))</f>
        <v/>
      </c>
      <c r="AN85" s="11" t="str">
        <f>IF(競技者データ入力シート!AG89="", "", 競技者データ入力シート!AG89)</f>
        <v/>
      </c>
      <c r="AO85" s="11" t="str">
        <f>IF(AP85="", "", IF($K85="男", VLOOKUP(AP85, データ!$B$2:$C$101, 2, FALSE), IF($K85="女", VLOOKUP(AP85, データ!$F$2:$H$101, 2, FALSE), "")))</f>
        <v/>
      </c>
      <c r="AP85" s="11" t="str">
        <f>IF($A85="","",IF(競技者データ入力シート!AH89="", "", 競技者データ入力シート!AH89))</f>
        <v/>
      </c>
      <c r="AQ85" s="11" t="str">
        <f>IF(競技者データ入力シート!AI89="", "", 競技者データ入力シート!AI89)</f>
        <v/>
      </c>
      <c r="AR85" s="11" t="str">
        <f>IF(競技者データ入力シート!AK89="", "", TRIM(競技者データ入力シート!AK89))</f>
        <v/>
      </c>
      <c r="AS85" s="11" t="str">
        <f>IF(競技者データ入力シート!AL89="", "", 競技者データ入力シート!AL89)</f>
        <v/>
      </c>
      <c r="AT85" s="11" t="str">
        <f t="shared" si="9"/>
        <v/>
      </c>
    </row>
    <row r="86" spans="1:46">
      <c r="A86" s="11" t="str">
        <f>競技者データ入力シート!A90</f>
        <v/>
      </c>
      <c r="B86" s="11" t="str">
        <f>IF(競技者データ入力シート!B90="", "", 競技者データ入力シート!B90)</f>
        <v/>
      </c>
      <c r="C86" s="11" t="str">
        <f>IF(競技者データ入力シート!C90="", "", 競技者データ入力シート!C90)</f>
        <v/>
      </c>
      <c r="D86" s="11" t="str">
        <f>IF(競技者データ入力シート!D90="", "", 競技者データ入力シート!D90)</f>
        <v/>
      </c>
      <c r="E86" s="11" t="str">
        <f t="shared" si="5"/>
        <v/>
      </c>
      <c r="F86" s="11" t="str">
        <f t="shared" si="6"/>
        <v/>
      </c>
      <c r="G86" s="11" t="str">
        <f t="shared" si="7"/>
        <v/>
      </c>
      <c r="H86" s="11" t="str">
        <f t="shared" si="8"/>
        <v/>
      </c>
      <c r="I86" s="11" t="str">
        <f>IF(競技者データ入力シート!E90="", "", 競技者データ入力シート!E90)</f>
        <v/>
      </c>
      <c r="J86" s="11" t="str">
        <f>IF(競技者データ入力シート!F90="", "", 競技者データ入力シート!F90)</f>
        <v/>
      </c>
      <c r="K86" s="11" t="str">
        <f>IF(競技者データ入力シート!H90="", "", 競技者データ入力シート!H90)</f>
        <v/>
      </c>
      <c r="L86" s="11" t="str">
        <f>IF(競技者データ入力シート!I90="", "", 競技者データ入力シート!I90)</f>
        <v/>
      </c>
      <c r="M86" s="11" t="str">
        <f>IF(競技者データ入力シート!J90="", "", 競技者データ入力シート!J90)</f>
        <v/>
      </c>
      <c r="N86" s="11" t="str">
        <f>IF(競技者データ入力シート!K90="", "", 競技者データ入力シート!K90)</f>
        <v/>
      </c>
      <c r="O86" s="11" t="str">
        <f>IF(競技者データ入力シート!L90="", "", 競技者データ入力シート!L90)</f>
        <v/>
      </c>
      <c r="P86" s="11" t="str">
        <f>IF(A86="","",競技者データ入力シート!$S$1)</f>
        <v/>
      </c>
      <c r="Q86" s="11" t="str">
        <f>IF(P86="", "",'大会申込一覧表(印刷して提出)'!$P$6)</f>
        <v/>
      </c>
      <c r="R86" s="11" t="str">
        <f>IF(P86="", "", '大会申込一覧表(印刷して提出)'!$E$6)</f>
        <v/>
      </c>
      <c r="S86" s="11" t="str">
        <f>IF(Q86="", "", '大会申込一覧表(印刷して提出)'!$P$5)</f>
        <v/>
      </c>
      <c r="T86" s="11" t="str">
        <f>IF(競技者データ入力シート!M90="", "", 競技者データ入力シート!M90)</f>
        <v/>
      </c>
      <c r="U86" s="11" t="str">
        <f>IF(V86="", "", IF($K86="男", VLOOKUP(V86, データ!$B$2:$C$101, 2, FALSE), IF($K86="女", VLOOKUP(V86, データ!$F$2:$H$101, 2, FALSE), "")))</f>
        <v/>
      </c>
      <c r="V86" s="240" t="str">
        <f>IF($A86="","",IF(競技者データ入力シート!N90="", "", 競技者データ入力シート!N90))</f>
        <v/>
      </c>
      <c r="W86" s="239" t="str">
        <f>IF(競技者データ入力シート!O90="", "", 競技者データ入力シート!O90)</f>
        <v/>
      </c>
      <c r="X86" s="11" t="str">
        <f>IF(競技者データ入力シート!Q90="", "", TRIM(競技者データ入力シート!Q90))</f>
        <v/>
      </c>
      <c r="Y86" s="11" t="str">
        <f>IF(競技者データ入力シート!R90="", "", 競技者データ入力シート!R90)</f>
        <v/>
      </c>
      <c r="Z86" s="11" t="str">
        <f>IF(AA86="", "", IF($K86="男", VLOOKUP(AA86, データ!$B$2:$C$101, 2, FALSE), IF($K86="女", VLOOKUP(AA86, データ!$F$2:$H$101, 2, FALSE), "")))</f>
        <v/>
      </c>
      <c r="AA86" s="11" t="str">
        <f>IF($A86="","",IF(競技者データ入力シート!S90="", "", 競技者データ入力シート!S90))</f>
        <v/>
      </c>
      <c r="AB86" s="11" t="str">
        <f>IF(競技者データ入力シート!T90="", "", 競技者データ入力シート!T90)</f>
        <v/>
      </c>
      <c r="AC86" s="11" t="str">
        <f>IF(競技者データ入力シート!V90="", "", TRIM(競技者データ入力シート!V90))</f>
        <v/>
      </c>
      <c r="AD86" s="11" t="str">
        <f>IF(競技者データ入力シート!W90="", "", 競技者データ入力シート!W90)</f>
        <v/>
      </c>
      <c r="AE86" s="11" t="str">
        <f>IF(AF86="", "", IF($K86="男", VLOOKUP(AF86, データ!$B$2:$C$101, 2, FALSE), IF($K86="女", VLOOKUP(AF86, データ!$F$2:$H$101, 2, FALSE), "")))</f>
        <v/>
      </c>
      <c r="AF86" s="11" t="str">
        <f>IF($A86="","",IF(競技者データ入力シート!X90="", "", 競技者データ入力シート!X90))</f>
        <v/>
      </c>
      <c r="AG86" s="11" t="str">
        <f>IF(競技者データ入力シート!Y90="", "", 競技者データ入力シート!Y90)</f>
        <v/>
      </c>
      <c r="AH86" s="11" t="str">
        <f>IF(競技者データ入力シート!AA90="", "", TRIM(競技者データ入力シート!AA90))</f>
        <v/>
      </c>
      <c r="AI86" s="11" t="str">
        <f>IF(競技者データ入力シート!AB90="", "", 競技者データ入力シート!AB90)</f>
        <v/>
      </c>
      <c r="AJ86" s="11" t="str">
        <f>IF(AK86="", "", IF($K86="男", VLOOKUP(AK86, データ!$B$2:$C$101, 2, FALSE), IF($K86="女", VLOOKUP(AK86, データ!$F$2:$H$101, 2, FALSE), "")))</f>
        <v/>
      </c>
      <c r="AK86" s="11" t="str">
        <f>IF($A86="","",IF(競技者データ入力シート!AC90="", "", 競技者データ入力シート!AC90))</f>
        <v/>
      </c>
      <c r="AL86" s="11" t="str">
        <f>IF(競技者データ入力シート!AD90="", "", 競技者データ入力シート!AD90)</f>
        <v/>
      </c>
      <c r="AM86" s="11" t="str">
        <f>IF(競技者データ入力シート!AF90="", "", TRIM(競技者データ入力シート!AF90))</f>
        <v/>
      </c>
      <c r="AN86" s="11" t="str">
        <f>IF(競技者データ入力シート!AG90="", "", 競技者データ入力シート!AG90)</f>
        <v/>
      </c>
      <c r="AO86" s="11" t="str">
        <f>IF(AP86="", "", IF($K86="男", VLOOKUP(AP86, データ!$B$2:$C$101, 2, FALSE), IF($K86="女", VLOOKUP(AP86, データ!$F$2:$H$101, 2, FALSE), "")))</f>
        <v/>
      </c>
      <c r="AP86" s="11" t="str">
        <f>IF($A86="","",IF(競技者データ入力シート!AH90="", "", 競技者データ入力シート!AH90))</f>
        <v/>
      </c>
      <c r="AQ86" s="11" t="str">
        <f>IF(競技者データ入力シート!AI90="", "", 競技者データ入力シート!AI90)</f>
        <v/>
      </c>
      <c r="AR86" s="11" t="str">
        <f>IF(競技者データ入力シート!AK90="", "", TRIM(競技者データ入力シート!AK90))</f>
        <v/>
      </c>
      <c r="AS86" s="11" t="str">
        <f>IF(競技者データ入力シート!AL90="", "", 競技者データ入力シート!AL90)</f>
        <v/>
      </c>
      <c r="AT86" s="11" t="str">
        <f t="shared" si="9"/>
        <v/>
      </c>
    </row>
    <row r="87" spans="1:46">
      <c r="A87" s="11" t="str">
        <f>競技者データ入力シート!A91</f>
        <v/>
      </c>
      <c r="B87" s="11" t="str">
        <f>IF(競技者データ入力シート!B91="", "", 競技者データ入力シート!B91)</f>
        <v/>
      </c>
      <c r="C87" s="11" t="str">
        <f>IF(競技者データ入力シート!C91="", "", 競技者データ入力シート!C91)</f>
        <v/>
      </c>
      <c r="D87" s="11" t="str">
        <f>IF(競技者データ入力シート!D91="", "", 競技者データ入力シート!D91)</f>
        <v/>
      </c>
      <c r="E87" s="11" t="str">
        <f t="shared" si="5"/>
        <v/>
      </c>
      <c r="F87" s="11" t="str">
        <f t="shared" si="6"/>
        <v/>
      </c>
      <c r="G87" s="11" t="str">
        <f t="shared" si="7"/>
        <v/>
      </c>
      <c r="H87" s="11" t="str">
        <f t="shared" si="8"/>
        <v/>
      </c>
      <c r="I87" s="11" t="str">
        <f>IF(競技者データ入力シート!E91="", "", 競技者データ入力シート!E91)</f>
        <v/>
      </c>
      <c r="J87" s="11" t="str">
        <f>IF(競技者データ入力シート!F91="", "", 競技者データ入力シート!F91)</f>
        <v/>
      </c>
      <c r="K87" s="11" t="str">
        <f>IF(競技者データ入力シート!H91="", "", 競技者データ入力シート!H91)</f>
        <v/>
      </c>
      <c r="L87" s="11" t="str">
        <f>IF(競技者データ入力シート!I91="", "", 競技者データ入力シート!I91)</f>
        <v/>
      </c>
      <c r="M87" s="11" t="str">
        <f>IF(競技者データ入力シート!J91="", "", 競技者データ入力シート!J91)</f>
        <v/>
      </c>
      <c r="N87" s="11" t="str">
        <f>IF(競技者データ入力シート!K91="", "", 競技者データ入力シート!K91)</f>
        <v/>
      </c>
      <c r="O87" s="11" t="str">
        <f>IF(競技者データ入力シート!L91="", "", 競技者データ入力シート!L91)</f>
        <v/>
      </c>
      <c r="P87" s="11" t="str">
        <f>IF(A87="","",競技者データ入力シート!$S$1)</f>
        <v/>
      </c>
      <c r="Q87" s="11" t="str">
        <f>IF(P87="", "",'大会申込一覧表(印刷して提出)'!$P$6)</f>
        <v/>
      </c>
      <c r="R87" s="11" t="str">
        <f>IF(P87="", "", '大会申込一覧表(印刷して提出)'!$E$6)</f>
        <v/>
      </c>
      <c r="S87" s="11" t="str">
        <f>IF(Q87="", "", '大会申込一覧表(印刷して提出)'!$P$5)</f>
        <v/>
      </c>
      <c r="T87" s="11" t="str">
        <f>IF(競技者データ入力シート!M91="", "", 競技者データ入力シート!M91)</f>
        <v/>
      </c>
      <c r="U87" s="11" t="str">
        <f>IF(V87="", "", IF($K87="男", VLOOKUP(V87, データ!$B$2:$C$101, 2, FALSE), IF($K87="女", VLOOKUP(V87, データ!$F$2:$H$101, 2, FALSE), "")))</f>
        <v/>
      </c>
      <c r="V87" s="240" t="str">
        <f>IF($A87="","",IF(競技者データ入力シート!N91="", "", 競技者データ入力シート!N91))</f>
        <v/>
      </c>
      <c r="W87" s="239" t="str">
        <f>IF(競技者データ入力シート!O91="", "", 競技者データ入力シート!O91)</f>
        <v/>
      </c>
      <c r="X87" s="11" t="str">
        <f>IF(競技者データ入力シート!Q91="", "", TRIM(競技者データ入力シート!Q91))</f>
        <v/>
      </c>
      <c r="Y87" s="11" t="str">
        <f>IF(競技者データ入力シート!R91="", "", 競技者データ入力シート!R91)</f>
        <v/>
      </c>
      <c r="Z87" s="11" t="str">
        <f>IF(AA87="", "", IF($K87="男", VLOOKUP(AA87, データ!$B$2:$C$101, 2, FALSE), IF($K87="女", VLOOKUP(AA87, データ!$F$2:$H$101, 2, FALSE), "")))</f>
        <v/>
      </c>
      <c r="AA87" s="11" t="str">
        <f>IF($A87="","",IF(競技者データ入力シート!S91="", "", 競技者データ入力シート!S91))</f>
        <v/>
      </c>
      <c r="AB87" s="11" t="str">
        <f>IF(競技者データ入力シート!T91="", "", 競技者データ入力シート!T91)</f>
        <v/>
      </c>
      <c r="AC87" s="11" t="str">
        <f>IF(競技者データ入力シート!V91="", "", TRIM(競技者データ入力シート!V91))</f>
        <v/>
      </c>
      <c r="AD87" s="11" t="str">
        <f>IF(競技者データ入力シート!W91="", "", 競技者データ入力シート!W91)</f>
        <v/>
      </c>
      <c r="AE87" s="11" t="str">
        <f>IF(AF87="", "", IF($K87="男", VLOOKUP(AF87, データ!$B$2:$C$101, 2, FALSE), IF($K87="女", VLOOKUP(AF87, データ!$F$2:$H$101, 2, FALSE), "")))</f>
        <v/>
      </c>
      <c r="AF87" s="11" t="str">
        <f>IF($A87="","",IF(競技者データ入力シート!X91="", "", 競技者データ入力シート!X91))</f>
        <v/>
      </c>
      <c r="AG87" s="11" t="str">
        <f>IF(競技者データ入力シート!Y91="", "", 競技者データ入力シート!Y91)</f>
        <v/>
      </c>
      <c r="AH87" s="11" t="str">
        <f>IF(競技者データ入力シート!AA91="", "", TRIM(競技者データ入力シート!AA91))</f>
        <v/>
      </c>
      <c r="AI87" s="11" t="str">
        <f>IF(競技者データ入力シート!AB91="", "", 競技者データ入力シート!AB91)</f>
        <v/>
      </c>
      <c r="AJ87" s="11" t="str">
        <f>IF(AK87="", "", IF($K87="男", VLOOKUP(AK87, データ!$B$2:$C$101, 2, FALSE), IF($K87="女", VLOOKUP(AK87, データ!$F$2:$H$101, 2, FALSE), "")))</f>
        <v/>
      </c>
      <c r="AK87" s="11" t="str">
        <f>IF($A87="","",IF(競技者データ入力シート!AC91="", "", 競技者データ入力シート!AC91))</f>
        <v/>
      </c>
      <c r="AL87" s="11" t="str">
        <f>IF(競技者データ入力シート!AD91="", "", 競技者データ入力シート!AD91)</f>
        <v/>
      </c>
      <c r="AM87" s="11" t="str">
        <f>IF(競技者データ入力シート!AF91="", "", TRIM(競技者データ入力シート!AF91))</f>
        <v/>
      </c>
      <c r="AN87" s="11" t="str">
        <f>IF(競技者データ入力シート!AG91="", "", 競技者データ入力シート!AG91)</f>
        <v/>
      </c>
      <c r="AO87" s="11" t="str">
        <f>IF(AP87="", "", IF($K87="男", VLOOKUP(AP87, データ!$B$2:$C$101, 2, FALSE), IF($K87="女", VLOOKUP(AP87, データ!$F$2:$H$101, 2, FALSE), "")))</f>
        <v/>
      </c>
      <c r="AP87" s="11" t="str">
        <f>IF($A87="","",IF(競技者データ入力シート!AH91="", "", 競技者データ入力シート!AH91))</f>
        <v/>
      </c>
      <c r="AQ87" s="11" t="str">
        <f>IF(競技者データ入力シート!AI91="", "", 競技者データ入力シート!AI91)</f>
        <v/>
      </c>
      <c r="AR87" s="11" t="str">
        <f>IF(競技者データ入力シート!AK91="", "", TRIM(競技者データ入力シート!AK91))</f>
        <v/>
      </c>
      <c r="AS87" s="11" t="str">
        <f>IF(競技者データ入力シート!AL91="", "", 競技者データ入力シート!AL91)</f>
        <v/>
      </c>
      <c r="AT87" s="11" t="str">
        <f t="shared" si="9"/>
        <v/>
      </c>
    </row>
    <row r="88" spans="1:46">
      <c r="A88" s="11" t="str">
        <f>競技者データ入力シート!A92</f>
        <v/>
      </c>
      <c r="B88" s="11" t="str">
        <f>IF(競技者データ入力シート!B92="", "", 競技者データ入力シート!B92)</f>
        <v/>
      </c>
      <c r="C88" s="11" t="str">
        <f>IF(競技者データ入力シート!C92="", "", 競技者データ入力シート!C92)</f>
        <v/>
      </c>
      <c r="D88" s="11" t="str">
        <f>IF(競技者データ入力シート!D92="", "", 競技者データ入力シート!D92)</f>
        <v/>
      </c>
      <c r="E88" s="11" t="str">
        <f t="shared" si="5"/>
        <v/>
      </c>
      <c r="F88" s="11" t="str">
        <f t="shared" si="6"/>
        <v/>
      </c>
      <c r="G88" s="11" t="str">
        <f t="shared" si="7"/>
        <v/>
      </c>
      <c r="H88" s="11" t="str">
        <f t="shared" si="8"/>
        <v/>
      </c>
      <c r="I88" s="11" t="str">
        <f>IF(競技者データ入力シート!E92="", "", 競技者データ入力シート!E92)</f>
        <v/>
      </c>
      <c r="J88" s="11" t="str">
        <f>IF(競技者データ入力シート!F92="", "", 競技者データ入力シート!F92)</f>
        <v/>
      </c>
      <c r="K88" s="11" t="str">
        <f>IF(競技者データ入力シート!H92="", "", 競技者データ入力シート!H92)</f>
        <v/>
      </c>
      <c r="L88" s="11" t="str">
        <f>IF(競技者データ入力シート!I92="", "", 競技者データ入力シート!I92)</f>
        <v/>
      </c>
      <c r="M88" s="11" t="str">
        <f>IF(競技者データ入力シート!J92="", "", 競技者データ入力シート!J92)</f>
        <v/>
      </c>
      <c r="N88" s="11" t="str">
        <f>IF(競技者データ入力シート!K92="", "", 競技者データ入力シート!K92)</f>
        <v/>
      </c>
      <c r="O88" s="11" t="str">
        <f>IF(競技者データ入力シート!L92="", "", 競技者データ入力シート!L92)</f>
        <v/>
      </c>
      <c r="P88" s="11" t="str">
        <f>IF(A88="","",競技者データ入力シート!$S$1)</f>
        <v/>
      </c>
      <c r="Q88" s="11" t="str">
        <f>IF(P88="", "",'大会申込一覧表(印刷して提出)'!$P$6)</f>
        <v/>
      </c>
      <c r="R88" s="11" t="str">
        <f>IF(P88="", "", '大会申込一覧表(印刷して提出)'!$E$6)</f>
        <v/>
      </c>
      <c r="S88" s="11" t="str">
        <f>IF(Q88="", "", '大会申込一覧表(印刷して提出)'!$P$5)</f>
        <v/>
      </c>
      <c r="T88" s="11" t="str">
        <f>IF(競技者データ入力シート!M92="", "", 競技者データ入力シート!M92)</f>
        <v/>
      </c>
      <c r="U88" s="11" t="str">
        <f>IF(V88="", "", IF($K88="男", VLOOKUP(V88, データ!$B$2:$C$101, 2, FALSE), IF($K88="女", VLOOKUP(V88, データ!$F$2:$H$101, 2, FALSE), "")))</f>
        <v/>
      </c>
      <c r="V88" s="240" t="str">
        <f>IF($A88="","",IF(競技者データ入力シート!N92="", "", 競技者データ入力シート!N92))</f>
        <v/>
      </c>
      <c r="W88" s="239" t="str">
        <f>IF(競技者データ入力シート!O92="", "", 競技者データ入力シート!O92)</f>
        <v/>
      </c>
      <c r="X88" s="11" t="str">
        <f>IF(競技者データ入力シート!Q92="", "", TRIM(競技者データ入力シート!Q92))</f>
        <v/>
      </c>
      <c r="Y88" s="11" t="str">
        <f>IF(競技者データ入力シート!R92="", "", 競技者データ入力シート!R92)</f>
        <v/>
      </c>
      <c r="Z88" s="11" t="str">
        <f>IF(AA88="", "", IF($K88="男", VLOOKUP(AA88, データ!$B$2:$C$101, 2, FALSE), IF($K88="女", VLOOKUP(AA88, データ!$F$2:$H$101, 2, FALSE), "")))</f>
        <v/>
      </c>
      <c r="AA88" s="11" t="str">
        <f>IF($A88="","",IF(競技者データ入力シート!S92="", "", 競技者データ入力シート!S92))</f>
        <v/>
      </c>
      <c r="AB88" s="11" t="str">
        <f>IF(競技者データ入力シート!T92="", "", 競技者データ入力シート!T92)</f>
        <v/>
      </c>
      <c r="AC88" s="11" t="str">
        <f>IF(競技者データ入力シート!V92="", "", TRIM(競技者データ入力シート!V92))</f>
        <v/>
      </c>
      <c r="AD88" s="11" t="str">
        <f>IF(競技者データ入力シート!W92="", "", 競技者データ入力シート!W92)</f>
        <v/>
      </c>
      <c r="AE88" s="11" t="str">
        <f>IF(AF88="", "", IF($K88="男", VLOOKUP(AF88, データ!$B$2:$C$101, 2, FALSE), IF($K88="女", VLOOKUP(AF88, データ!$F$2:$H$101, 2, FALSE), "")))</f>
        <v/>
      </c>
      <c r="AF88" s="11" t="str">
        <f>IF($A88="","",IF(競技者データ入力シート!X92="", "", 競技者データ入力シート!X92))</f>
        <v/>
      </c>
      <c r="AG88" s="11" t="str">
        <f>IF(競技者データ入力シート!Y92="", "", 競技者データ入力シート!Y92)</f>
        <v/>
      </c>
      <c r="AH88" s="11" t="str">
        <f>IF(競技者データ入力シート!AA92="", "", TRIM(競技者データ入力シート!AA92))</f>
        <v/>
      </c>
      <c r="AI88" s="11" t="str">
        <f>IF(競技者データ入力シート!AB92="", "", 競技者データ入力シート!AB92)</f>
        <v/>
      </c>
      <c r="AJ88" s="11" t="str">
        <f>IF(AK88="", "", IF($K88="男", VLOOKUP(AK88, データ!$B$2:$C$101, 2, FALSE), IF($K88="女", VLOOKUP(AK88, データ!$F$2:$H$101, 2, FALSE), "")))</f>
        <v/>
      </c>
      <c r="AK88" s="11" t="str">
        <f>IF($A88="","",IF(競技者データ入力シート!AC92="", "", 競技者データ入力シート!AC92))</f>
        <v/>
      </c>
      <c r="AL88" s="11" t="str">
        <f>IF(競技者データ入力シート!AD92="", "", 競技者データ入力シート!AD92)</f>
        <v/>
      </c>
      <c r="AM88" s="11" t="str">
        <f>IF(競技者データ入力シート!AF92="", "", TRIM(競技者データ入力シート!AF92))</f>
        <v/>
      </c>
      <c r="AN88" s="11" t="str">
        <f>IF(競技者データ入力シート!AG92="", "", 競技者データ入力シート!AG92)</f>
        <v/>
      </c>
      <c r="AO88" s="11" t="str">
        <f>IF(AP88="", "", IF($K88="男", VLOOKUP(AP88, データ!$B$2:$C$101, 2, FALSE), IF($K88="女", VLOOKUP(AP88, データ!$F$2:$H$101, 2, FALSE), "")))</f>
        <v/>
      </c>
      <c r="AP88" s="11" t="str">
        <f>IF($A88="","",IF(競技者データ入力シート!AH92="", "", 競技者データ入力シート!AH92))</f>
        <v/>
      </c>
      <c r="AQ88" s="11" t="str">
        <f>IF(競技者データ入力シート!AI92="", "", 競技者データ入力シート!AI92)</f>
        <v/>
      </c>
      <c r="AR88" s="11" t="str">
        <f>IF(競技者データ入力シート!AK92="", "", TRIM(競技者データ入力シート!AK92))</f>
        <v/>
      </c>
      <c r="AS88" s="11" t="str">
        <f>IF(競技者データ入力シート!AL92="", "", 競技者データ入力シート!AL92)</f>
        <v/>
      </c>
      <c r="AT88" s="11" t="str">
        <f t="shared" si="9"/>
        <v/>
      </c>
    </row>
    <row r="89" spans="1:46">
      <c r="A89" s="11" t="str">
        <f>競技者データ入力シート!A93</f>
        <v/>
      </c>
      <c r="B89" s="11" t="str">
        <f>IF(競技者データ入力シート!B93="", "", 競技者データ入力シート!B93)</f>
        <v/>
      </c>
      <c r="C89" s="11" t="str">
        <f>IF(競技者データ入力シート!C93="", "", 競技者データ入力シート!C93)</f>
        <v/>
      </c>
      <c r="D89" s="11" t="str">
        <f>IF(競技者データ入力シート!D93="", "", 競技者データ入力シート!D93)</f>
        <v/>
      </c>
      <c r="E89" s="11" t="str">
        <f t="shared" si="5"/>
        <v/>
      </c>
      <c r="F89" s="11" t="str">
        <f t="shared" si="6"/>
        <v/>
      </c>
      <c r="G89" s="11" t="str">
        <f t="shared" si="7"/>
        <v/>
      </c>
      <c r="H89" s="11" t="str">
        <f t="shared" si="8"/>
        <v/>
      </c>
      <c r="I89" s="11" t="str">
        <f>IF(競技者データ入力シート!E93="", "", 競技者データ入力シート!E93)</f>
        <v/>
      </c>
      <c r="J89" s="11" t="str">
        <f>IF(競技者データ入力シート!F93="", "", 競技者データ入力シート!F93)</f>
        <v/>
      </c>
      <c r="K89" s="11" t="str">
        <f>IF(競技者データ入力シート!H93="", "", 競技者データ入力シート!H93)</f>
        <v/>
      </c>
      <c r="L89" s="11" t="str">
        <f>IF(競技者データ入力シート!I93="", "", 競技者データ入力シート!I93)</f>
        <v/>
      </c>
      <c r="M89" s="11" t="str">
        <f>IF(競技者データ入力シート!J93="", "", 競技者データ入力シート!J93)</f>
        <v/>
      </c>
      <c r="N89" s="11" t="str">
        <f>IF(競技者データ入力シート!K93="", "", 競技者データ入力シート!K93)</f>
        <v/>
      </c>
      <c r="O89" s="11" t="str">
        <f>IF(競技者データ入力シート!L93="", "", 競技者データ入力シート!L93)</f>
        <v/>
      </c>
      <c r="P89" s="11" t="str">
        <f>IF(A89="","",競技者データ入力シート!$S$1)</f>
        <v/>
      </c>
      <c r="Q89" s="11" t="str">
        <f>IF(P89="", "",'大会申込一覧表(印刷して提出)'!$P$6)</f>
        <v/>
      </c>
      <c r="R89" s="11" t="str">
        <f>IF(P89="", "", '大会申込一覧表(印刷して提出)'!$E$6)</f>
        <v/>
      </c>
      <c r="S89" s="11" t="str">
        <f>IF(Q89="", "", '大会申込一覧表(印刷して提出)'!$P$5)</f>
        <v/>
      </c>
      <c r="T89" s="11" t="str">
        <f>IF(競技者データ入力シート!M93="", "", 競技者データ入力シート!M93)</f>
        <v/>
      </c>
      <c r="U89" s="11" t="str">
        <f>IF(V89="", "", IF($K89="男", VLOOKUP(V89, データ!$B$2:$C$101, 2, FALSE), IF($K89="女", VLOOKUP(V89, データ!$F$2:$H$101, 2, FALSE), "")))</f>
        <v/>
      </c>
      <c r="V89" s="240" t="str">
        <f>IF($A89="","",IF(競技者データ入力シート!N93="", "", 競技者データ入力シート!N93))</f>
        <v/>
      </c>
      <c r="W89" s="239" t="str">
        <f>IF(競技者データ入力シート!O93="", "", 競技者データ入力シート!O93)</f>
        <v/>
      </c>
      <c r="X89" s="11" t="str">
        <f>IF(競技者データ入力シート!Q93="", "", TRIM(競技者データ入力シート!Q93))</f>
        <v/>
      </c>
      <c r="Y89" s="11" t="str">
        <f>IF(競技者データ入力シート!R93="", "", 競技者データ入力シート!R93)</f>
        <v/>
      </c>
      <c r="Z89" s="11" t="str">
        <f>IF(AA89="", "", IF($K89="男", VLOOKUP(AA89, データ!$B$2:$C$101, 2, FALSE), IF($K89="女", VLOOKUP(AA89, データ!$F$2:$H$101, 2, FALSE), "")))</f>
        <v/>
      </c>
      <c r="AA89" s="11" t="str">
        <f>IF($A89="","",IF(競技者データ入力シート!S93="", "", 競技者データ入力シート!S93))</f>
        <v/>
      </c>
      <c r="AB89" s="11" t="str">
        <f>IF(競技者データ入力シート!T93="", "", 競技者データ入力シート!T93)</f>
        <v/>
      </c>
      <c r="AC89" s="11" t="str">
        <f>IF(競技者データ入力シート!V93="", "", TRIM(競技者データ入力シート!V93))</f>
        <v/>
      </c>
      <c r="AD89" s="11" t="str">
        <f>IF(競技者データ入力シート!W93="", "", 競技者データ入力シート!W93)</f>
        <v/>
      </c>
      <c r="AE89" s="11" t="str">
        <f>IF(AF89="", "", IF($K89="男", VLOOKUP(AF89, データ!$B$2:$C$101, 2, FALSE), IF($K89="女", VLOOKUP(AF89, データ!$F$2:$H$101, 2, FALSE), "")))</f>
        <v/>
      </c>
      <c r="AF89" s="11" t="str">
        <f>IF($A89="","",IF(競技者データ入力シート!X93="", "", 競技者データ入力シート!X93))</f>
        <v/>
      </c>
      <c r="AG89" s="11" t="str">
        <f>IF(競技者データ入力シート!Y93="", "", 競技者データ入力シート!Y93)</f>
        <v/>
      </c>
      <c r="AH89" s="11" t="str">
        <f>IF(競技者データ入力シート!AA93="", "", TRIM(競技者データ入力シート!AA93))</f>
        <v/>
      </c>
      <c r="AI89" s="11" t="str">
        <f>IF(競技者データ入力シート!AB93="", "", 競技者データ入力シート!AB93)</f>
        <v/>
      </c>
      <c r="AJ89" s="11" t="str">
        <f>IF(AK89="", "", IF($K89="男", VLOOKUP(AK89, データ!$B$2:$C$101, 2, FALSE), IF($K89="女", VLOOKUP(AK89, データ!$F$2:$H$101, 2, FALSE), "")))</f>
        <v/>
      </c>
      <c r="AK89" s="11" t="str">
        <f>IF($A89="","",IF(競技者データ入力シート!AC93="", "", 競技者データ入力シート!AC93))</f>
        <v/>
      </c>
      <c r="AL89" s="11" t="str">
        <f>IF(競技者データ入力シート!AD93="", "", 競技者データ入力シート!AD93)</f>
        <v/>
      </c>
      <c r="AM89" s="11" t="str">
        <f>IF(競技者データ入力シート!AF93="", "", TRIM(競技者データ入力シート!AF93))</f>
        <v/>
      </c>
      <c r="AN89" s="11" t="str">
        <f>IF(競技者データ入力シート!AG93="", "", 競技者データ入力シート!AG93)</f>
        <v/>
      </c>
      <c r="AO89" s="11" t="str">
        <f>IF(AP89="", "", IF($K89="男", VLOOKUP(AP89, データ!$B$2:$C$101, 2, FALSE), IF($K89="女", VLOOKUP(AP89, データ!$F$2:$H$101, 2, FALSE), "")))</f>
        <v/>
      </c>
      <c r="AP89" s="11" t="str">
        <f>IF($A89="","",IF(競技者データ入力シート!AH93="", "", 競技者データ入力シート!AH93))</f>
        <v/>
      </c>
      <c r="AQ89" s="11" t="str">
        <f>IF(競技者データ入力シート!AI93="", "", 競技者データ入力シート!AI93)</f>
        <v/>
      </c>
      <c r="AR89" s="11" t="str">
        <f>IF(競技者データ入力シート!AK93="", "", TRIM(競技者データ入力シート!AK93))</f>
        <v/>
      </c>
      <c r="AS89" s="11" t="str">
        <f>IF(競技者データ入力シート!AL93="", "", 競技者データ入力シート!AL93)</f>
        <v/>
      </c>
      <c r="AT89" s="11" t="str">
        <f t="shared" si="9"/>
        <v/>
      </c>
    </row>
    <row r="90" spans="1:46">
      <c r="A90" s="11" t="str">
        <f>競技者データ入力シート!A94</f>
        <v/>
      </c>
      <c r="B90" s="11" t="str">
        <f>IF(競技者データ入力シート!B94="", "", 競技者データ入力シート!B94)</f>
        <v/>
      </c>
      <c r="C90" s="11" t="str">
        <f>IF(競技者データ入力シート!C94="", "", 競技者データ入力シート!C94)</f>
        <v/>
      </c>
      <c r="D90" s="11" t="str">
        <f>IF(競技者データ入力シート!D94="", "", 競技者データ入力シート!D94)</f>
        <v/>
      </c>
      <c r="E90" s="11" t="str">
        <f t="shared" si="5"/>
        <v/>
      </c>
      <c r="F90" s="11" t="str">
        <f t="shared" si="6"/>
        <v/>
      </c>
      <c r="G90" s="11" t="str">
        <f t="shared" si="7"/>
        <v/>
      </c>
      <c r="H90" s="11" t="str">
        <f t="shared" si="8"/>
        <v/>
      </c>
      <c r="I90" s="11" t="str">
        <f>IF(競技者データ入力シート!E94="", "", 競技者データ入力シート!E94)</f>
        <v/>
      </c>
      <c r="J90" s="11" t="str">
        <f>IF(競技者データ入力シート!F94="", "", 競技者データ入力シート!F94)</f>
        <v/>
      </c>
      <c r="K90" s="11" t="str">
        <f>IF(競技者データ入力シート!H94="", "", 競技者データ入力シート!H94)</f>
        <v/>
      </c>
      <c r="L90" s="11" t="str">
        <f>IF(競技者データ入力シート!I94="", "", 競技者データ入力シート!I94)</f>
        <v/>
      </c>
      <c r="M90" s="11" t="str">
        <f>IF(競技者データ入力シート!J94="", "", 競技者データ入力シート!J94)</f>
        <v/>
      </c>
      <c r="N90" s="11" t="str">
        <f>IF(競技者データ入力シート!K94="", "", 競技者データ入力シート!K94)</f>
        <v/>
      </c>
      <c r="O90" s="11" t="str">
        <f>IF(競技者データ入力シート!L94="", "", 競技者データ入力シート!L94)</f>
        <v/>
      </c>
      <c r="P90" s="11" t="str">
        <f>IF(A90="","",競技者データ入力シート!$S$1)</f>
        <v/>
      </c>
      <c r="Q90" s="11" t="str">
        <f>IF(P90="", "",'大会申込一覧表(印刷して提出)'!$P$6)</f>
        <v/>
      </c>
      <c r="R90" s="11" t="str">
        <f>IF(P90="", "", '大会申込一覧表(印刷して提出)'!$E$6)</f>
        <v/>
      </c>
      <c r="S90" s="11" t="str">
        <f>IF(Q90="", "", '大会申込一覧表(印刷して提出)'!$P$5)</f>
        <v/>
      </c>
      <c r="T90" s="11" t="str">
        <f>IF(競技者データ入力シート!M94="", "", 競技者データ入力シート!M94)</f>
        <v/>
      </c>
      <c r="U90" s="11" t="str">
        <f>IF(V90="", "", IF($K90="男", VLOOKUP(V90, データ!$B$2:$C$101, 2, FALSE), IF($K90="女", VLOOKUP(V90, データ!$F$2:$H$101, 2, FALSE), "")))</f>
        <v/>
      </c>
      <c r="V90" s="240" t="str">
        <f>IF($A90="","",IF(競技者データ入力シート!N94="", "", 競技者データ入力シート!N94))</f>
        <v/>
      </c>
      <c r="W90" s="239" t="str">
        <f>IF(競技者データ入力シート!O94="", "", 競技者データ入力シート!O94)</f>
        <v/>
      </c>
      <c r="X90" s="11" t="str">
        <f>IF(競技者データ入力シート!Q94="", "", TRIM(競技者データ入力シート!Q94))</f>
        <v/>
      </c>
      <c r="Y90" s="11" t="str">
        <f>IF(競技者データ入力シート!R94="", "", 競技者データ入力シート!R94)</f>
        <v/>
      </c>
      <c r="Z90" s="11" t="str">
        <f>IF(AA90="", "", IF($K90="男", VLOOKUP(AA90, データ!$B$2:$C$101, 2, FALSE), IF($K90="女", VLOOKUP(AA90, データ!$F$2:$H$101, 2, FALSE), "")))</f>
        <v/>
      </c>
      <c r="AA90" s="11" t="str">
        <f>IF($A90="","",IF(競技者データ入力シート!S94="", "", 競技者データ入力シート!S94))</f>
        <v/>
      </c>
      <c r="AB90" s="11" t="str">
        <f>IF(競技者データ入力シート!T94="", "", 競技者データ入力シート!T94)</f>
        <v/>
      </c>
      <c r="AC90" s="11" t="str">
        <f>IF(競技者データ入力シート!V94="", "", TRIM(競技者データ入力シート!V94))</f>
        <v/>
      </c>
      <c r="AD90" s="11" t="str">
        <f>IF(競技者データ入力シート!W94="", "", 競技者データ入力シート!W94)</f>
        <v/>
      </c>
      <c r="AE90" s="11" t="str">
        <f>IF(AF90="", "", IF($K90="男", VLOOKUP(AF90, データ!$B$2:$C$101, 2, FALSE), IF($K90="女", VLOOKUP(AF90, データ!$F$2:$H$101, 2, FALSE), "")))</f>
        <v/>
      </c>
      <c r="AF90" s="11" t="str">
        <f>IF($A90="","",IF(競技者データ入力シート!X94="", "", 競技者データ入力シート!X94))</f>
        <v/>
      </c>
      <c r="AG90" s="11" t="str">
        <f>IF(競技者データ入力シート!Y94="", "", 競技者データ入力シート!Y94)</f>
        <v/>
      </c>
      <c r="AH90" s="11" t="str">
        <f>IF(競技者データ入力シート!AA94="", "", TRIM(競技者データ入力シート!AA94))</f>
        <v/>
      </c>
      <c r="AI90" s="11" t="str">
        <f>IF(競技者データ入力シート!AB94="", "", 競技者データ入力シート!AB94)</f>
        <v/>
      </c>
      <c r="AJ90" s="11" t="str">
        <f>IF(AK90="", "", IF($K90="男", VLOOKUP(AK90, データ!$B$2:$C$101, 2, FALSE), IF($K90="女", VLOOKUP(AK90, データ!$F$2:$H$101, 2, FALSE), "")))</f>
        <v/>
      </c>
      <c r="AK90" s="11" t="str">
        <f>IF($A90="","",IF(競技者データ入力シート!AC94="", "", 競技者データ入力シート!AC94))</f>
        <v/>
      </c>
      <c r="AL90" s="11" t="str">
        <f>IF(競技者データ入力シート!AD94="", "", 競技者データ入力シート!AD94)</f>
        <v/>
      </c>
      <c r="AM90" s="11" t="str">
        <f>IF(競技者データ入力シート!AF94="", "", TRIM(競技者データ入力シート!AF94))</f>
        <v/>
      </c>
      <c r="AN90" s="11" t="str">
        <f>IF(競技者データ入力シート!AG94="", "", 競技者データ入力シート!AG94)</f>
        <v/>
      </c>
      <c r="AO90" s="11" t="str">
        <f>IF(AP90="", "", IF($K90="男", VLOOKUP(AP90, データ!$B$2:$C$101, 2, FALSE), IF($K90="女", VLOOKUP(AP90, データ!$F$2:$H$101, 2, FALSE), "")))</f>
        <v/>
      </c>
      <c r="AP90" s="11" t="str">
        <f>IF($A90="","",IF(競技者データ入力シート!AH94="", "", 競技者データ入力シート!AH94))</f>
        <v/>
      </c>
      <c r="AQ90" s="11" t="str">
        <f>IF(競技者データ入力シート!AI94="", "", 競技者データ入力シート!AI94)</f>
        <v/>
      </c>
      <c r="AR90" s="11" t="str">
        <f>IF(競技者データ入力シート!AK94="", "", TRIM(競技者データ入力シート!AK94))</f>
        <v/>
      </c>
      <c r="AS90" s="11" t="str">
        <f>IF(競技者データ入力シート!AL94="", "", 競技者データ入力シート!AL94)</f>
        <v/>
      </c>
      <c r="AT90" s="11" t="str">
        <f t="shared" si="9"/>
        <v/>
      </c>
    </row>
    <row r="91" spans="1:46">
      <c r="A91" s="11" t="str">
        <f>競技者データ入力シート!A95</f>
        <v/>
      </c>
      <c r="B91" s="11" t="str">
        <f>IF(競技者データ入力シート!B95="", "", 競技者データ入力シート!B95)</f>
        <v/>
      </c>
      <c r="C91" s="11" t="str">
        <f>IF(競技者データ入力シート!C95="", "", 競技者データ入力シート!C95)</f>
        <v/>
      </c>
      <c r="D91" s="11" t="str">
        <f>IF(競技者データ入力シート!D95="", "", 競技者データ入力シート!D95)</f>
        <v/>
      </c>
      <c r="E91" s="11" t="str">
        <f t="shared" si="5"/>
        <v/>
      </c>
      <c r="F91" s="11" t="str">
        <f t="shared" si="6"/>
        <v/>
      </c>
      <c r="G91" s="11" t="str">
        <f t="shared" si="7"/>
        <v/>
      </c>
      <c r="H91" s="11" t="str">
        <f t="shared" si="8"/>
        <v/>
      </c>
      <c r="I91" s="11" t="str">
        <f>IF(競技者データ入力シート!E95="", "", 競技者データ入力シート!E95)</f>
        <v/>
      </c>
      <c r="J91" s="11" t="str">
        <f>IF(競技者データ入力シート!F95="", "", 競技者データ入力シート!F95)</f>
        <v/>
      </c>
      <c r="K91" s="11" t="str">
        <f>IF(競技者データ入力シート!H95="", "", 競技者データ入力シート!H95)</f>
        <v/>
      </c>
      <c r="L91" s="11" t="str">
        <f>IF(競技者データ入力シート!I95="", "", 競技者データ入力シート!I95)</f>
        <v/>
      </c>
      <c r="M91" s="11" t="str">
        <f>IF(競技者データ入力シート!J95="", "", 競技者データ入力シート!J95)</f>
        <v/>
      </c>
      <c r="N91" s="11" t="str">
        <f>IF(競技者データ入力シート!K95="", "", 競技者データ入力シート!K95)</f>
        <v/>
      </c>
      <c r="O91" s="11" t="str">
        <f>IF(競技者データ入力シート!L95="", "", 競技者データ入力シート!L95)</f>
        <v/>
      </c>
      <c r="P91" s="11" t="str">
        <f>IF(A91="","",競技者データ入力シート!$S$1)</f>
        <v/>
      </c>
      <c r="Q91" s="11" t="str">
        <f>IF(P91="", "",'大会申込一覧表(印刷して提出)'!$P$6)</f>
        <v/>
      </c>
      <c r="R91" s="11" t="str">
        <f>IF(P91="", "", '大会申込一覧表(印刷して提出)'!$E$6)</f>
        <v/>
      </c>
      <c r="S91" s="11" t="str">
        <f>IF(Q91="", "", '大会申込一覧表(印刷して提出)'!$P$5)</f>
        <v/>
      </c>
      <c r="T91" s="11" t="str">
        <f>IF(競技者データ入力シート!M95="", "", 競技者データ入力シート!M95)</f>
        <v/>
      </c>
      <c r="U91" s="11" t="str">
        <f>IF(V91="", "", IF($K91="男", VLOOKUP(V91, データ!$B$2:$C$101, 2, FALSE), IF($K91="女", VLOOKUP(V91, データ!$F$2:$H$101, 2, FALSE), "")))</f>
        <v/>
      </c>
      <c r="V91" s="240" t="str">
        <f>IF($A91="","",IF(競技者データ入力シート!N95="", "", 競技者データ入力シート!N95))</f>
        <v/>
      </c>
      <c r="W91" s="239" t="str">
        <f>IF(競技者データ入力シート!O95="", "", 競技者データ入力シート!O95)</f>
        <v/>
      </c>
      <c r="X91" s="11" t="str">
        <f>IF(競技者データ入力シート!Q95="", "", TRIM(競技者データ入力シート!Q95))</f>
        <v/>
      </c>
      <c r="Y91" s="11" t="str">
        <f>IF(競技者データ入力シート!R95="", "", 競技者データ入力シート!R95)</f>
        <v/>
      </c>
      <c r="Z91" s="11" t="str">
        <f>IF(AA91="", "", IF($K91="男", VLOOKUP(AA91, データ!$B$2:$C$101, 2, FALSE), IF($K91="女", VLOOKUP(AA91, データ!$F$2:$H$101, 2, FALSE), "")))</f>
        <v/>
      </c>
      <c r="AA91" s="11" t="str">
        <f>IF($A91="","",IF(競技者データ入力シート!S95="", "", 競技者データ入力シート!S95))</f>
        <v/>
      </c>
      <c r="AB91" s="11" t="str">
        <f>IF(競技者データ入力シート!T95="", "", 競技者データ入力シート!T95)</f>
        <v/>
      </c>
      <c r="AC91" s="11" t="str">
        <f>IF(競技者データ入力シート!V95="", "", TRIM(競技者データ入力シート!V95))</f>
        <v/>
      </c>
      <c r="AD91" s="11" t="str">
        <f>IF(競技者データ入力シート!W95="", "", 競技者データ入力シート!W95)</f>
        <v/>
      </c>
      <c r="AE91" s="11" t="str">
        <f>IF(AF91="", "", IF($K91="男", VLOOKUP(AF91, データ!$B$2:$C$101, 2, FALSE), IF($K91="女", VLOOKUP(AF91, データ!$F$2:$H$101, 2, FALSE), "")))</f>
        <v/>
      </c>
      <c r="AF91" s="11" t="str">
        <f>IF($A91="","",IF(競技者データ入力シート!X95="", "", 競技者データ入力シート!X95))</f>
        <v/>
      </c>
      <c r="AG91" s="11" t="str">
        <f>IF(競技者データ入力シート!Y95="", "", 競技者データ入力シート!Y95)</f>
        <v/>
      </c>
      <c r="AH91" s="11" t="str">
        <f>IF(競技者データ入力シート!AA95="", "", TRIM(競技者データ入力シート!AA95))</f>
        <v/>
      </c>
      <c r="AI91" s="11" t="str">
        <f>IF(競技者データ入力シート!AB95="", "", 競技者データ入力シート!AB95)</f>
        <v/>
      </c>
      <c r="AJ91" s="11" t="str">
        <f>IF(AK91="", "", IF($K91="男", VLOOKUP(AK91, データ!$B$2:$C$101, 2, FALSE), IF($K91="女", VLOOKUP(AK91, データ!$F$2:$H$101, 2, FALSE), "")))</f>
        <v/>
      </c>
      <c r="AK91" s="11" t="str">
        <f>IF($A91="","",IF(競技者データ入力シート!AC95="", "", 競技者データ入力シート!AC95))</f>
        <v/>
      </c>
      <c r="AL91" s="11" t="str">
        <f>IF(競技者データ入力シート!AD95="", "", 競技者データ入力シート!AD95)</f>
        <v/>
      </c>
      <c r="AM91" s="11" t="str">
        <f>IF(競技者データ入力シート!AF95="", "", TRIM(競技者データ入力シート!AF95))</f>
        <v/>
      </c>
      <c r="AN91" s="11" t="str">
        <f>IF(競技者データ入力シート!AG95="", "", 競技者データ入力シート!AG95)</f>
        <v/>
      </c>
      <c r="AO91" s="11" t="str">
        <f>IF(AP91="", "", IF($K91="男", VLOOKUP(AP91, データ!$B$2:$C$101, 2, FALSE), IF($K91="女", VLOOKUP(AP91, データ!$F$2:$H$101, 2, FALSE), "")))</f>
        <v/>
      </c>
      <c r="AP91" s="11" t="str">
        <f>IF($A91="","",IF(競技者データ入力シート!AH95="", "", 競技者データ入力シート!AH95))</f>
        <v/>
      </c>
      <c r="AQ91" s="11" t="str">
        <f>IF(競技者データ入力シート!AI95="", "", 競技者データ入力シート!AI95)</f>
        <v/>
      </c>
      <c r="AR91" s="11" t="str">
        <f>IF(競技者データ入力シート!AK95="", "", TRIM(競技者データ入力シート!AK95))</f>
        <v/>
      </c>
      <c r="AS91" s="11" t="str">
        <f>IF(競技者データ入力シート!AL95="", "", 競技者データ入力シート!AL95)</f>
        <v/>
      </c>
      <c r="AT91" s="11" t="str">
        <f t="shared" si="9"/>
        <v/>
      </c>
    </row>
    <row r="92" spans="1:46">
      <c r="A92" s="11" t="str">
        <f>競技者データ入力シート!A96</f>
        <v/>
      </c>
      <c r="B92" s="11" t="str">
        <f>IF(競技者データ入力シート!B96="", "", 競技者データ入力シート!B96)</f>
        <v/>
      </c>
      <c r="C92" s="11" t="str">
        <f>IF(競技者データ入力シート!C96="", "", 競技者データ入力シート!C96)</f>
        <v/>
      </c>
      <c r="D92" s="11" t="str">
        <f>IF(競技者データ入力シート!D96="", "", 競技者データ入力シート!D96)</f>
        <v/>
      </c>
      <c r="E92" s="11" t="str">
        <f t="shared" si="5"/>
        <v/>
      </c>
      <c r="F92" s="11" t="str">
        <f t="shared" si="6"/>
        <v/>
      </c>
      <c r="G92" s="11" t="str">
        <f t="shared" si="7"/>
        <v/>
      </c>
      <c r="H92" s="11" t="str">
        <f t="shared" si="8"/>
        <v/>
      </c>
      <c r="I92" s="11" t="str">
        <f>IF(競技者データ入力シート!E96="", "", 競技者データ入力シート!E96)</f>
        <v/>
      </c>
      <c r="J92" s="11" t="str">
        <f>IF(競技者データ入力シート!F96="", "", 競技者データ入力シート!F96)</f>
        <v/>
      </c>
      <c r="K92" s="11" t="str">
        <f>IF(競技者データ入力シート!H96="", "", 競技者データ入力シート!H96)</f>
        <v/>
      </c>
      <c r="L92" s="11" t="str">
        <f>IF(競技者データ入力シート!I96="", "", 競技者データ入力シート!I96)</f>
        <v/>
      </c>
      <c r="M92" s="11" t="str">
        <f>IF(競技者データ入力シート!J96="", "", 競技者データ入力シート!J96)</f>
        <v/>
      </c>
      <c r="N92" s="11" t="str">
        <f>IF(競技者データ入力シート!K96="", "", 競技者データ入力シート!K96)</f>
        <v/>
      </c>
      <c r="O92" s="11" t="str">
        <f>IF(競技者データ入力シート!L96="", "", 競技者データ入力シート!L96)</f>
        <v/>
      </c>
      <c r="P92" s="11" t="str">
        <f>IF(A92="","",競技者データ入力シート!$S$1)</f>
        <v/>
      </c>
      <c r="Q92" s="11" t="str">
        <f>IF(P92="", "",'大会申込一覧表(印刷して提出)'!$P$6)</f>
        <v/>
      </c>
      <c r="R92" s="11" t="str">
        <f>IF(P92="", "", '大会申込一覧表(印刷して提出)'!$E$6)</f>
        <v/>
      </c>
      <c r="S92" s="11" t="str">
        <f>IF(Q92="", "", '大会申込一覧表(印刷して提出)'!$P$5)</f>
        <v/>
      </c>
      <c r="T92" s="11" t="str">
        <f>IF(競技者データ入力シート!M96="", "", 競技者データ入力シート!M96)</f>
        <v/>
      </c>
      <c r="U92" s="11" t="str">
        <f>IF(V92="", "", IF($K92="男", VLOOKUP(V92, データ!$B$2:$C$101, 2, FALSE), IF($K92="女", VLOOKUP(V92, データ!$F$2:$H$101, 2, FALSE), "")))</f>
        <v/>
      </c>
      <c r="V92" s="240" t="str">
        <f>IF($A92="","",IF(競技者データ入力シート!N96="", "", 競技者データ入力シート!N96))</f>
        <v/>
      </c>
      <c r="W92" s="239" t="str">
        <f>IF(競技者データ入力シート!O96="", "", 競技者データ入力シート!O96)</f>
        <v/>
      </c>
      <c r="X92" s="11" t="str">
        <f>IF(競技者データ入力シート!Q96="", "", TRIM(競技者データ入力シート!Q96))</f>
        <v/>
      </c>
      <c r="Y92" s="11" t="str">
        <f>IF(競技者データ入力シート!R96="", "", 競技者データ入力シート!R96)</f>
        <v/>
      </c>
      <c r="Z92" s="11" t="str">
        <f>IF(AA92="", "", IF($K92="男", VLOOKUP(AA92, データ!$B$2:$C$101, 2, FALSE), IF($K92="女", VLOOKUP(AA92, データ!$F$2:$H$101, 2, FALSE), "")))</f>
        <v/>
      </c>
      <c r="AA92" s="11" t="str">
        <f>IF($A92="","",IF(競技者データ入力シート!S96="", "", 競技者データ入力シート!S96))</f>
        <v/>
      </c>
      <c r="AB92" s="11" t="str">
        <f>IF(競技者データ入力シート!T96="", "", 競技者データ入力シート!T96)</f>
        <v/>
      </c>
      <c r="AC92" s="11" t="str">
        <f>IF(競技者データ入力シート!V96="", "", TRIM(競技者データ入力シート!V96))</f>
        <v/>
      </c>
      <c r="AD92" s="11" t="str">
        <f>IF(競技者データ入力シート!W96="", "", 競技者データ入力シート!W96)</f>
        <v/>
      </c>
      <c r="AE92" s="11" t="str">
        <f>IF(AF92="", "", IF($K92="男", VLOOKUP(AF92, データ!$B$2:$C$101, 2, FALSE), IF($K92="女", VLOOKUP(AF92, データ!$F$2:$H$101, 2, FALSE), "")))</f>
        <v/>
      </c>
      <c r="AF92" s="11" t="str">
        <f>IF($A92="","",IF(競技者データ入力シート!X96="", "", 競技者データ入力シート!X96))</f>
        <v/>
      </c>
      <c r="AG92" s="11" t="str">
        <f>IF(競技者データ入力シート!Y96="", "", 競技者データ入力シート!Y96)</f>
        <v/>
      </c>
      <c r="AH92" s="11" t="str">
        <f>IF(競技者データ入力シート!AA96="", "", TRIM(競技者データ入力シート!AA96))</f>
        <v/>
      </c>
      <c r="AI92" s="11" t="str">
        <f>IF(競技者データ入力シート!AB96="", "", 競技者データ入力シート!AB96)</f>
        <v/>
      </c>
      <c r="AJ92" s="11" t="str">
        <f>IF(AK92="", "", IF($K92="男", VLOOKUP(AK92, データ!$B$2:$C$101, 2, FALSE), IF($K92="女", VLOOKUP(AK92, データ!$F$2:$H$101, 2, FALSE), "")))</f>
        <v/>
      </c>
      <c r="AK92" s="11" t="str">
        <f>IF($A92="","",IF(競技者データ入力シート!AC96="", "", 競技者データ入力シート!AC96))</f>
        <v/>
      </c>
      <c r="AL92" s="11" t="str">
        <f>IF(競技者データ入力シート!AD96="", "", 競技者データ入力シート!AD96)</f>
        <v/>
      </c>
      <c r="AM92" s="11" t="str">
        <f>IF(競技者データ入力シート!AF96="", "", TRIM(競技者データ入力シート!AF96))</f>
        <v/>
      </c>
      <c r="AN92" s="11" t="str">
        <f>IF(競技者データ入力シート!AG96="", "", 競技者データ入力シート!AG96)</f>
        <v/>
      </c>
      <c r="AO92" s="11" t="str">
        <f>IF(AP92="", "", IF($K92="男", VLOOKUP(AP92, データ!$B$2:$C$101, 2, FALSE), IF($K92="女", VLOOKUP(AP92, データ!$F$2:$H$101, 2, FALSE), "")))</f>
        <v/>
      </c>
      <c r="AP92" s="11" t="str">
        <f>IF($A92="","",IF(競技者データ入力シート!AH96="", "", 競技者データ入力シート!AH96))</f>
        <v/>
      </c>
      <c r="AQ92" s="11" t="str">
        <f>IF(競技者データ入力シート!AI96="", "", 競技者データ入力シート!AI96)</f>
        <v/>
      </c>
      <c r="AR92" s="11" t="str">
        <f>IF(競技者データ入力シート!AK96="", "", TRIM(競技者データ入力シート!AK96))</f>
        <v/>
      </c>
      <c r="AS92" s="11" t="str">
        <f>IF(競技者データ入力シート!AL96="", "", 競技者データ入力シート!AL96)</f>
        <v/>
      </c>
      <c r="AT92" s="11" t="str">
        <f t="shared" si="9"/>
        <v/>
      </c>
    </row>
    <row r="93" spans="1:46">
      <c r="A93" s="11" t="str">
        <f>競技者データ入力シート!A97</f>
        <v/>
      </c>
      <c r="B93" s="11" t="str">
        <f>IF(競技者データ入力シート!B97="", "", 競技者データ入力シート!B97)</f>
        <v/>
      </c>
      <c r="C93" s="11" t="str">
        <f>IF(競技者データ入力シート!C97="", "", 競技者データ入力シート!C97)</f>
        <v/>
      </c>
      <c r="D93" s="11" t="str">
        <f>IF(競技者データ入力シート!D97="", "", 競技者データ入力シート!D97)</f>
        <v/>
      </c>
      <c r="E93" s="11" t="str">
        <f t="shared" si="5"/>
        <v/>
      </c>
      <c r="F93" s="11" t="str">
        <f t="shared" si="6"/>
        <v/>
      </c>
      <c r="G93" s="11" t="str">
        <f t="shared" si="7"/>
        <v/>
      </c>
      <c r="H93" s="11" t="str">
        <f t="shared" si="8"/>
        <v/>
      </c>
      <c r="I93" s="11" t="str">
        <f>IF(競技者データ入力シート!E97="", "", 競技者データ入力シート!E97)</f>
        <v/>
      </c>
      <c r="J93" s="11" t="str">
        <f>IF(競技者データ入力シート!F97="", "", 競技者データ入力シート!F97)</f>
        <v/>
      </c>
      <c r="K93" s="11" t="str">
        <f>IF(競技者データ入力シート!H97="", "", 競技者データ入力シート!H97)</f>
        <v/>
      </c>
      <c r="L93" s="11" t="str">
        <f>IF(競技者データ入力シート!I97="", "", 競技者データ入力シート!I97)</f>
        <v/>
      </c>
      <c r="M93" s="11" t="str">
        <f>IF(競技者データ入力シート!J97="", "", 競技者データ入力シート!J97)</f>
        <v/>
      </c>
      <c r="N93" s="11" t="str">
        <f>IF(競技者データ入力シート!K97="", "", 競技者データ入力シート!K97)</f>
        <v/>
      </c>
      <c r="O93" s="11" t="str">
        <f>IF(競技者データ入力シート!L97="", "", 競技者データ入力シート!L97)</f>
        <v/>
      </c>
      <c r="P93" s="11" t="str">
        <f>IF(A93="","",競技者データ入力シート!$S$1)</f>
        <v/>
      </c>
      <c r="Q93" s="11" t="str">
        <f>IF(P93="", "",'大会申込一覧表(印刷して提出)'!$P$6)</f>
        <v/>
      </c>
      <c r="R93" s="11" t="str">
        <f>IF(P93="", "", '大会申込一覧表(印刷して提出)'!$E$6)</f>
        <v/>
      </c>
      <c r="S93" s="11" t="str">
        <f>IF(Q93="", "", '大会申込一覧表(印刷して提出)'!$P$5)</f>
        <v/>
      </c>
      <c r="T93" s="11" t="str">
        <f>IF(競技者データ入力シート!M97="", "", 競技者データ入力シート!M97)</f>
        <v/>
      </c>
      <c r="U93" s="11" t="str">
        <f>IF(V93="", "", IF($K93="男", VLOOKUP(V93, データ!$B$2:$C$101, 2, FALSE), IF($K93="女", VLOOKUP(V93, データ!$F$2:$H$101, 2, FALSE), "")))</f>
        <v/>
      </c>
      <c r="V93" s="240" t="str">
        <f>IF($A93="","",IF(競技者データ入力シート!N97="", "", 競技者データ入力シート!N97))</f>
        <v/>
      </c>
      <c r="W93" s="239" t="str">
        <f>IF(競技者データ入力シート!O97="", "", 競技者データ入力シート!O97)</f>
        <v/>
      </c>
      <c r="X93" s="11" t="str">
        <f>IF(競技者データ入力シート!Q97="", "", TRIM(競技者データ入力シート!Q97))</f>
        <v/>
      </c>
      <c r="Y93" s="11" t="str">
        <f>IF(競技者データ入力シート!R97="", "", 競技者データ入力シート!R97)</f>
        <v/>
      </c>
      <c r="Z93" s="11" t="str">
        <f>IF(AA93="", "", IF($K93="男", VLOOKUP(AA93, データ!$B$2:$C$101, 2, FALSE), IF($K93="女", VLOOKUP(AA93, データ!$F$2:$H$101, 2, FALSE), "")))</f>
        <v/>
      </c>
      <c r="AA93" s="11" t="str">
        <f>IF($A93="","",IF(競技者データ入力シート!S97="", "", 競技者データ入力シート!S97))</f>
        <v/>
      </c>
      <c r="AB93" s="11" t="str">
        <f>IF(競技者データ入力シート!T97="", "", 競技者データ入力シート!T97)</f>
        <v/>
      </c>
      <c r="AC93" s="11" t="str">
        <f>IF(競技者データ入力シート!V97="", "", TRIM(競技者データ入力シート!V97))</f>
        <v/>
      </c>
      <c r="AD93" s="11" t="str">
        <f>IF(競技者データ入力シート!W97="", "", 競技者データ入力シート!W97)</f>
        <v/>
      </c>
      <c r="AE93" s="11" t="str">
        <f>IF(AF93="", "", IF($K93="男", VLOOKUP(AF93, データ!$B$2:$C$101, 2, FALSE), IF($K93="女", VLOOKUP(AF93, データ!$F$2:$H$101, 2, FALSE), "")))</f>
        <v/>
      </c>
      <c r="AF93" s="11" t="str">
        <f>IF($A93="","",IF(競技者データ入力シート!X97="", "", 競技者データ入力シート!X97))</f>
        <v/>
      </c>
      <c r="AG93" s="11" t="str">
        <f>IF(競技者データ入力シート!Y97="", "", 競技者データ入力シート!Y97)</f>
        <v/>
      </c>
      <c r="AH93" s="11" t="str">
        <f>IF(競技者データ入力シート!AA97="", "", TRIM(競技者データ入力シート!AA97))</f>
        <v/>
      </c>
      <c r="AI93" s="11" t="str">
        <f>IF(競技者データ入力シート!AB97="", "", 競技者データ入力シート!AB97)</f>
        <v/>
      </c>
      <c r="AJ93" s="11" t="str">
        <f>IF(AK93="", "", IF($K93="男", VLOOKUP(AK93, データ!$B$2:$C$101, 2, FALSE), IF($K93="女", VLOOKUP(AK93, データ!$F$2:$H$101, 2, FALSE), "")))</f>
        <v/>
      </c>
      <c r="AK93" s="11" t="str">
        <f>IF($A93="","",IF(競技者データ入力シート!AC97="", "", 競技者データ入力シート!AC97))</f>
        <v/>
      </c>
      <c r="AL93" s="11" t="str">
        <f>IF(競技者データ入力シート!AD97="", "", 競技者データ入力シート!AD97)</f>
        <v/>
      </c>
      <c r="AM93" s="11" t="str">
        <f>IF(競技者データ入力シート!AF97="", "", TRIM(競技者データ入力シート!AF97))</f>
        <v/>
      </c>
      <c r="AN93" s="11" t="str">
        <f>IF(競技者データ入力シート!AG97="", "", 競技者データ入力シート!AG97)</f>
        <v/>
      </c>
      <c r="AO93" s="11" t="str">
        <f>IF(AP93="", "", IF($K93="男", VLOOKUP(AP93, データ!$B$2:$C$101, 2, FALSE), IF($K93="女", VLOOKUP(AP93, データ!$F$2:$H$101, 2, FALSE), "")))</f>
        <v/>
      </c>
      <c r="AP93" s="11" t="str">
        <f>IF($A93="","",IF(競技者データ入力シート!AH97="", "", 競技者データ入力シート!AH97))</f>
        <v/>
      </c>
      <c r="AQ93" s="11" t="str">
        <f>IF(競技者データ入力シート!AI97="", "", 競技者データ入力シート!AI97)</f>
        <v/>
      </c>
      <c r="AR93" s="11" t="str">
        <f>IF(競技者データ入力シート!AK97="", "", TRIM(競技者データ入力シート!AK97))</f>
        <v/>
      </c>
      <c r="AS93" s="11" t="str">
        <f>IF(競技者データ入力シート!AL97="", "", 競技者データ入力シート!AL97)</f>
        <v/>
      </c>
      <c r="AT93" s="11" t="str">
        <f t="shared" si="9"/>
        <v/>
      </c>
    </row>
    <row r="94" spans="1:46">
      <c r="A94" s="11" t="str">
        <f>競技者データ入力シート!A98</f>
        <v/>
      </c>
      <c r="B94" s="11" t="str">
        <f>IF(競技者データ入力シート!B98="", "", 競技者データ入力シート!B98)</f>
        <v/>
      </c>
      <c r="C94" s="11" t="str">
        <f>IF(競技者データ入力シート!C98="", "", 競技者データ入力シート!C98)</f>
        <v/>
      </c>
      <c r="D94" s="11" t="str">
        <f>IF(競技者データ入力シート!D98="", "", 競技者データ入力シート!D98)</f>
        <v/>
      </c>
      <c r="E94" s="11" t="str">
        <f t="shared" si="5"/>
        <v/>
      </c>
      <c r="F94" s="11" t="str">
        <f t="shared" si="6"/>
        <v/>
      </c>
      <c r="G94" s="11" t="str">
        <f t="shared" si="7"/>
        <v/>
      </c>
      <c r="H94" s="11" t="str">
        <f t="shared" si="8"/>
        <v/>
      </c>
      <c r="I94" s="11" t="str">
        <f>IF(競技者データ入力シート!E98="", "", 競技者データ入力シート!E98)</f>
        <v/>
      </c>
      <c r="J94" s="11" t="str">
        <f>IF(競技者データ入力シート!F98="", "", 競技者データ入力シート!F98)</f>
        <v/>
      </c>
      <c r="K94" s="11" t="str">
        <f>IF(競技者データ入力シート!H98="", "", 競技者データ入力シート!H98)</f>
        <v/>
      </c>
      <c r="L94" s="11" t="str">
        <f>IF(競技者データ入力シート!I98="", "", 競技者データ入力シート!I98)</f>
        <v/>
      </c>
      <c r="M94" s="11" t="str">
        <f>IF(競技者データ入力シート!J98="", "", 競技者データ入力シート!J98)</f>
        <v/>
      </c>
      <c r="N94" s="11" t="str">
        <f>IF(競技者データ入力シート!K98="", "", 競技者データ入力シート!K98)</f>
        <v/>
      </c>
      <c r="O94" s="11" t="str">
        <f>IF(競技者データ入力シート!L98="", "", 競技者データ入力シート!L98)</f>
        <v/>
      </c>
      <c r="P94" s="11" t="str">
        <f>IF(A94="","",競技者データ入力シート!$S$1)</f>
        <v/>
      </c>
      <c r="Q94" s="11" t="str">
        <f>IF(P94="", "",'大会申込一覧表(印刷して提出)'!$P$6)</f>
        <v/>
      </c>
      <c r="R94" s="11" t="str">
        <f>IF(P94="", "", '大会申込一覧表(印刷して提出)'!$E$6)</f>
        <v/>
      </c>
      <c r="S94" s="11" t="str">
        <f>IF(Q94="", "", '大会申込一覧表(印刷して提出)'!$P$5)</f>
        <v/>
      </c>
      <c r="T94" s="11" t="str">
        <f>IF(競技者データ入力シート!M98="", "", 競技者データ入力シート!M98)</f>
        <v/>
      </c>
      <c r="U94" s="11" t="str">
        <f>IF(V94="", "", IF($K94="男", VLOOKUP(V94, データ!$B$2:$C$101, 2, FALSE), IF($K94="女", VLOOKUP(V94, データ!$F$2:$H$101, 2, FALSE), "")))</f>
        <v/>
      </c>
      <c r="V94" s="240" t="str">
        <f>IF($A94="","",IF(競技者データ入力シート!N98="", "", 競技者データ入力シート!N98))</f>
        <v/>
      </c>
      <c r="W94" s="239" t="str">
        <f>IF(競技者データ入力シート!O98="", "", 競技者データ入力シート!O98)</f>
        <v/>
      </c>
      <c r="X94" s="11" t="str">
        <f>IF(競技者データ入力シート!Q98="", "", TRIM(競技者データ入力シート!Q98))</f>
        <v/>
      </c>
      <c r="Y94" s="11" t="str">
        <f>IF(競技者データ入力シート!R98="", "", 競技者データ入力シート!R98)</f>
        <v/>
      </c>
      <c r="Z94" s="11" t="str">
        <f>IF(AA94="", "", IF($K94="男", VLOOKUP(AA94, データ!$B$2:$C$101, 2, FALSE), IF($K94="女", VLOOKUP(AA94, データ!$F$2:$H$101, 2, FALSE), "")))</f>
        <v/>
      </c>
      <c r="AA94" s="11" t="str">
        <f>IF($A94="","",IF(競技者データ入力シート!S98="", "", 競技者データ入力シート!S98))</f>
        <v/>
      </c>
      <c r="AB94" s="11" t="str">
        <f>IF(競技者データ入力シート!T98="", "", 競技者データ入力シート!T98)</f>
        <v/>
      </c>
      <c r="AC94" s="11" t="str">
        <f>IF(競技者データ入力シート!V98="", "", TRIM(競技者データ入力シート!V98))</f>
        <v/>
      </c>
      <c r="AD94" s="11" t="str">
        <f>IF(競技者データ入力シート!W98="", "", 競技者データ入力シート!W98)</f>
        <v/>
      </c>
      <c r="AE94" s="11" t="str">
        <f>IF(AF94="", "", IF($K94="男", VLOOKUP(AF94, データ!$B$2:$C$101, 2, FALSE), IF($K94="女", VLOOKUP(AF94, データ!$F$2:$H$101, 2, FALSE), "")))</f>
        <v/>
      </c>
      <c r="AF94" s="11" t="str">
        <f>IF($A94="","",IF(競技者データ入力シート!X98="", "", 競技者データ入力シート!X98))</f>
        <v/>
      </c>
      <c r="AG94" s="11" t="str">
        <f>IF(競技者データ入力シート!Y98="", "", 競技者データ入力シート!Y98)</f>
        <v/>
      </c>
      <c r="AH94" s="11" t="str">
        <f>IF(競技者データ入力シート!AA98="", "", TRIM(競技者データ入力シート!AA98))</f>
        <v/>
      </c>
      <c r="AI94" s="11" t="str">
        <f>IF(競技者データ入力シート!AB98="", "", 競技者データ入力シート!AB98)</f>
        <v/>
      </c>
      <c r="AJ94" s="11" t="str">
        <f>IF(AK94="", "", IF($K94="男", VLOOKUP(AK94, データ!$B$2:$C$101, 2, FALSE), IF($K94="女", VLOOKUP(AK94, データ!$F$2:$H$101, 2, FALSE), "")))</f>
        <v/>
      </c>
      <c r="AK94" s="11" t="str">
        <f>IF($A94="","",IF(競技者データ入力シート!AC98="", "", 競技者データ入力シート!AC98))</f>
        <v/>
      </c>
      <c r="AL94" s="11" t="str">
        <f>IF(競技者データ入力シート!AD98="", "", 競技者データ入力シート!AD98)</f>
        <v/>
      </c>
      <c r="AM94" s="11" t="str">
        <f>IF(競技者データ入力シート!AF98="", "", TRIM(競技者データ入力シート!AF98))</f>
        <v/>
      </c>
      <c r="AN94" s="11" t="str">
        <f>IF(競技者データ入力シート!AG98="", "", 競技者データ入力シート!AG98)</f>
        <v/>
      </c>
      <c r="AO94" s="11" t="str">
        <f>IF(AP94="", "", IF($K94="男", VLOOKUP(AP94, データ!$B$2:$C$101, 2, FALSE), IF($K94="女", VLOOKUP(AP94, データ!$F$2:$H$101, 2, FALSE), "")))</f>
        <v/>
      </c>
      <c r="AP94" s="11" t="str">
        <f>IF($A94="","",IF(競技者データ入力シート!AH98="", "", 競技者データ入力シート!AH98))</f>
        <v/>
      </c>
      <c r="AQ94" s="11" t="str">
        <f>IF(競技者データ入力シート!AI98="", "", 競技者データ入力シート!AI98)</f>
        <v/>
      </c>
      <c r="AR94" s="11" t="str">
        <f>IF(競技者データ入力シート!AK98="", "", TRIM(競技者データ入力シート!AK98))</f>
        <v/>
      </c>
      <c r="AS94" s="11" t="str">
        <f>IF(競技者データ入力シート!AL98="", "", 競技者データ入力シート!AL98)</f>
        <v/>
      </c>
      <c r="AT94" s="11" t="str">
        <f t="shared" si="9"/>
        <v/>
      </c>
    </row>
    <row r="95" spans="1:46">
      <c r="A95" s="11" t="str">
        <f>競技者データ入力シート!A99</f>
        <v/>
      </c>
      <c r="B95" s="11" t="str">
        <f>IF(競技者データ入力シート!B99="", "", 競技者データ入力シート!B99)</f>
        <v/>
      </c>
      <c r="C95" s="11" t="str">
        <f>IF(競技者データ入力シート!C99="", "", 競技者データ入力シート!C99)</f>
        <v/>
      </c>
      <c r="D95" s="11" t="str">
        <f>IF(競技者データ入力シート!D99="", "", 競技者データ入力シート!D99)</f>
        <v/>
      </c>
      <c r="E95" s="11" t="str">
        <f t="shared" si="5"/>
        <v/>
      </c>
      <c r="F95" s="11" t="str">
        <f t="shared" si="6"/>
        <v/>
      </c>
      <c r="G95" s="11" t="str">
        <f t="shared" si="7"/>
        <v/>
      </c>
      <c r="H95" s="11" t="str">
        <f t="shared" si="8"/>
        <v/>
      </c>
      <c r="I95" s="11" t="str">
        <f>IF(競技者データ入力シート!E99="", "", 競技者データ入力シート!E99)</f>
        <v/>
      </c>
      <c r="J95" s="11" t="str">
        <f>IF(競技者データ入力シート!F99="", "", 競技者データ入力シート!F99)</f>
        <v/>
      </c>
      <c r="K95" s="11" t="str">
        <f>IF(競技者データ入力シート!H99="", "", 競技者データ入力シート!H99)</f>
        <v/>
      </c>
      <c r="L95" s="11" t="str">
        <f>IF(競技者データ入力シート!I99="", "", 競技者データ入力シート!I99)</f>
        <v/>
      </c>
      <c r="M95" s="11" t="str">
        <f>IF(競技者データ入力シート!J99="", "", 競技者データ入力シート!J99)</f>
        <v/>
      </c>
      <c r="N95" s="11" t="str">
        <f>IF(競技者データ入力シート!K99="", "", 競技者データ入力シート!K99)</f>
        <v/>
      </c>
      <c r="O95" s="11" t="str">
        <f>IF(競技者データ入力シート!L99="", "", 競技者データ入力シート!L99)</f>
        <v/>
      </c>
      <c r="P95" s="11" t="str">
        <f>IF(A95="","",競技者データ入力シート!$S$1)</f>
        <v/>
      </c>
      <c r="Q95" s="11" t="str">
        <f>IF(P95="", "",'大会申込一覧表(印刷して提出)'!$P$6)</f>
        <v/>
      </c>
      <c r="R95" s="11" t="str">
        <f>IF(P95="", "", '大会申込一覧表(印刷して提出)'!$E$6)</f>
        <v/>
      </c>
      <c r="S95" s="11" t="str">
        <f>IF(Q95="", "", '大会申込一覧表(印刷して提出)'!$P$5)</f>
        <v/>
      </c>
      <c r="T95" s="11" t="str">
        <f>IF(競技者データ入力シート!M99="", "", 競技者データ入力シート!M99)</f>
        <v/>
      </c>
      <c r="U95" s="11" t="str">
        <f>IF(V95="", "", IF($K95="男", VLOOKUP(V95, データ!$B$2:$C$101, 2, FALSE), IF($K95="女", VLOOKUP(V95, データ!$F$2:$H$101, 2, FALSE), "")))</f>
        <v/>
      </c>
      <c r="V95" s="240" t="str">
        <f>IF($A95="","",IF(競技者データ入力シート!N99="", "", 競技者データ入力シート!N99))</f>
        <v/>
      </c>
      <c r="W95" s="239" t="str">
        <f>IF(競技者データ入力シート!O99="", "", 競技者データ入力シート!O99)</f>
        <v/>
      </c>
      <c r="X95" s="11" t="str">
        <f>IF(競技者データ入力シート!Q99="", "", TRIM(競技者データ入力シート!Q99))</f>
        <v/>
      </c>
      <c r="Y95" s="11" t="str">
        <f>IF(競技者データ入力シート!R99="", "", 競技者データ入力シート!R99)</f>
        <v/>
      </c>
      <c r="Z95" s="11" t="str">
        <f>IF(AA95="", "", IF($K95="男", VLOOKUP(AA95, データ!$B$2:$C$101, 2, FALSE), IF($K95="女", VLOOKUP(AA95, データ!$F$2:$H$101, 2, FALSE), "")))</f>
        <v/>
      </c>
      <c r="AA95" s="11" t="str">
        <f>IF($A95="","",IF(競技者データ入力シート!S99="", "", 競技者データ入力シート!S99))</f>
        <v/>
      </c>
      <c r="AB95" s="11" t="str">
        <f>IF(競技者データ入力シート!T99="", "", 競技者データ入力シート!T99)</f>
        <v/>
      </c>
      <c r="AC95" s="11" t="str">
        <f>IF(競技者データ入力シート!V99="", "", TRIM(競技者データ入力シート!V99))</f>
        <v/>
      </c>
      <c r="AD95" s="11" t="str">
        <f>IF(競技者データ入力シート!W99="", "", 競技者データ入力シート!W99)</f>
        <v/>
      </c>
      <c r="AE95" s="11" t="str">
        <f>IF(AF95="", "", IF($K95="男", VLOOKUP(AF95, データ!$B$2:$C$101, 2, FALSE), IF($K95="女", VLOOKUP(AF95, データ!$F$2:$H$101, 2, FALSE), "")))</f>
        <v/>
      </c>
      <c r="AF95" s="11" t="str">
        <f>IF($A95="","",IF(競技者データ入力シート!X99="", "", 競技者データ入力シート!X99))</f>
        <v/>
      </c>
      <c r="AG95" s="11" t="str">
        <f>IF(競技者データ入力シート!Y99="", "", 競技者データ入力シート!Y99)</f>
        <v/>
      </c>
      <c r="AH95" s="11" t="str">
        <f>IF(競技者データ入力シート!AA99="", "", TRIM(競技者データ入力シート!AA99))</f>
        <v/>
      </c>
      <c r="AI95" s="11" t="str">
        <f>IF(競技者データ入力シート!AB99="", "", 競技者データ入力シート!AB99)</f>
        <v/>
      </c>
      <c r="AJ95" s="11" t="str">
        <f>IF(AK95="", "", IF($K95="男", VLOOKUP(AK95, データ!$B$2:$C$101, 2, FALSE), IF($K95="女", VLOOKUP(AK95, データ!$F$2:$H$101, 2, FALSE), "")))</f>
        <v/>
      </c>
      <c r="AK95" s="11" t="str">
        <f>IF($A95="","",IF(競技者データ入力シート!AC99="", "", 競技者データ入力シート!AC99))</f>
        <v/>
      </c>
      <c r="AL95" s="11" t="str">
        <f>IF(競技者データ入力シート!AD99="", "", 競技者データ入力シート!AD99)</f>
        <v/>
      </c>
      <c r="AM95" s="11" t="str">
        <f>IF(競技者データ入力シート!AF99="", "", TRIM(競技者データ入力シート!AF99))</f>
        <v/>
      </c>
      <c r="AN95" s="11" t="str">
        <f>IF(競技者データ入力シート!AG99="", "", 競技者データ入力シート!AG99)</f>
        <v/>
      </c>
      <c r="AO95" s="11" t="str">
        <f>IF(AP95="", "", IF($K95="男", VLOOKUP(AP95, データ!$B$2:$C$101, 2, FALSE), IF($K95="女", VLOOKUP(AP95, データ!$F$2:$H$101, 2, FALSE), "")))</f>
        <v/>
      </c>
      <c r="AP95" s="11" t="str">
        <f>IF($A95="","",IF(競技者データ入力シート!AH99="", "", 競技者データ入力シート!AH99))</f>
        <v/>
      </c>
      <c r="AQ95" s="11" t="str">
        <f>IF(競技者データ入力シート!AI99="", "", 競技者データ入力シート!AI99)</f>
        <v/>
      </c>
      <c r="AR95" s="11" t="str">
        <f>IF(競技者データ入力シート!AK99="", "", TRIM(競技者データ入力シート!AK99))</f>
        <v/>
      </c>
      <c r="AS95" s="11" t="str">
        <f>IF(競技者データ入力シート!AL99="", "", 競技者データ入力シート!AL99)</f>
        <v/>
      </c>
      <c r="AT95" s="11" t="str">
        <f t="shared" si="9"/>
        <v/>
      </c>
    </row>
    <row r="96" spans="1:46">
      <c r="A96" s="11" t="str">
        <f>競技者データ入力シート!A100</f>
        <v/>
      </c>
      <c r="B96" s="11" t="str">
        <f>IF(競技者データ入力シート!B100="", "", 競技者データ入力シート!B100)</f>
        <v/>
      </c>
      <c r="C96" s="11" t="str">
        <f>IF(競技者データ入力シート!C100="", "", 競技者データ入力シート!C100)</f>
        <v/>
      </c>
      <c r="D96" s="11" t="str">
        <f>IF(競技者データ入力シート!D100="", "", 競技者データ入力シート!D100)</f>
        <v/>
      </c>
      <c r="E96" s="11" t="str">
        <f t="shared" si="5"/>
        <v/>
      </c>
      <c r="F96" s="11" t="str">
        <f t="shared" si="6"/>
        <v/>
      </c>
      <c r="G96" s="11" t="str">
        <f t="shared" si="7"/>
        <v/>
      </c>
      <c r="H96" s="11" t="str">
        <f t="shared" si="8"/>
        <v/>
      </c>
      <c r="I96" s="11" t="str">
        <f>IF(競技者データ入力シート!E100="", "", 競技者データ入力シート!E100)</f>
        <v/>
      </c>
      <c r="J96" s="11" t="str">
        <f>IF(競技者データ入力シート!F100="", "", 競技者データ入力シート!F100)</f>
        <v/>
      </c>
      <c r="K96" s="11" t="str">
        <f>IF(競技者データ入力シート!H100="", "", 競技者データ入力シート!H100)</f>
        <v/>
      </c>
      <c r="L96" s="11" t="str">
        <f>IF(競技者データ入力シート!I100="", "", 競技者データ入力シート!I100)</f>
        <v/>
      </c>
      <c r="M96" s="11" t="str">
        <f>IF(競技者データ入力シート!J100="", "", 競技者データ入力シート!J100)</f>
        <v/>
      </c>
      <c r="N96" s="11" t="str">
        <f>IF(競技者データ入力シート!K100="", "", 競技者データ入力シート!K100)</f>
        <v/>
      </c>
      <c r="O96" s="11" t="str">
        <f>IF(競技者データ入力シート!L100="", "", 競技者データ入力シート!L100)</f>
        <v/>
      </c>
      <c r="P96" s="11" t="str">
        <f>IF(A96="","",競技者データ入力シート!$S$1)</f>
        <v/>
      </c>
      <c r="Q96" s="11" t="str">
        <f>IF(P96="", "",'大会申込一覧表(印刷して提出)'!$P$6)</f>
        <v/>
      </c>
      <c r="R96" s="11" t="str">
        <f>IF(P96="", "", '大会申込一覧表(印刷して提出)'!$E$6)</f>
        <v/>
      </c>
      <c r="S96" s="11" t="str">
        <f>IF(Q96="", "", '大会申込一覧表(印刷して提出)'!$P$5)</f>
        <v/>
      </c>
      <c r="T96" s="11" t="str">
        <f>IF(競技者データ入力シート!M100="", "", 競技者データ入力シート!M100)</f>
        <v/>
      </c>
      <c r="U96" s="11" t="str">
        <f>IF(V96="", "", IF($K96="男", VLOOKUP(V96, データ!$B$2:$C$101, 2, FALSE), IF($K96="女", VLOOKUP(V96, データ!$F$2:$H$101, 2, FALSE), "")))</f>
        <v/>
      </c>
      <c r="V96" s="240" t="str">
        <f>IF($A96="","",IF(競技者データ入力シート!N100="", "", 競技者データ入力シート!N100))</f>
        <v/>
      </c>
      <c r="W96" s="239" t="str">
        <f>IF(競技者データ入力シート!O100="", "", 競技者データ入力シート!O100)</f>
        <v/>
      </c>
      <c r="X96" s="11" t="str">
        <f>IF(競技者データ入力シート!Q100="", "", TRIM(競技者データ入力シート!Q100))</f>
        <v/>
      </c>
      <c r="Y96" s="11" t="str">
        <f>IF(競技者データ入力シート!R100="", "", 競技者データ入力シート!R100)</f>
        <v/>
      </c>
      <c r="Z96" s="11" t="str">
        <f>IF(AA96="", "", IF($K96="男", VLOOKUP(AA96, データ!$B$2:$C$101, 2, FALSE), IF($K96="女", VLOOKUP(AA96, データ!$F$2:$H$101, 2, FALSE), "")))</f>
        <v/>
      </c>
      <c r="AA96" s="11" t="str">
        <f>IF($A96="","",IF(競技者データ入力シート!S100="", "", 競技者データ入力シート!S100))</f>
        <v/>
      </c>
      <c r="AB96" s="11" t="str">
        <f>IF(競技者データ入力シート!T100="", "", 競技者データ入力シート!T100)</f>
        <v/>
      </c>
      <c r="AC96" s="11" t="str">
        <f>IF(競技者データ入力シート!V100="", "", TRIM(競技者データ入力シート!V100))</f>
        <v/>
      </c>
      <c r="AD96" s="11" t="str">
        <f>IF(競技者データ入力シート!W100="", "", 競技者データ入力シート!W100)</f>
        <v/>
      </c>
      <c r="AE96" s="11" t="str">
        <f>IF(AF96="", "", IF($K96="男", VLOOKUP(AF96, データ!$B$2:$C$101, 2, FALSE), IF($K96="女", VLOOKUP(AF96, データ!$F$2:$H$101, 2, FALSE), "")))</f>
        <v/>
      </c>
      <c r="AF96" s="11" t="str">
        <f>IF($A96="","",IF(競技者データ入力シート!X100="", "", 競技者データ入力シート!X100))</f>
        <v/>
      </c>
      <c r="AG96" s="11" t="str">
        <f>IF(競技者データ入力シート!Y100="", "", 競技者データ入力シート!Y100)</f>
        <v/>
      </c>
      <c r="AH96" s="11" t="str">
        <f>IF(競技者データ入力シート!AA100="", "", TRIM(競技者データ入力シート!AA100))</f>
        <v/>
      </c>
      <c r="AI96" s="11" t="str">
        <f>IF(競技者データ入力シート!AB100="", "", 競技者データ入力シート!AB100)</f>
        <v/>
      </c>
      <c r="AJ96" s="11" t="str">
        <f>IF(AK96="", "", IF($K96="男", VLOOKUP(AK96, データ!$B$2:$C$101, 2, FALSE), IF($K96="女", VLOOKUP(AK96, データ!$F$2:$H$101, 2, FALSE), "")))</f>
        <v/>
      </c>
      <c r="AK96" s="11" t="str">
        <f>IF($A96="","",IF(競技者データ入力シート!AC100="", "", 競技者データ入力シート!AC100))</f>
        <v/>
      </c>
      <c r="AL96" s="11" t="str">
        <f>IF(競技者データ入力シート!AD100="", "", 競技者データ入力シート!AD100)</f>
        <v/>
      </c>
      <c r="AM96" s="11" t="str">
        <f>IF(競技者データ入力シート!AF100="", "", TRIM(競技者データ入力シート!AF100))</f>
        <v/>
      </c>
      <c r="AN96" s="11" t="str">
        <f>IF(競技者データ入力シート!AG100="", "", 競技者データ入力シート!AG100)</f>
        <v/>
      </c>
      <c r="AO96" s="11" t="str">
        <f>IF(AP96="", "", IF($K96="男", VLOOKUP(AP96, データ!$B$2:$C$101, 2, FALSE), IF($K96="女", VLOOKUP(AP96, データ!$F$2:$H$101, 2, FALSE), "")))</f>
        <v/>
      </c>
      <c r="AP96" s="11" t="str">
        <f>IF($A96="","",IF(競技者データ入力シート!AH100="", "", 競技者データ入力シート!AH100))</f>
        <v/>
      </c>
      <c r="AQ96" s="11" t="str">
        <f>IF(競技者データ入力シート!AI100="", "", 競技者データ入力シート!AI100)</f>
        <v/>
      </c>
      <c r="AR96" s="11" t="str">
        <f>IF(競技者データ入力シート!AK100="", "", TRIM(競技者データ入力シート!AK100))</f>
        <v/>
      </c>
      <c r="AS96" s="11" t="str">
        <f>IF(競技者データ入力シート!AL100="", "", 競技者データ入力シート!AL100)</f>
        <v/>
      </c>
      <c r="AT96" s="11" t="str">
        <f t="shared" si="9"/>
        <v/>
      </c>
    </row>
    <row r="97" spans="1:46">
      <c r="A97" s="11" t="str">
        <f>競技者データ入力シート!A101</f>
        <v/>
      </c>
      <c r="B97" s="11" t="str">
        <f>IF(競技者データ入力シート!B101="", "", 競技者データ入力シート!B101)</f>
        <v/>
      </c>
      <c r="C97" s="11" t="str">
        <f>IF(競技者データ入力シート!C101="", "", 競技者データ入力シート!C101)</f>
        <v/>
      </c>
      <c r="D97" s="11" t="str">
        <f>IF(競技者データ入力シート!D101="", "", 競技者データ入力シート!D101)</f>
        <v/>
      </c>
      <c r="E97" s="11" t="str">
        <f t="shared" si="5"/>
        <v/>
      </c>
      <c r="F97" s="11" t="str">
        <f t="shared" si="6"/>
        <v/>
      </c>
      <c r="G97" s="11" t="str">
        <f t="shared" si="7"/>
        <v/>
      </c>
      <c r="H97" s="11" t="str">
        <f t="shared" si="8"/>
        <v/>
      </c>
      <c r="I97" s="11" t="str">
        <f>IF(競技者データ入力シート!E101="", "", 競技者データ入力シート!E101)</f>
        <v/>
      </c>
      <c r="J97" s="11" t="str">
        <f>IF(競技者データ入力シート!F101="", "", 競技者データ入力シート!F101)</f>
        <v/>
      </c>
      <c r="K97" s="11" t="str">
        <f>IF(競技者データ入力シート!H101="", "", 競技者データ入力シート!H101)</f>
        <v/>
      </c>
      <c r="L97" s="11" t="str">
        <f>IF(競技者データ入力シート!I101="", "", 競技者データ入力シート!I101)</f>
        <v/>
      </c>
      <c r="M97" s="11" t="str">
        <f>IF(競技者データ入力シート!J101="", "", 競技者データ入力シート!J101)</f>
        <v/>
      </c>
      <c r="N97" s="11" t="str">
        <f>IF(競技者データ入力シート!K101="", "", 競技者データ入力シート!K101)</f>
        <v/>
      </c>
      <c r="O97" s="11" t="str">
        <f>IF(競技者データ入力シート!L101="", "", 競技者データ入力シート!L101)</f>
        <v/>
      </c>
      <c r="P97" s="11" t="str">
        <f>IF(A97="","",競技者データ入力シート!$S$1)</f>
        <v/>
      </c>
      <c r="Q97" s="11" t="str">
        <f>IF(P97="", "",'大会申込一覧表(印刷して提出)'!$P$6)</f>
        <v/>
      </c>
      <c r="R97" s="11" t="str">
        <f>IF(P97="", "", '大会申込一覧表(印刷して提出)'!$E$6)</f>
        <v/>
      </c>
      <c r="S97" s="11" t="str">
        <f>IF(Q97="", "", '大会申込一覧表(印刷して提出)'!$P$5)</f>
        <v/>
      </c>
      <c r="T97" s="11" t="str">
        <f>IF(競技者データ入力シート!M101="", "", 競技者データ入力シート!M101)</f>
        <v/>
      </c>
      <c r="U97" s="11" t="str">
        <f>IF(V97="", "", IF($K97="男", VLOOKUP(V97, データ!$B$2:$C$101, 2, FALSE), IF($K97="女", VLOOKUP(V97, データ!$F$2:$H$101, 2, FALSE), "")))</f>
        <v/>
      </c>
      <c r="V97" s="240" t="str">
        <f>IF($A97="","",IF(競技者データ入力シート!N101="", "", 競技者データ入力シート!N101))</f>
        <v/>
      </c>
      <c r="W97" s="239" t="str">
        <f>IF(競技者データ入力シート!O101="", "", 競技者データ入力シート!O101)</f>
        <v/>
      </c>
      <c r="X97" s="11" t="str">
        <f>IF(競技者データ入力シート!Q101="", "", TRIM(競技者データ入力シート!Q101))</f>
        <v/>
      </c>
      <c r="Y97" s="11" t="str">
        <f>IF(競技者データ入力シート!R101="", "", 競技者データ入力シート!R101)</f>
        <v/>
      </c>
      <c r="Z97" s="11" t="str">
        <f>IF(AA97="", "", IF($K97="男", VLOOKUP(AA97, データ!$B$2:$C$101, 2, FALSE), IF($K97="女", VLOOKUP(AA97, データ!$F$2:$H$101, 2, FALSE), "")))</f>
        <v/>
      </c>
      <c r="AA97" s="11" t="str">
        <f>IF($A97="","",IF(競技者データ入力シート!S101="", "", 競技者データ入力シート!S101))</f>
        <v/>
      </c>
      <c r="AB97" s="11" t="str">
        <f>IF(競技者データ入力シート!T101="", "", 競技者データ入力シート!T101)</f>
        <v/>
      </c>
      <c r="AC97" s="11" t="str">
        <f>IF(競技者データ入力シート!V101="", "", TRIM(競技者データ入力シート!V101))</f>
        <v/>
      </c>
      <c r="AD97" s="11" t="str">
        <f>IF(競技者データ入力シート!W101="", "", 競技者データ入力シート!W101)</f>
        <v/>
      </c>
      <c r="AE97" s="11" t="str">
        <f>IF(AF97="", "", IF($K97="男", VLOOKUP(AF97, データ!$B$2:$C$101, 2, FALSE), IF($K97="女", VLOOKUP(AF97, データ!$F$2:$H$101, 2, FALSE), "")))</f>
        <v/>
      </c>
      <c r="AF97" s="11" t="str">
        <f>IF($A97="","",IF(競技者データ入力シート!X101="", "", 競技者データ入力シート!X101))</f>
        <v/>
      </c>
      <c r="AG97" s="11" t="str">
        <f>IF(競技者データ入力シート!Y101="", "", 競技者データ入力シート!Y101)</f>
        <v/>
      </c>
      <c r="AH97" s="11" t="str">
        <f>IF(競技者データ入力シート!AA101="", "", TRIM(競技者データ入力シート!AA101))</f>
        <v/>
      </c>
      <c r="AI97" s="11" t="str">
        <f>IF(競技者データ入力シート!AB101="", "", 競技者データ入力シート!AB101)</f>
        <v/>
      </c>
      <c r="AJ97" s="11" t="str">
        <f>IF(AK97="", "", IF($K97="男", VLOOKUP(AK97, データ!$B$2:$C$101, 2, FALSE), IF($K97="女", VLOOKUP(AK97, データ!$F$2:$H$101, 2, FALSE), "")))</f>
        <v/>
      </c>
      <c r="AK97" s="11" t="str">
        <f>IF($A97="","",IF(競技者データ入力シート!AC101="", "", 競技者データ入力シート!AC101))</f>
        <v/>
      </c>
      <c r="AL97" s="11" t="str">
        <f>IF(競技者データ入力シート!AD101="", "", 競技者データ入力シート!AD101)</f>
        <v/>
      </c>
      <c r="AM97" s="11" t="str">
        <f>IF(競技者データ入力シート!AF101="", "", TRIM(競技者データ入力シート!AF101))</f>
        <v/>
      </c>
      <c r="AN97" s="11" t="str">
        <f>IF(競技者データ入力シート!AG101="", "", 競技者データ入力シート!AG101)</f>
        <v/>
      </c>
      <c r="AO97" s="11" t="str">
        <f>IF(AP97="", "", IF($K97="男", VLOOKUP(AP97, データ!$B$2:$C$101, 2, FALSE), IF($K97="女", VLOOKUP(AP97, データ!$F$2:$H$101, 2, FALSE), "")))</f>
        <v/>
      </c>
      <c r="AP97" s="11" t="str">
        <f>IF($A97="","",IF(競技者データ入力シート!AH101="", "", 競技者データ入力シート!AH101))</f>
        <v/>
      </c>
      <c r="AQ97" s="11" t="str">
        <f>IF(競技者データ入力シート!AI101="", "", 競技者データ入力シート!AI101)</f>
        <v/>
      </c>
      <c r="AR97" s="11" t="str">
        <f>IF(競技者データ入力シート!AK101="", "", TRIM(競技者データ入力シート!AK101))</f>
        <v/>
      </c>
      <c r="AS97" s="11" t="str">
        <f>IF(競技者データ入力シート!AL101="", "", 競技者データ入力シート!AL101)</f>
        <v/>
      </c>
      <c r="AT97" s="11" t="str">
        <f t="shared" si="9"/>
        <v/>
      </c>
    </row>
    <row r="98" spans="1:46">
      <c r="A98" s="11" t="str">
        <f>競技者データ入力シート!A102</f>
        <v/>
      </c>
      <c r="B98" s="11" t="str">
        <f>IF(競技者データ入力シート!B102="", "", 競技者データ入力シート!B102)</f>
        <v/>
      </c>
      <c r="C98" s="11" t="str">
        <f>IF(競技者データ入力シート!C102="", "", 競技者データ入力シート!C102)</f>
        <v/>
      </c>
      <c r="D98" s="11" t="str">
        <f>IF(競技者データ入力シート!D102="", "", 競技者データ入力シート!D102)</f>
        <v/>
      </c>
      <c r="E98" s="11" t="str">
        <f t="shared" si="5"/>
        <v/>
      </c>
      <c r="F98" s="11" t="str">
        <f t="shared" si="6"/>
        <v/>
      </c>
      <c r="G98" s="11" t="str">
        <f t="shared" si="7"/>
        <v/>
      </c>
      <c r="H98" s="11" t="str">
        <f t="shared" si="8"/>
        <v/>
      </c>
      <c r="I98" s="11" t="str">
        <f>IF(競技者データ入力シート!E102="", "", 競技者データ入力シート!E102)</f>
        <v/>
      </c>
      <c r="J98" s="11" t="str">
        <f>IF(競技者データ入力シート!F102="", "", 競技者データ入力シート!F102)</f>
        <v/>
      </c>
      <c r="K98" s="11" t="str">
        <f>IF(競技者データ入力シート!H102="", "", 競技者データ入力シート!H102)</f>
        <v/>
      </c>
      <c r="L98" s="11" t="str">
        <f>IF(競技者データ入力シート!I102="", "", 競技者データ入力シート!I102)</f>
        <v/>
      </c>
      <c r="M98" s="11" t="str">
        <f>IF(競技者データ入力シート!J102="", "", 競技者データ入力シート!J102)</f>
        <v/>
      </c>
      <c r="N98" s="11" t="str">
        <f>IF(競技者データ入力シート!K102="", "", 競技者データ入力シート!K102)</f>
        <v/>
      </c>
      <c r="O98" s="11" t="str">
        <f>IF(競技者データ入力シート!L102="", "", 競技者データ入力シート!L102)</f>
        <v/>
      </c>
      <c r="P98" s="11" t="str">
        <f>IF(A98="","",競技者データ入力シート!$S$1)</f>
        <v/>
      </c>
      <c r="Q98" s="11" t="str">
        <f>IF(P98="", "",'大会申込一覧表(印刷して提出)'!$P$6)</f>
        <v/>
      </c>
      <c r="R98" s="11" t="str">
        <f>IF(P98="", "", '大会申込一覧表(印刷して提出)'!$E$6)</f>
        <v/>
      </c>
      <c r="S98" s="11" t="str">
        <f>IF(Q98="", "", '大会申込一覧表(印刷して提出)'!$P$5)</f>
        <v/>
      </c>
      <c r="T98" s="11" t="str">
        <f>IF(競技者データ入力シート!M102="", "", 競技者データ入力シート!M102)</f>
        <v/>
      </c>
      <c r="U98" s="11" t="str">
        <f>IF(V98="", "", IF($K98="男", VLOOKUP(V98, データ!$B$2:$C$101, 2, FALSE), IF($K98="女", VLOOKUP(V98, データ!$F$2:$H$101, 2, FALSE), "")))</f>
        <v/>
      </c>
      <c r="V98" s="240" t="str">
        <f>IF($A98="","",IF(競技者データ入力シート!N102="", "", 競技者データ入力シート!N102))</f>
        <v/>
      </c>
      <c r="W98" s="239" t="str">
        <f>IF(競技者データ入力シート!O102="", "", 競技者データ入力シート!O102)</f>
        <v/>
      </c>
      <c r="X98" s="11" t="str">
        <f>IF(競技者データ入力シート!Q102="", "", TRIM(競技者データ入力シート!Q102))</f>
        <v/>
      </c>
      <c r="Y98" s="11" t="str">
        <f>IF(競技者データ入力シート!R102="", "", 競技者データ入力シート!R102)</f>
        <v/>
      </c>
      <c r="Z98" s="11" t="str">
        <f>IF(AA98="", "", IF($K98="男", VLOOKUP(AA98, データ!$B$2:$C$101, 2, FALSE), IF($K98="女", VLOOKUP(AA98, データ!$F$2:$H$101, 2, FALSE), "")))</f>
        <v/>
      </c>
      <c r="AA98" s="11" t="str">
        <f>IF($A98="","",IF(競技者データ入力シート!S102="", "", 競技者データ入力シート!S102))</f>
        <v/>
      </c>
      <c r="AB98" s="11" t="str">
        <f>IF(競技者データ入力シート!T102="", "", 競技者データ入力シート!T102)</f>
        <v/>
      </c>
      <c r="AC98" s="11" t="str">
        <f>IF(競技者データ入力シート!V102="", "", TRIM(競技者データ入力シート!V102))</f>
        <v/>
      </c>
      <c r="AD98" s="11" t="str">
        <f>IF(競技者データ入力シート!W102="", "", 競技者データ入力シート!W102)</f>
        <v/>
      </c>
      <c r="AE98" s="11" t="str">
        <f>IF(AF98="", "", IF($K98="男", VLOOKUP(AF98, データ!$B$2:$C$101, 2, FALSE), IF($K98="女", VLOOKUP(AF98, データ!$F$2:$H$101, 2, FALSE), "")))</f>
        <v/>
      </c>
      <c r="AF98" s="11" t="str">
        <f>IF($A98="","",IF(競技者データ入力シート!X102="", "", 競技者データ入力シート!X102))</f>
        <v/>
      </c>
      <c r="AG98" s="11" t="str">
        <f>IF(競技者データ入力シート!Y102="", "", 競技者データ入力シート!Y102)</f>
        <v/>
      </c>
      <c r="AH98" s="11" t="str">
        <f>IF(競技者データ入力シート!AA102="", "", TRIM(競技者データ入力シート!AA102))</f>
        <v/>
      </c>
      <c r="AI98" s="11" t="str">
        <f>IF(競技者データ入力シート!AB102="", "", 競技者データ入力シート!AB102)</f>
        <v/>
      </c>
      <c r="AJ98" s="11" t="str">
        <f>IF(AK98="", "", IF($K98="男", VLOOKUP(AK98, データ!$B$2:$C$101, 2, FALSE), IF($K98="女", VLOOKUP(AK98, データ!$F$2:$H$101, 2, FALSE), "")))</f>
        <v/>
      </c>
      <c r="AK98" s="11" t="str">
        <f>IF($A98="","",IF(競技者データ入力シート!AC102="", "", 競技者データ入力シート!AC102))</f>
        <v/>
      </c>
      <c r="AL98" s="11" t="str">
        <f>IF(競技者データ入力シート!AD102="", "", 競技者データ入力シート!AD102)</f>
        <v/>
      </c>
      <c r="AM98" s="11" t="str">
        <f>IF(競技者データ入力シート!AF102="", "", TRIM(競技者データ入力シート!AF102))</f>
        <v/>
      </c>
      <c r="AN98" s="11" t="str">
        <f>IF(競技者データ入力シート!AG102="", "", 競技者データ入力シート!AG102)</f>
        <v/>
      </c>
      <c r="AO98" s="11" t="str">
        <f>IF(AP98="", "", IF($K98="男", VLOOKUP(AP98, データ!$B$2:$C$101, 2, FALSE), IF($K98="女", VLOOKUP(AP98, データ!$F$2:$H$101, 2, FALSE), "")))</f>
        <v/>
      </c>
      <c r="AP98" s="11" t="str">
        <f>IF($A98="","",IF(競技者データ入力シート!AH102="", "", 競技者データ入力シート!AH102))</f>
        <v/>
      </c>
      <c r="AQ98" s="11" t="str">
        <f>IF(競技者データ入力シート!AI102="", "", 競技者データ入力シート!AI102)</f>
        <v/>
      </c>
      <c r="AR98" s="11" t="str">
        <f>IF(競技者データ入力シート!AK102="", "", TRIM(競技者データ入力シート!AK102))</f>
        <v/>
      </c>
      <c r="AS98" s="11" t="str">
        <f>IF(競技者データ入力シート!AL102="", "", 競技者データ入力シート!AL102)</f>
        <v/>
      </c>
      <c r="AT98" s="11" t="str">
        <f t="shared" si="9"/>
        <v/>
      </c>
    </row>
    <row r="99" spans="1:46">
      <c r="A99" s="11" t="str">
        <f>競技者データ入力シート!A103</f>
        <v/>
      </c>
      <c r="B99" s="11" t="str">
        <f>IF(競技者データ入力シート!B103="", "", 競技者データ入力シート!B103)</f>
        <v/>
      </c>
      <c r="C99" s="11" t="str">
        <f>IF(競技者データ入力シート!C103="", "", 競技者データ入力シート!C103)</f>
        <v/>
      </c>
      <c r="D99" s="11" t="str">
        <f>IF(競技者データ入力シート!D103="", "", 競技者データ入力シート!D103)</f>
        <v/>
      </c>
      <c r="E99" s="11" t="str">
        <f t="shared" si="5"/>
        <v/>
      </c>
      <c r="F99" s="11" t="str">
        <f t="shared" si="6"/>
        <v/>
      </c>
      <c r="G99" s="11" t="str">
        <f t="shared" si="7"/>
        <v/>
      </c>
      <c r="H99" s="11" t="str">
        <f t="shared" si="8"/>
        <v/>
      </c>
      <c r="I99" s="11" t="str">
        <f>IF(競技者データ入力シート!E103="", "", 競技者データ入力シート!E103)</f>
        <v/>
      </c>
      <c r="J99" s="11" t="str">
        <f>IF(競技者データ入力シート!F103="", "", 競技者データ入力シート!F103)</f>
        <v/>
      </c>
      <c r="K99" s="11" t="str">
        <f>IF(競技者データ入力シート!H103="", "", 競技者データ入力シート!H103)</f>
        <v/>
      </c>
      <c r="L99" s="11" t="str">
        <f>IF(競技者データ入力シート!I103="", "", 競技者データ入力シート!I103)</f>
        <v/>
      </c>
      <c r="M99" s="11" t="str">
        <f>IF(競技者データ入力シート!J103="", "", 競技者データ入力シート!J103)</f>
        <v/>
      </c>
      <c r="N99" s="11" t="str">
        <f>IF(競技者データ入力シート!K103="", "", 競技者データ入力シート!K103)</f>
        <v/>
      </c>
      <c r="O99" s="11" t="str">
        <f>IF(競技者データ入力シート!L103="", "", 競技者データ入力シート!L103)</f>
        <v/>
      </c>
      <c r="P99" s="11" t="str">
        <f>IF(A99="","",競技者データ入力シート!$S$1)</f>
        <v/>
      </c>
      <c r="Q99" s="11" t="str">
        <f>IF(P99="", "",'大会申込一覧表(印刷して提出)'!$P$6)</f>
        <v/>
      </c>
      <c r="R99" s="11" t="str">
        <f>IF(P99="", "", '大会申込一覧表(印刷して提出)'!$E$6)</f>
        <v/>
      </c>
      <c r="S99" s="11" t="str">
        <f>IF(Q99="", "", '大会申込一覧表(印刷して提出)'!$P$5)</f>
        <v/>
      </c>
      <c r="T99" s="11" t="str">
        <f>IF(競技者データ入力シート!M103="", "", 競技者データ入力シート!M103)</f>
        <v/>
      </c>
      <c r="U99" s="11" t="str">
        <f>IF(V99="", "", IF($K99="男", VLOOKUP(V99, データ!$B$2:$C$101, 2, FALSE), IF($K99="女", VLOOKUP(V99, データ!$F$2:$H$101, 2, FALSE), "")))</f>
        <v/>
      </c>
      <c r="V99" s="240" t="str">
        <f>IF($A99="","",IF(競技者データ入力シート!N103="", "", 競技者データ入力シート!N103))</f>
        <v/>
      </c>
      <c r="W99" s="239" t="str">
        <f>IF(競技者データ入力シート!O103="", "", 競技者データ入力シート!O103)</f>
        <v/>
      </c>
      <c r="X99" s="11" t="str">
        <f>IF(競技者データ入力シート!Q103="", "", TRIM(競技者データ入力シート!Q103))</f>
        <v/>
      </c>
      <c r="Y99" s="11" t="str">
        <f>IF(競技者データ入力シート!R103="", "", 競技者データ入力シート!R103)</f>
        <v/>
      </c>
      <c r="Z99" s="11" t="str">
        <f>IF(AA99="", "", IF($K99="男", VLOOKUP(AA99, データ!$B$2:$C$101, 2, FALSE), IF($K99="女", VLOOKUP(AA99, データ!$F$2:$H$101, 2, FALSE), "")))</f>
        <v/>
      </c>
      <c r="AA99" s="11" t="str">
        <f>IF($A99="","",IF(競技者データ入力シート!S103="", "", 競技者データ入力シート!S103))</f>
        <v/>
      </c>
      <c r="AB99" s="11" t="str">
        <f>IF(競技者データ入力シート!T103="", "", 競技者データ入力シート!T103)</f>
        <v/>
      </c>
      <c r="AC99" s="11" t="str">
        <f>IF(競技者データ入力シート!V103="", "", TRIM(競技者データ入力シート!V103))</f>
        <v/>
      </c>
      <c r="AD99" s="11" t="str">
        <f>IF(競技者データ入力シート!W103="", "", 競技者データ入力シート!W103)</f>
        <v/>
      </c>
      <c r="AE99" s="11" t="str">
        <f>IF(AF99="", "", IF($K99="男", VLOOKUP(AF99, データ!$B$2:$C$101, 2, FALSE), IF($K99="女", VLOOKUP(AF99, データ!$F$2:$H$101, 2, FALSE), "")))</f>
        <v/>
      </c>
      <c r="AF99" s="11" t="str">
        <f>IF($A99="","",IF(競技者データ入力シート!X103="", "", 競技者データ入力シート!X103))</f>
        <v/>
      </c>
      <c r="AG99" s="11" t="str">
        <f>IF(競技者データ入力シート!Y103="", "", 競技者データ入力シート!Y103)</f>
        <v/>
      </c>
      <c r="AH99" s="11" t="str">
        <f>IF(競技者データ入力シート!AA103="", "", TRIM(競技者データ入力シート!AA103))</f>
        <v/>
      </c>
      <c r="AI99" s="11" t="str">
        <f>IF(競技者データ入力シート!AB103="", "", 競技者データ入力シート!AB103)</f>
        <v/>
      </c>
      <c r="AJ99" s="11" t="str">
        <f>IF(AK99="", "", IF($K99="男", VLOOKUP(AK99, データ!$B$2:$C$101, 2, FALSE), IF($K99="女", VLOOKUP(AK99, データ!$F$2:$H$101, 2, FALSE), "")))</f>
        <v/>
      </c>
      <c r="AK99" s="11" t="str">
        <f>IF($A99="","",IF(競技者データ入力シート!AC103="", "", 競技者データ入力シート!AC103))</f>
        <v/>
      </c>
      <c r="AL99" s="11" t="str">
        <f>IF(競技者データ入力シート!AD103="", "", 競技者データ入力シート!AD103)</f>
        <v/>
      </c>
      <c r="AM99" s="11" t="str">
        <f>IF(競技者データ入力シート!AF103="", "", TRIM(競技者データ入力シート!AF103))</f>
        <v/>
      </c>
      <c r="AN99" s="11" t="str">
        <f>IF(競技者データ入力シート!AG103="", "", 競技者データ入力シート!AG103)</f>
        <v/>
      </c>
      <c r="AO99" s="11" t="str">
        <f>IF(AP99="", "", IF($K99="男", VLOOKUP(AP99, データ!$B$2:$C$101, 2, FALSE), IF($K99="女", VLOOKUP(AP99, データ!$F$2:$H$101, 2, FALSE), "")))</f>
        <v/>
      </c>
      <c r="AP99" s="11" t="str">
        <f>IF($A99="","",IF(競技者データ入力シート!AH103="", "", 競技者データ入力シート!AH103))</f>
        <v/>
      </c>
      <c r="AQ99" s="11" t="str">
        <f>IF(競技者データ入力シート!AI103="", "", 競技者データ入力シート!AI103)</f>
        <v/>
      </c>
      <c r="AR99" s="11" t="str">
        <f>IF(競技者データ入力シート!AK103="", "", TRIM(競技者データ入力シート!AK103))</f>
        <v/>
      </c>
      <c r="AS99" s="11" t="str">
        <f>IF(競技者データ入力シート!AL103="", "", 競技者データ入力シート!AL103)</f>
        <v/>
      </c>
      <c r="AT99" s="11" t="str">
        <f t="shared" si="9"/>
        <v/>
      </c>
    </row>
    <row r="100" spans="1:46">
      <c r="A100" s="11" t="str">
        <f>競技者データ入力シート!A104</f>
        <v/>
      </c>
      <c r="B100" s="11" t="str">
        <f>IF(競技者データ入力シート!B104="", "", 競技者データ入力シート!B104)</f>
        <v/>
      </c>
      <c r="C100" s="11" t="str">
        <f>IF(競技者データ入力シート!C104="", "", 競技者データ入力シート!C104)</f>
        <v/>
      </c>
      <c r="D100" s="11" t="str">
        <f>IF(競技者データ入力シート!D104="", "", 競技者データ入力シート!D104)</f>
        <v/>
      </c>
      <c r="E100" s="11" t="str">
        <f t="shared" si="5"/>
        <v/>
      </c>
      <c r="F100" s="11" t="str">
        <f t="shared" si="6"/>
        <v/>
      </c>
      <c r="G100" s="11" t="str">
        <f t="shared" si="7"/>
        <v/>
      </c>
      <c r="H100" s="11" t="str">
        <f t="shared" si="8"/>
        <v/>
      </c>
      <c r="I100" s="11" t="str">
        <f>IF(競技者データ入力シート!E104="", "", 競技者データ入力シート!E104)</f>
        <v/>
      </c>
      <c r="J100" s="11" t="str">
        <f>IF(競技者データ入力シート!F104="", "", 競技者データ入力シート!F104)</f>
        <v/>
      </c>
      <c r="K100" s="11" t="str">
        <f>IF(競技者データ入力シート!H104="", "", 競技者データ入力シート!H104)</f>
        <v/>
      </c>
      <c r="L100" s="11" t="str">
        <f>IF(競技者データ入力シート!I104="", "", 競技者データ入力シート!I104)</f>
        <v/>
      </c>
      <c r="M100" s="11" t="str">
        <f>IF(競技者データ入力シート!J104="", "", 競技者データ入力シート!J104)</f>
        <v/>
      </c>
      <c r="N100" s="11" t="str">
        <f>IF(競技者データ入力シート!K104="", "", 競技者データ入力シート!K104)</f>
        <v/>
      </c>
      <c r="O100" s="11" t="str">
        <f>IF(競技者データ入力シート!L104="", "", 競技者データ入力シート!L104)</f>
        <v/>
      </c>
      <c r="P100" s="11" t="str">
        <f>IF(A100="","",競技者データ入力シート!$S$1)</f>
        <v/>
      </c>
      <c r="Q100" s="11" t="str">
        <f>IF(P100="", "",'大会申込一覧表(印刷して提出)'!$P$6)</f>
        <v/>
      </c>
      <c r="R100" s="11" t="str">
        <f>IF(P100="", "", '大会申込一覧表(印刷して提出)'!$E$6)</f>
        <v/>
      </c>
      <c r="S100" s="11" t="str">
        <f>IF(Q100="", "", '大会申込一覧表(印刷して提出)'!$P$5)</f>
        <v/>
      </c>
      <c r="T100" s="11" t="str">
        <f>IF(競技者データ入力シート!M104="", "", 競技者データ入力シート!M104)</f>
        <v/>
      </c>
      <c r="U100" s="11" t="str">
        <f>IF(V100="", "", IF($K100="男", VLOOKUP(V100, データ!$B$2:$C$101, 2, FALSE), IF($K100="女", VLOOKUP(V100, データ!$F$2:$H$101, 2, FALSE), "")))</f>
        <v/>
      </c>
      <c r="V100" s="240" t="str">
        <f>IF($A100="","",IF(競技者データ入力シート!N104="", "", 競技者データ入力シート!N104))</f>
        <v/>
      </c>
      <c r="W100" s="239" t="str">
        <f>IF(競技者データ入力シート!O104="", "", 競技者データ入力シート!O104)</f>
        <v/>
      </c>
      <c r="X100" s="11" t="str">
        <f>IF(競技者データ入力シート!Q104="", "", TRIM(競技者データ入力シート!Q104))</f>
        <v/>
      </c>
      <c r="Y100" s="11" t="str">
        <f>IF(競技者データ入力シート!R104="", "", 競技者データ入力シート!R104)</f>
        <v/>
      </c>
      <c r="Z100" s="11" t="str">
        <f>IF(AA100="", "", IF($K100="男", VLOOKUP(AA100, データ!$B$2:$C$101, 2, FALSE), IF($K100="女", VLOOKUP(AA100, データ!$F$2:$H$101, 2, FALSE), "")))</f>
        <v/>
      </c>
      <c r="AA100" s="11" t="str">
        <f>IF($A100="","",IF(競技者データ入力シート!S104="", "", 競技者データ入力シート!S104))</f>
        <v/>
      </c>
      <c r="AB100" s="11" t="str">
        <f>IF(競技者データ入力シート!T104="", "", 競技者データ入力シート!T104)</f>
        <v/>
      </c>
      <c r="AC100" s="11" t="str">
        <f>IF(競技者データ入力シート!V104="", "", TRIM(競技者データ入力シート!V104))</f>
        <v/>
      </c>
      <c r="AD100" s="11" t="str">
        <f>IF(競技者データ入力シート!W104="", "", 競技者データ入力シート!W104)</f>
        <v/>
      </c>
      <c r="AE100" s="11" t="str">
        <f>IF(AF100="", "", IF($K100="男", VLOOKUP(AF100, データ!$B$2:$C$101, 2, FALSE), IF($K100="女", VLOOKUP(AF100, データ!$F$2:$H$101, 2, FALSE), "")))</f>
        <v/>
      </c>
      <c r="AF100" s="11" t="str">
        <f>IF($A100="","",IF(競技者データ入力シート!X104="", "", 競技者データ入力シート!X104))</f>
        <v/>
      </c>
      <c r="AG100" s="11" t="str">
        <f>IF(競技者データ入力シート!Y104="", "", 競技者データ入力シート!Y104)</f>
        <v/>
      </c>
      <c r="AH100" s="11" t="str">
        <f>IF(競技者データ入力シート!AA104="", "", TRIM(競技者データ入力シート!AA104))</f>
        <v/>
      </c>
      <c r="AI100" s="11" t="str">
        <f>IF(競技者データ入力シート!AB104="", "", 競技者データ入力シート!AB104)</f>
        <v/>
      </c>
      <c r="AJ100" s="11" t="str">
        <f>IF(AK100="", "", IF($K100="男", VLOOKUP(AK100, データ!$B$2:$C$101, 2, FALSE), IF($K100="女", VLOOKUP(AK100, データ!$F$2:$H$101, 2, FALSE), "")))</f>
        <v/>
      </c>
      <c r="AK100" s="11" t="str">
        <f>IF($A100="","",IF(競技者データ入力シート!AC104="", "", 競技者データ入力シート!AC104))</f>
        <v/>
      </c>
      <c r="AL100" s="11" t="str">
        <f>IF(競技者データ入力シート!AD104="", "", 競技者データ入力シート!AD104)</f>
        <v/>
      </c>
      <c r="AM100" s="11" t="str">
        <f>IF(競技者データ入力シート!AF104="", "", TRIM(競技者データ入力シート!AF104))</f>
        <v/>
      </c>
      <c r="AN100" s="11" t="str">
        <f>IF(競技者データ入力シート!AG104="", "", 競技者データ入力シート!AG104)</f>
        <v/>
      </c>
      <c r="AO100" s="11" t="str">
        <f>IF(AP100="", "", IF($K100="男", VLOOKUP(AP100, データ!$B$2:$C$101, 2, FALSE), IF($K100="女", VLOOKUP(AP100, データ!$F$2:$H$101, 2, FALSE), "")))</f>
        <v/>
      </c>
      <c r="AP100" s="11" t="str">
        <f>IF($A100="","",IF(競技者データ入力シート!AH104="", "", 競技者データ入力シート!AH104))</f>
        <v/>
      </c>
      <c r="AQ100" s="11" t="str">
        <f>IF(競技者データ入力シート!AI104="", "", 競技者データ入力シート!AI104)</f>
        <v/>
      </c>
      <c r="AR100" s="11" t="str">
        <f>IF(競技者データ入力シート!AK104="", "", TRIM(競技者データ入力シート!AK104))</f>
        <v/>
      </c>
      <c r="AS100" s="11" t="str">
        <f>IF(競技者データ入力シート!AL104="", "", 競技者データ入力シート!AL104)</f>
        <v/>
      </c>
      <c r="AT100" s="11" t="str">
        <f t="shared" si="9"/>
        <v/>
      </c>
    </row>
    <row r="101" spans="1:46">
      <c r="A101" s="11" t="str">
        <f>競技者データ入力シート!A105</f>
        <v/>
      </c>
      <c r="B101" s="11" t="str">
        <f>IF(競技者データ入力シート!B105="", "", 競技者データ入力シート!B105)</f>
        <v/>
      </c>
      <c r="C101" s="11" t="str">
        <f>IF(競技者データ入力シート!C105="", "", 競技者データ入力シート!C105)</f>
        <v/>
      </c>
      <c r="D101" s="11" t="str">
        <f>IF(競技者データ入力シート!D105="", "", 競技者データ入力シート!D105)</f>
        <v/>
      </c>
      <c r="E101" s="11" t="str">
        <f t="shared" si="5"/>
        <v/>
      </c>
      <c r="F101" s="11" t="str">
        <f t="shared" si="6"/>
        <v/>
      </c>
      <c r="G101" s="11" t="str">
        <f t="shared" si="7"/>
        <v/>
      </c>
      <c r="H101" s="11" t="str">
        <f t="shared" si="8"/>
        <v/>
      </c>
      <c r="I101" s="11" t="str">
        <f>IF(競技者データ入力シート!E105="", "", 競技者データ入力シート!E105)</f>
        <v/>
      </c>
      <c r="J101" s="11" t="str">
        <f>IF(競技者データ入力シート!F105="", "", 競技者データ入力シート!F105)</f>
        <v/>
      </c>
      <c r="K101" s="11" t="str">
        <f>IF(競技者データ入力シート!H105="", "", 競技者データ入力シート!H105)</f>
        <v/>
      </c>
      <c r="L101" s="11" t="str">
        <f>IF(競技者データ入力シート!I105="", "", 競技者データ入力シート!I105)</f>
        <v/>
      </c>
      <c r="M101" s="11" t="str">
        <f>IF(競技者データ入力シート!J105="", "", 競技者データ入力シート!J105)</f>
        <v/>
      </c>
      <c r="N101" s="11" t="str">
        <f>IF(競技者データ入力シート!K105="", "", 競技者データ入力シート!K105)</f>
        <v/>
      </c>
      <c r="O101" s="11" t="str">
        <f>IF(競技者データ入力シート!L105="", "", 競技者データ入力シート!L105)</f>
        <v/>
      </c>
      <c r="P101" s="11" t="str">
        <f>IF(A101="","",競技者データ入力シート!$S$1)</f>
        <v/>
      </c>
      <c r="Q101" s="11" t="str">
        <f>IF(P101="", "",'大会申込一覧表(印刷して提出)'!$P$6)</f>
        <v/>
      </c>
      <c r="R101" s="11" t="str">
        <f>IF(P101="", "", '大会申込一覧表(印刷して提出)'!$E$6)</f>
        <v/>
      </c>
      <c r="S101" s="11" t="str">
        <f>IF(Q101="", "", '大会申込一覧表(印刷して提出)'!$P$5)</f>
        <v/>
      </c>
      <c r="T101" s="11" t="str">
        <f>IF(競技者データ入力シート!M105="", "", 競技者データ入力シート!M105)</f>
        <v/>
      </c>
      <c r="U101" s="11" t="str">
        <f>IF(V101="", "", IF($K101="男", VLOOKUP(V101, データ!$B$2:$C$101, 2, FALSE), IF($K101="女", VLOOKUP(V101, データ!$F$2:$H$101, 2, FALSE), "")))</f>
        <v/>
      </c>
      <c r="V101" s="240" t="str">
        <f>IF($A101="","",IF(競技者データ入力シート!N105="", "", 競技者データ入力シート!N105))</f>
        <v/>
      </c>
      <c r="W101" s="239" t="str">
        <f>IF(競技者データ入力シート!O105="", "", 競技者データ入力シート!O105)</f>
        <v/>
      </c>
      <c r="X101" s="11" t="str">
        <f>IF(競技者データ入力シート!Q105="", "", TRIM(競技者データ入力シート!Q105))</f>
        <v/>
      </c>
      <c r="Y101" s="11" t="str">
        <f>IF(競技者データ入力シート!R105="", "", 競技者データ入力シート!R105)</f>
        <v/>
      </c>
      <c r="Z101" s="11" t="str">
        <f>IF(AA101="", "", IF($K101="男", VLOOKUP(AA101, データ!$B$2:$C$101, 2, FALSE), IF($K101="女", VLOOKUP(AA101, データ!$F$2:$H$101, 2, FALSE), "")))</f>
        <v/>
      </c>
      <c r="AA101" s="11" t="str">
        <f>IF($A101="","",IF(競技者データ入力シート!S105="", "", 競技者データ入力シート!S105))</f>
        <v/>
      </c>
      <c r="AB101" s="11" t="str">
        <f>IF(競技者データ入力シート!T105="", "", 競技者データ入力シート!T105)</f>
        <v/>
      </c>
      <c r="AC101" s="11" t="str">
        <f>IF(競技者データ入力シート!V105="", "", TRIM(競技者データ入力シート!V105))</f>
        <v/>
      </c>
      <c r="AD101" s="11" t="str">
        <f>IF(競技者データ入力シート!W105="", "", 競技者データ入力シート!W105)</f>
        <v/>
      </c>
      <c r="AE101" s="11" t="str">
        <f>IF(AF101="", "", IF($K101="男", VLOOKUP(AF101, データ!$B$2:$C$101, 2, FALSE), IF($K101="女", VLOOKUP(AF101, データ!$F$2:$H$101, 2, FALSE), "")))</f>
        <v/>
      </c>
      <c r="AF101" s="11" t="str">
        <f>IF($A101="","",IF(競技者データ入力シート!X105="", "", 競技者データ入力シート!X105))</f>
        <v/>
      </c>
      <c r="AG101" s="11" t="str">
        <f>IF(競技者データ入力シート!Y105="", "", 競技者データ入力シート!Y105)</f>
        <v/>
      </c>
      <c r="AH101" s="11" t="str">
        <f>IF(競技者データ入力シート!AA105="", "", TRIM(競技者データ入力シート!AA105))</f>
        <v/>
      </c>
      <c r="AI101" s="11" t="str">
        <f>IF(競技者データ入力シート!AB105="", "", 競技者データ入力シート!AB105)</f>
        <v/>
      </c>
      <c r="AJ101" s="11" t="str">
        <f>IF(AK101="", "", IF($K101="男", VLOOKUP(AK101, データ!$B$2:$C$101, 2, FALSE), IF($K101="女", VLOOKUP(AK101, データ!$F$2:$H$101, 2, FALSE), "")))</f>
        <v/>
      </c>
      <c r="AK101" s="11" t="str">
        <f>IF($A101="","",IF(競技者データ入力シート!AC105="", "", 競技者データ入力シート!AC105))</f>
        <v/>
      </c>
      <c r="AL101" s="11" t="str">
        <f>IF(競技者データ入力シート!AD105="", "", 競技者データ入力シート!AD105)</f>
        <v/>
      </c>
      <c r="AM101" s="11" t="str">
        <f>IF(競技者データ入力シート!AF105="", "", TRIM(競技者データ入力シート!AF105))</f>
        <v/>
      </c>
      <c r="AN101" s="11" t="str">
        <f>IF(競技者データ入力シート!AG105="", "", 競技者データ入力シート!AG105)</f>
        <v/>
      </c>
      <c r="AO101" s="11" t="str">
        <f>IF(AP101="", "", IF($K101="男", VLOOKUP(AP101, データ!$B$2:$C$101, 2, FALSE), IF($K101="女", VLOOKUP(AP101, データ!$F$2:$H$101, 2, FALSE), "")))</f>
        <v/>
      </c>
      <c r="AP101" s="11" t="str">
        <f>IF($A101="","",IF(競技者データ入力シート!AH105="", "", 競技者データ入力シート!AH105))</f>
        <v/>
      </c>
      <c r="AQ101" s="11" t="str">
        <f>IF(競技者データ入力シート!AI105="", "", 競技者データ入力シート!AI105)</f>
        <v/>
      </c>
      <c r="AR101" s="11" t="str">
        <f>IF(競技者データ入力シート!AK105="", "", TRIM(競技者データ入力シート!AK105))</f>
        <v/>
      </c>
      <c r="AS101" s="11" t="str">
        <f>IF(競技者データ入力シート!AL105="", "", 競技者データ入力シート!AL105)</f>
        <v/>
      </c>
      <c r="AT101" s="11" t="str">
        <f t="shared" si="9"/>
        <v/>
      </c>
    </row>
    <row r="102" spans="1:46">
      <c r="A102" s="11" t="str">
        <f>競技者データ入力シート!A106</f>
        <v/>
      </c>
      <c r="B102" s="11" t="str">
        <f>IF(競技者データ入力シート!B106="", "", 競技者データ入力シート!B106)</f>
        <v/>
      </c>
      <c r="C102" s="11" t="str">
        <f>IF(競技者データ入力シート!C106="", "", 競技者データ入力シート!C106)</f>
        <v/>
      </c>
      <c r="D102" s="11" t="str">
        <f>IF(競技者データ入力シート!D106="", "", 競技者データ入力シート!D106)</f>
        <v/>
      </c>
      <c r="E102" s="11" t="str">
        <f t="shared" si="5"/>
        <v/>
      </c>
      <c r="F102" s="11" t="str">
        <f t="shared" si="6"/>
        <v/>
      </c>
      <c r="G102" s="11" t="str">
        <f t="shared" si="7"/>
        <v/>
      </c>
      <c r="H102" s="11" t="str">
        <f t="shared" si="8"/>
        <v/>
      </c>
      <c r="I102" s="11" t="str">
        <f>IF(競技者データ入力シート!E106="", "", 競技者データ入力シート!E106)</f>
        <v/>
      </c>
      <c r="J102" s="11" t="str">
        <f>IF(競技者データ入力シート!F106="", "", 競技者データ入力シート!F106)</f>
        <v/>
      </c>
      <c r="K102" s="11" t="str">
        <f>IF(競技者データ入力シート!H106="", "", 競技者データ入力シート!H106)</f>
        <v/>
      </c>
      <c r="L102" s="11" t="str">
        <f>IF(競技者データ入力シート!I106="", "", 競技者データ入力シート!I106)</f>
        <v/>
      </c>
      <c r="M102" s="11" t="str">
        <f>IF(競技者データ入力シート!J106="", "", 競技者データ入力シート!J106)</f>
        <v/>
      </c>
      <c r="N102" s="11" t="str">
        <f>IF(競技者データ入力シート!K106="", "", 競技者データ入力シート!K106)</f>
        <v/>
      </c>
      <c r="O102" s="11" t="str">
        <f>IF(競技者データ入力シート!L106="", "", 競技者データ入力シート!L106)</f>
        <v/>
      </c>
      <c r="P102" s="11" t="str">
        <f>IF(A102="","",競技者データ入力シート!$S$1)</f>
        <v/>
      </c>
      <c r="Q102" s="11" t="str">
        <f>IF(P102="", "",'大会申込一覧表(印刷して提出)'!$P$6)</f>
        <v/>
      </c>
      <c r="R102" s="11" t="str">
        <f>IF(P102="", "", '大会申込一覧表(印刷して提出)'!$E$6)</f>
        <v/>
      </c>
      <c r="S102" s="11" t="str">
        <f>IF(Q102="", "", '大会申込一覧表(印刷して提出)'!$P$5)</f>
        <v/>
      </c>
      <c r="T102" s="11" t="str">
        <f>IF(競技者データ入力シート!M106="", "", 競技者データ入力シート!M106)</f>
        <v/>
      </c>
      <c r="U102" s="11" t="str">
        <f>IF(V102="", "", IF($K102="男", VLOOKUP(V102, データ!$B$2:$C$101, 2, FALSE), IF($K102="女", VLOOKUP(V102, データ!$F$2:$H$101, 2, FALSE), "")))</f>
        <v/>
      </c>
      <c r="V102" s="240" t="str">
        <f>IF($A102="","",IF(競技者データ入力シート!N106="", "", 競技者データ入力シート!N106))</f>
        <v/>
      </c>
      <c r="W102" s="239" t="str">
        <f>IF(競技者データ入力シート!O106="", "", 競技者データ入力シート!O106)</f>
        <v/>
      </c>
      <c r="X102" s="11" t="str">
        <f>IF(競技者データ入力シート!Q106="", "", TRIM(競技者データ入力シート!Q106))</f>
        <v/>
      </c>
      <c r="Y102" s="11" t="str">
        <f>IF(競技者データ入力シート!R106="", "", 競技者データ入力シート!R106)</f>
        <v/>
      </c>
      <c r="Z102" s="11" t="str">
        <f>IF(AA102="", "", IF($K102="男", VLOOKUP(AA102, データ!$B$2:$C$101, 2, FALSE), IF($K102="女", VLOOKUP(AA102, データ!$F$2:$H$101, 2, FALSE), "")))</f>
        <v/>
      </c>
      <c r="AA102" s="11" t="str">
        <f>IF($A102="","",IF(競技者データ入力シート!S106="", "", 競技者データ入力シート!S106))</f>
        <v/>
      </c>
      <c r="AB102" s="11" t="str">
        <f>IF(競技者データ入力シート!T106="", "", 競技者データ入力シート!T106)</f>
        <v/>
      </c>
      <c r="AC102" s="11" t="str">
        <f>IF(競技者データ入力シート!V106="", "", TRIM(競技者データ入力シート!V106))</f>
        <v/>
      </c>
      <c r="AD102" s="11" t="str">
        <f>IF(競技者データ入力シート!W106="", "", 競技者データ入力シート!W106)</f>
        <v/>
      </c>
      <c r="AE102" s="11" t="str">
        <f>IF(AF102="", "", IF($K102="男", VLOOKUP(AF102, データ!$B$2:$C$101, 2, FALSE), IF($K102="女", VLOOKUP(AF102, データ!$F$2:$H$101, 2, FALSE), "")))</f>
        <v/>
      </c>
      <c r="AF102" s="11" t="str">
        <f>IF($A102="","",IF(競技者データ入力シート!X106="", "", 競技者データ入力シート!X106))</f>
        <v/>
      </c>
      <c r="AG102" s="11" t="str">
        <f>IF(競技者データ入力シート!Y106="", "", 競技者データ入力シート!Y106)</f>
        <v/>
      </c>
      <c r="AH102" s="11" t="str">
        <f>IF(競技者データ入力シート!AA106="", "", TRIM(競技者データ入力シート!AA106))</f>
        <v/>
      </c>
      <c r="AI102" s="11" t="str">
        <f>IF(競技者データ入力シート!AB106="", "", 競技者データ入力シート!AB106)</f>
        <v/>
      </c>
      <c r="AJ102" s="11" t="str">
        <f>IF(AK102="", "", IF($K102="男", VLOOKUP(AK102, データ!$B$2:$C$101, 2, FALSE), IF($K102="女", VLOOKUP(AK102, データ!$F$2:$H$101, 2, FALSE), "")))</f>
        <v/>
      </c>
      <c r="AK102" s="11" t="str">
        <f>IF($A102="","",IF(競技者データ入力シート!AC106="", "", 競技者データ入力シート!AC106))</f>
        <v/>
      </c>
      <c r="AL102" s="11" t="str">
        <f>IF(競技者データ入力シート!AD106="", "", 競技者データ入力シート!AD106)</f>
        <v/>
      </c>
      <c r="AM102" s="11" t="str">
        <f>IF(競技者データ入力シート!AF106="", "", TRIM(競技者データ入力シート!AF106))</f>
        <v/>
      </c>
      <c r="AN102" s="11" t="str">
        <f>IF(競技者データ入力シート!AG106="", "", 競技者データ入力シート!AG106)</f>
        <v/>
      </c>
      <c r="AO102" s="11" t="str">
        <f>IF(AP102="", "", IF($K102="男", VLOOKUP(AP102, データ!$B$2:$C$101, 2, FALSE), IF($K102="女", VLOOKUP(AP102, データ!$F$2:$H$101, 2, FALSE), "")))</f>
        <v/>
      </c>
      <c r="AP102" s="11" t="str">
        <f>IF($A102="","",IF(競技者データ入力シート!AH106="", "", 競技者データ入力シート!AH106))</f>
        <v/>
      </c>
      <c r="AQ102" s="11" t="str">
        <f>IF(競技者データ入力シート!AI106="", "", 競技者データ入力シート!AI106)</f>
        <v/>
      </c>
      <c r="AR102" s="11" t="str">
        <f>IF(競技者データ入力シート!AK106="", "", TRIM(競技者データ入力シート!AK106))</f>
        <v/>
      </c>
      <c r="AS102" s="11" t="str">
        <f>IF(競技者データ入力シート!AL106="", "", 競技者データ入力シート!AL106)</f>
        <v/>
      </c>
      <c r="AT102" s="11" t="str">
        <f t="shared" si="9"/>
        <v/>
      </c>
    </row>
    <row r="103" spans="1:46">
      <c r="A103" s="11" t="str">
        <f>競技者データ入力シート!A107</f>
        <v/>
      </c>
      <c r="B103" s="11" t="str">
        <f>IF(競技者データ入力シート!B107="", "", 競技者データ入力シート!B107)</f>
        <v/>
      </c>
      <c r="C103" s="11" t="str">
        <f>IF(競技者データ入力シート!C107="", "", 競技者データ入力シート!C107)</f>
        <v/>
      </c>
      <c r="D103" s="11" t="str">
        <f>IF(競技者データ入力シート!D107="", "", 競技者データ入力シート!D107)</f>
        <v/>
      </c>
      <c r="E103" s="11" t="str">
        <f t="shared" si="5"/>
        <v/>
      </c>
      <c r="F103" s="11" t="str">
        <f t="shared" si="6"/>
        <v/>
      </c>
      <c r="G103" s="11" t="str">
        <f t="shared" si="7"/>
        <v/>
      </c>
      <c r="H103" s="11" t="str">
        <f t="shared" si="8"/>
        <v/>
      </c>
      <c r="I103" s="11" t="str">
        <f>IF(競技者データ入力シート!E107="", "", 競技者データ入力シート!E107)</f>
        <v/>
      </c>
      <c r="J103" s="11" t="str">
        <f>IF(競技者データ入力シート!F107="", "", 競技者データ入力シート!F107)</f>
        <v/>
      </c>
      <c r="K103" s="11" t="str">
        <f>IF(競技者データ入力シート!H107="", "", 競技者データ入力シート!H107)</f>
        <v/>
      </c>
      <c r="L103" s="11" t="str">
        <f>IF(競技者データ入力シート!I107="", "", 競技者データ入力シート!I107)</f>
        <v/>
      </c>
      <c r="M103" s="11" t="str">
        <f>IF(競技者データ入力シート!J107="", "", 競技者データ入力シート!J107)</f>
        <v/>
      </c>
      <c r="N103" s="11" t="str">
        <f>IF(競技者データ入力シート!K107="", "", 競技者データ入力シート!K107)</f>
        <v/>
      </c>
      <c r="O103" s="11" t="str">
        <f>IF(競技者データ入力シート!L107="", "", 競技者データ入力シート!L107)</f>
        <v/>
      </c>
      <c r="P103" s="11" t="str">
        <f>IF(A103="","",競技者データ入力シート!$S$1)</f>
        <v/>
      </c>
      <c r="Q103" s="11" t="str">
        <f>IF(P103="", "",'大会申込一覧表(印刷して提出)'!$P$6)</f>
        <v/>
      </c>
      <c r="R103" s="11" t="str">
        <f>IF(P103="", "", '大会申込一覧表(印刷して提出)'!$E$6)</f>
        <v/>
      </c>
      <c r="S103" s="11" t="str">
        <f>IF(Q103="", "", '大会申込一覧表(印刷して提出)'!$P$5)</f>
        <v/>
      </c>
      <c r="T103" s="11" t="str">
        <f>IF(競技者データ入力シート!M107="", "", 競技者データ入力シート!M107)</f>
        <v/>
      </c>
      <c r="U103" s="11" t="str">
        <f>IF(V103="", "", IF($K103="男", VLOOKUP(V103, データ!$B$2:$C$101, 2, FALSE), IF($K103="女", VLOOKUP(V103, データ!$F$2:$H$101, 2, FALSE), "")))</f>
        <v/>
      </c>
      <c r="V103" s="240" t="str">
        <f>IF($A103="","",IF(競技者データ入力シート!N107="", "", 競技者データ入力シート!N107))</f>
        <v/>
      </c>
      <c r="W103" s="239" t="str">
        <f>IF(競技者データ入力シート!O107="", "", 競技者データ入力シート!O107)</f>
        <v/>
      </c>
      <c r="X103" s="11" t="str">
        <f>IF(競技者データ入力シート!Q107="", "", TRIM(競技者データ入力シート!Q107))</f>
        <v/>
      </c>
      <c r="Y103" s="11" t="str">
        <f>IF(競技者データ入力シート!R107="", "", 競技者データ入力シート!R107)</f>
        <v/>
      </c>
      <c r="Z103" s="11" t="str">
        <f>IF(AA103="", "", IF($K103="男", VLOOKUP(AA103, データ!$B$2:$C$101, 2, FALSE), IF($K103="女", VLOOKUP(AA103, データ!$F$2:$H$101, 2, FALSE), "")))</f>
        <v/>
      </c>
      <c r="AA103" s="11" t="str">
        <f>IF($A103="","",IF(競技者データ入力シート!S107="", "", 競技者データ入力シート!S107))</f>
        <v/>
      </c>
      <c r="AB103" s="11" t="str">
        <f>IF(競技者データ入力シート!T107="", "", 競技者データ入力シート!T107)</f>
        <v/>
      </c>
      <c r="AC103" s="11" t="str">
        <f>IF(競技者データ入力シート!V107="", "", TRIM(競技者データ入力シート!V107))</f>
        <v/>
      </c>
      <c r="AD103" s="11" t="str">
        <f>IF(競技者データ入力シート!W107="", "", 競技者データ入力シート!W107)</f>
        <v/>
      </c>
      <c r="AE103" s="11" t="str">
        <f>IF(AF103="", "", IF($K103="男", VLOOKUP(AF103, データ!$B$2:$C$101, 2, FALSE), IF($K103="女", VLOOKUP(AF103, データ!$F$2:$H$101, 2, FALSE), "")))</f>
        <v/>
      </c>
      <c r="AF103" s="11" t="str">
        <f>IF($A103="","",IF(競技者データ入力シート!X107="", "", 競技者データ入力シート!X107))</f>
        <v/>
      </c>
      <c r="AG103" s="11" t="str">
        <f>IF(競技者データ入力シート!Y107="", "", 競技者データ入力シート!Y107)</f>
        <v/>
      </c>
      <c r="AH103" s="11" t="str">
        <f>IF(競技者データ入力シート!AA107="", "", TRIM(競技者データ入力シート!AA107))</f>
        <v/>
      </c>
      <c r="AI103" s="11" t="str">
        <f>IF(競技者データ入力シート!AB107="", "", 競技者データ入力シート!AB107)</f>
        <v/>
      </c>
      <c r="AJ103" s="11" t="str">
        <f>IF(AK103="", "", IF($K103="男", VLOOKUP(AK103, データ!$B$2:$C$101, 2, FALSE), IF($K103="女", VLOOKUP(AK103, データ!$F$2:$H$101, 2, FALSE), "")))</f>
        <v/>
      </c>
      <c r="AK103" s="11" t="str">
        <f>IF($A103="","",IF(競技者データ入力シート!AC107="", "", 競技者データ入力シート!AC107))</f>
        <v/>
      </c>
      <c r="AL103" s="11" t="str">
        <f>IF(競技者データ入力シート!AD107="", "", 競技者データ入力シート!AD107)</f>
        <v/>
      </c>
      <c r="AM103" s="11" t="str">
        <f>IF(競技者データ入力シート!AF107="", "", TRIM(競技者データ入力シート!AF107))</f>
        <v/>
      </c>
      <c r="AN103" s="11" t="str">
        <f>IF(競技者データ入力シート!AG107="", "", 競技者データ入力シート!AG107)</f>
        <v/>
      </c>
      <c r="AO103" s="11" t="str">
        <f>IF(AP103="", "", IF($K103="男", VLOOKUP(AP103, データ!$B$2:$C$101, 2, FALSE), IF($K103="女", VLOOKUP(AP103, データ!$F$2:$H$101, 2, FALSE), "")))</f>
        <v/>
      </c>
      <c r="AP103" s="11" t="str">
        <f>IF($A103="","",IF(競技者データ入力シート!AH107="", "", 競技者データ入力シート!AH107))</f>
        <v/>
      </c>
      <c r="AQ103" s="11" t="str">
        <f>IF(競技者データ入力シート!AI107="", "", 競技者データ入力シート!AI107)</f>
        <v/>
      </c>
      <c r="AR103" s="11" t="str">
        <f>IF(競技者データ入力シート!AK107="", "", TRIM(競技者データ入力シート!AK107))</f>
        <v/>
      </c>
      <c r="AS103" s="11" t="str">
        <f>IF(競技者データ入力シート!AL107="", "", 競技者データ入力シート!AL107)</f>
        <v/>
      </c>
      <c r="AT103" s="11" t="str">
        <f t="shared" si="9"/>
        <v/>
      </c>
    </row>
    <row r="104" spans="1:46">
      <c r="A104" s="11" t="str">
        <f>競技者データ入力シート!A108</f>
        <v/>
      </c>
      <c r="B104" s="11" t="str">
        <f>IF(競技者データ入力シート!B108="", "", 競技者データ入力シート!B108)</f>
        <v/>
      </c>
      <c r="C104" s="11" t="str">
        <f>IF(競技者データ入力シート!C108="", "", 競技者データ入力シート!C108)</f>
        <v/>
      </c>
      <c r="D104" s="11" t="str">
        <f>IF(競技者データ入力シート!D108="", "", 競技者データ入力シート!D108)</f>
        <v/>
      </c>
      <c r="E104" s="11" t="str">
        <f t="shared" si="5"/>
        <v/>
      </c>
      <c r="F104" s="11" t="str">
        <f t="shared" si="6"/>
        <v/>
      </c>
      <c r="G104" s="11" t="str">
        <f t="shared" si="7"/>
        <v/>
      </c>
      <c r="H104" s="11" t="str">
        <f t="shared" si="8"/>
        <v/>
      </c>
      <c r="I104" s="11" t="str">
        <f>IF(競技者データ入力シート!E108="", "", 競技者データ入力シート!E108)</f>
        <v/>
      </c>
      <c r="J104" s="11" t="str">
        <f>IF(競技者データ入力シート!F108="", "", 競技者データ入力シート!F108)</f>
        <v/>
      </c>
      <c r="K104" s="11" t="str">
        <f>IF(競技者データ入力シート!H108="", "", 競技者データ入力シート!H108)</f>
        <v/>
      </c>
      <c r="L104" s="11" t="str">
        <f>IF(競技者データ入力シート!I108="", "", 競技者データ入力シート!I108)</f>
        <v/>
      </c>
      <c r="M104" s="11" t="str">
        <f>IF(競技者データ入力シート!J108="", "", 競技者データ入力シート!J108)</f>
        <v/>
      </c>
      <c r="N104" s="11" t="str">
        <f>IF(競技者データ入力シート!K108="", "", 競技者データ入力シート!K108)</f>
        <v/>
      </c>
      <c r="O104" s="11" t="str">
        <f>IF(競技者データ入力シート!L108="", "", 競技者データ入力シート!L108)</f>
        <v/>
      </c>
      <c r="P104" s="11" t="str">
        <f>IF(A104="","",競技者データ入力シート!$S$1)</f>
        <v/>
      </c>
      <c r="Q104" s="11" t="str">
        <f>IF(P104="", "",'大会申込一覧表(印刷して提出)'!$P$6)</f>
        <v/>
      </c>
      <c r="R104" s="11" t="str">
        <f>IF(P104="", "", '大会申込一覧表(印刷して提出)'!$E$6)</f>
        <v/>
      </c>
      <c r="S104" s="11" t="str">
        <f>IF(Q104="", "", '大会申込一覧表(印刷して提出)'!$P$5)</f>
        <v/>
      </c>
      <c r="T104" s="11" t="str">
        <f>IF(競技者データ入力シート!M108="", "", 競技者データ入力シート!M108)</f>
        <v/>
      </c>
      <c r="U104" s="11" t="str">
        <f>IF(V104="", "", IF($K104="男", VLOOKUP(V104, データ!$B$2:$C$101, 2, FALSE), IF($K104="女", VLOOKUP(V104, データ!$F$2:$H$101, 2, FALSE), "")))</f>
        <v/>
      </c>
      <c r="V104" s="240" t="str">
        <f>IF($A104="","",IF(競技者データ入力シート!N108="", "", 競技者データ入力シート!N108))</f>
        <v/>
      </c>
      <c r="W104" s="239" t="str">
        <f>IF(競技者データ入力シート!O108="", "", 競技者データ入力シート!O108)</f>
        <v/>
      </c>
      <c r="X104" s="11" t="str">
        <f>IF(競技者データ入力シート!Q108="", "", TRIM(競技者データ入力シート!Q108))</f>
        <v/>
      </c>
      <c r="Y104" s="11" t="str">
        <f>IF(競技者データ入力シート!R108="", "", 競技者データ入力シート!R108)</f>
        <v/>
      </c>
      <c r="Z104" s="11" t="str">
        <f>IF(AA104="", "", IF($K104="男", VLOOKUP(AA104, データ!$B$2:$C$101, 2, FALSE), IF($K104="女", VLOOKUP(AA104, データ!$F$2:$H$101, 2, FALSE), "")))</f>
        <v/>
      </c>
      <c r="AA104" s="11" t="str">
        <f>IF($A104="","",IF(競技者データ入力シート!S108="", "", 競技者データ入力シート!S108))</f>
        <v/>
      </c>
      <c r="AB104" s="11" t="str">
        <f>IF(競技者データ入力シート!T108="", "", 競技者データ入力シート!T108)</f>
        <v/>
      </c>
      <c r="AC104" s="11" t="str">
        <f>IF(競技者データ入力シート!V108="", "", TRIM(競技者データ入力シート!V108))</f>
        <v/>
      </c>
      <c r="AD104" s="11" t="str">
        <f>IF(競技者データ入力シート!W108="", "", 競技者データ入力シート!W108)</f>
        <v/>
      </c>
      <c r="AE104" s="11" t="str">
        <f>IF(AF104="", "", IF($K104="男", VLOOKUP(AF104, データ!$B$2:$C$101, 2, FALSE), IF($K104="女", VLOOKUP(AF104, データ!$F$2:$H$101, 2, FALSE), "")))</f>
        <v/>
      </c>
      <c r="AF104" s="11" t="str">
        <f>IF($A104="","",IF(競技者データ入力シート!X108="", "", 競技者データ入力シート!X108))</f>
        <v/>
      </c>
      <c r="AG104" s="11" t="str">
        <f>IF(競技者データ入力シート!Y108="", "", 競技者データ入力シート!Y108)</f>
        <v/>
      </c>
      <c r="AH104" s="11" t="str">
        <f>IF(競技者データ入力シート!AA108="", "", TRIM(競技者データ入力シート!AA108))</f>
        <v/>
      </c>
      <c r="AI104" s="11" t="str">
        <f>IF(競技者データ入力シート!AB108="", "", 競技者データ入力シート!AB108)</f>
        <v/>
      </c>
      <c r="AJ104" s="11" t="str">
        <f>IF(AK104="", "", IF($K104="男", VLOOKUP(AK104, データ!$B$2:$C$101, 2, FALSE), IF($K104="女", VLOOKUP(AK104, データ!$F$2:$H$101, 2, FALSE), "")))</f>
        <v/>
      </c>
      <c r="AK104" s="11" t="str">
        <f>IF($A104="","",IF(競技者データ入力シート!AC108="", "", 競技者データ入力シート!AC108))</f>
        <v/>
      </c>
      <c r="AL104" s="11" t="str">
        <f>IF(競技者データ入力シート!AD108="", "", 競技者データ入力シート!AD108)</f>
        <v/>
      </c>
      <c r="AM104" s="11" t="str">
        <f>IF(競技者データ入力シート!AF108="", "", TRIM(競技者データ入力シート!AF108))</f>
        <v/>
      </c>
      <c r="AN104" s="11" t="str">
        <f>IF(競技者データ入力シート!AG108="", "", 競技者データ入力シート!AG108)</f>
        <v/>
      </c>
      <c r="AO104" s="11" t="str">
        <f>IF(AP104="", "", IF($K104="男", VLOOKUP(AP104, データ!$B$2:$C$101, 2, FALSE), IF($K104="女", VLOOKUP(AP104, データ!$F$2:$H$101, 2, FALSE), "")))</f>
        <v/>
      </c>
      <c r="AP104" s="11" t="str">
        <f>IF($A104="","",IF(競技者データ入力シート!AH108="", "", 競技者データ入力シート!AH108))</f>
        <v/>
      </c>
      <c r="AQ104" s="11" t="str">
        <f>IF(競技者データ入力シート!AI108="", "", 競技者データ入力シート!AI108)</f>
        <v/>
      </c>
      <c r="AR104" s="11" t="str">
        <f>IF(競技者データ入力シート!AK108="", "", TRIM(競技者データ入力シート!AK108))</f>
        <v/>
      </c>
      <c r="AS104" s="11" t="str">
        <f>IF(競技者データ入力シート!AL108="", "", 競技者データ入力シート!AL108)</f>
        <v/>
      </c>
      <c r="AT104" s="11" t="str">
        <f t="shared" si="9"/>
        <v/>
      </c>
    </row>
    <row r="105" spans="1:46">
      <c r="A105" s="11" t="str">
        <f>競技者データ入力シート!A109</f>
        <v/>
      </c>
      <c r="B105" s="11" t="str">
        <f>IF(競技者データ入力シート!B109="", "", 競技者データ入力シート!B109)</f>
        <v/>
      </c>
      <c r="C105" s="11" t="str">
        <f>IF(競技者データ入力シート!C109="", "", 競技者データ入力シート!C109)</f>
        <v/>
      </c>
      <c r="D105" s="11" t="str">
        <f>IF(競技者データ入力シート!D109="", "", 競技者データ入力シート!D109)</f>
        <v/>
      </c>
      <c r="E105" s="11" t="str">
        <f t="shared" ref="E105:E168" si="10">IF(C105="", "", C105)</f>
        <v/>
      </c>
      <c r="F105" s="11" t="str">
        <f t="shared" ref="F105:F168" si="11">IF(D105="", "", D105)</f>
        <v/>
      </c>
      <c r="G105" s="11" t="str">
        <f t="shared" ref="G105:G168" si="12">IF(C105="", "", C105)</f>
        <v/>
      </c>
      <c r="H105" s="11" t="str">
        <f t="shared" ref="H105:H168" si="13">IF(D105="", "", D105)</f>
        <v/>
      </c>
      <c r="I105" s="11" t="str">
        <f>IF(競技者データ入力シート!E109="", "", 競技者データ入力シート!E109)</f>
        <v/>
      </c>
      <c r="J105" s="11" t="str">
        <f>IF(競技者データ入力シート!F109="", "", 競技者データ入力シート!F109)</f>
        <v/>
      </c>
      <c r="K105" s="11" t="str">
        <f>IF(競技者データ入力シート!H109="", "", 競技者データ入力シート!H109)</f>
        <v/>
      </c>
      <c r="L105" s="11" t="str">
        <f>IF(競技者データ入力シート!I109="", "", 競技者データ入力シート!I109)</f>
        <v/>
      </c>
      <c r="M105" s="11" t="str">
        <f>IF(競技者データ入力シート!J109="", "", 競技者データ入力シート!J109)</f>
        <v/>
      </c>
      <c r="N105" s="11" t="str">
        <f>IF(競技者データ入力シート!K109="", "", 競技者データ入力シート!K109)</f>
        <v/>
      </c>
      <c r="O105" s="11" t="str">
        <f>IF(競技者データ入力シート!L109="", "", 競技者データ入力シート!L109)</f>
        <v/>
      </c>
      <c r="P105" s="11" t="str">
        <f>IF(A105="","",競技者データ入力シート!$S$1)</f>
        <v/>
      </c>
      <c r="Q105" s="11" t="str">
        <f>IF(P105="", "",'大会申込一覧表(印刷して提出)'!$P$6)</f>
        <v/>
      </c>
      <c r="R105" s="11" t="str">
        <f>IF(P105="", "", '大会申込一覧表(印刷して提出)'!$E$6)</f>
        <v/>
      </c>
      <c r="S105" s="11" t="str">
        <f>IF(Q105="", "", '大会申込一覧表(印刷して提出)'!$P$5)</f>
        <v/>
      </c>
      <c r="T105" s="11" t="str">
        <f>IF(競技者データ入力シート!M109="", "", 競技者データ入力シート!M109)</f>
        <v/>
      </c>
      <c r="U105" s="11" t="str">
        <f>IF(V105="", "", IF($K105="男", VLOOKUP(V105, データ!$B$2:$C$101, 2, FALSE), IF($K105="女", VLOOKUP(V105, データ!$F$2:$H$101, 2, FALSE), "")))</f>
        <v/>
      </c>
      <c r="V105" s="240" t="str">
        <f>IF($A105="","",IF(競技者データ入力シート!N109="", "", 競技者データ入力シート!N109))</f>
        <v/>
      </c>
      <c r="W105" s="239" t="str">
        <f>IF(競技者データ入力シート!O109="", "", 競技者データ入力シート!O109)</f>
        <v/>
      </c>
      <c r="X105" s="11" t="str">
        <f>IF(競技者データ入力シート!Q109="", "", TRIM(競技者データ入力シート!Q109))</f>
        <v/>
      </c>
      <c r="Y105" s="11" t="str">
        <f>IF(競技者データ入力シート!R109="", "", 競技者データ入力シート!R109)</f>
        <v/>
      </c>
      <c r="Z105" s="11" t="str">
        <f>IF(AA105="", "", IF($K105="男", VLOOKUP(AA105, データ!$B$2:$C$101, 2, FALSE), IF($K105="女", VLOOKUP(AA105, データ!$F$2:$H$101, 2, FALSE), "")))</f>
        <v/>
      </c>
      <c r="AA105" s="11" t="str">
        <f>IF($A105="","",IF(競技者データ入力シート!S109="", "", 競技者データ入力シート!S109))</f>
        <v/>
      </c>
      <c r="AB105" s="11" t="str">
        <f>IF(競技者データ入力シート!T109="", "", 競技者データ入力シート!T109)</f>
        <v/>
      </c>
      <c r="AC105" s="11" t="str">
        <f>IF(競技者データ入力シート!V109="", "", TRIM(競技者データ入力シート!V109))</f>
        <v/>
      </c>
      <c r="AD105" s="11" t="str">
        <f>IF(競技者データ入力シート!W109="", "", 競技者データ入力シート!W109)</f>
        <v/>
      </c>
      <c r="AE105" s="11" t="str">
        <f>IF(AF105="", "", IF($K105="男", VLOOKUP(AF105, データ!$B$2:$C$101, 2, FALSE), IF($K105="女", VLOOKUP(AF105, データ!$F$2:$H$101, 2, FALSE), "")))</f>
        <v/>
      </c>
      <c r="AF105" s="11" t="str">
        <f>IF($A105="","",IF(競技者データ入力シート!X109="", "", 競技者データ入力シート!X109))</f>
        <v/>
      </c>
      <c r="AG105" s="11" t="str">
        <f>IF(競技者データ入力シート!Y109="", "", 競技者データ入力シート!Y109)</f>
        <v/>
      </c>
      <c r="AH105" s="11" t="str">
        <f>IF(競技者データ入力シート!AA109="", "", TRIM(競技者データ入力シート!AA109))</f>
        <v/>
      </c>
      <c r="AI105" s="11" t="str">
        <f>IF(競技者データ入力シート!AB109="", "", 競技者データ入力シート!AB109)</f>
        <v/>
      </c>
      <c r="AJ105" s="11" t="str">
        <f>IF(AK105="", "", IF($K105="男", VLOOKUP(AK105, データ!$B$2:$C$101, 2, FALSE), IF($K105="女", VLOOKUP(AK105, データ!$F$2:$H$101, 2, FALSE), "")))</f>
        <v/>
      </c>
      <c r="AK105" s="11" t="str">
        <f>IF($A105="","",IF(競技者データ入力シート!AC109="", "", 競技者データ入力シート!AC109))</f>
        <v/>
      </c>
      <c r="AL105" s="11" t="str">
        <f>IF(競技者データ入力シート!AD109="", "", 競技者データ入力シート!AD109)</f>
        <v/>
      </c>
      <c r="AM105" s="11" t="str">
        <f>IF(競技者データ入力シート!AF109="", "", TRIM(競技者データ入力シート!AF109))</f>
        <v/>
      </c>
      <c r="AN105" s="11" t="str">
        <f>IF(競技者データ入力シート!AG109="", "", 競技者データ入力シート!AG109)</f>
        <v/>
      </c>
      <c r="AO105" s="11" t="str">
        <f>IF(AP105="", "", IF($K105="男", VLOOKUP(AP105, データ!$B$2:$C$101, 2, FALSE), IF($K105="女", VLOOKUP(AP105, データ!$F$2:$H$101, 2, FALSE), "")))</f>
        <v/>
      </c>
      <c r="AP105" s="11" t="str">
        <f>IF($A105="","",IF(競技者データ入力シート!AH109="", "", 競技者データ入力シート!AH109))</f>
        <v/>
      </c>
      <c r="AQ105" s="11" t="str">
        <f>IF(競技者データ入力シート!AI109="", "", 競技者データ入力シート!AI109)</f>
        <v/>
      </c>
      <c r="AR105" s="11" t="str">
        <f>IF(競技者データ入力シート!AK109="", "", TRIM(競技者データ入力シート!AK109))</f>
        <v/>
      </c>
      <c r="AS105" s="11" t="str">
        <f>IF(競技者データ入力シート!AL109="", "", 競技者データ入力シート!AL109)</f>
        <v/>
      </c>
      <c r="AT105" s="11" t="str">
        <f t="shared" si="9"/>
        <v/>
      </c>
    </row>
    <row r="106" spans="1:46">
      <c r="A106" s="11" t="str">
        <f>競技者データ入力シート!A110</f>
        <v/>
      </c>
      <c r="B106" s="11" t="str">
        <f>IF(競技者データ入力シート!B110="", "", 競技者データ入力シート!B110)</f>
        <v/>
      </c>
      <c r="C106" s="11" t="str">
        <f>IF(競技者データ入力シート!C110="", "", 競技者データ入力シート!C110)</f>
        <v/>
      </c>
      <c r="D106" s="11" t="str">
        <f>IF(競技者データ入力シート!D110="", "", 競技者データ入力シート!D110)</f>
        <v/>
      </c>
      <c r="E106" s="11" t="str">
        <f t="shared" si="10"/>
        <v/>
      </c>
      <c r="F106" s="11" t="str">
        <f t="shared" si="11"/>
        <v/>
      </c>
      <c r="G106" s="11" t="str">
        <f t="shared" si="12"/>
        <v/>
      </c>
      <c r="H106" s="11" t="str">
        <f t="shared" si="13"/>
        <v/>
      </c>
      <c r="I106" s="11" t="str">
        <f>IF(競技者データ入力シート!E110="", "", 競技者データ入力シート!E110)</f>
        <v/>
      </c>
      <c r="J106" s="11" t="str">
        <f>IF(競技者データ入力シート!F110="", "", 競技者データ入力シート!F110)</f>
        <v/>
      </c>
      <c r="K106" s="11" t="str">
        <f>IF(競技者データ入力シート!H110="", "", 競技者データ入力シート!H110)</f>
        <v/>
      </c>
      <c r="L106" s="11" t="str">
        <f>IF(競技者データ入力シート!I110="", "", 競技者データ入力シート!I110)</f>
        <v/>
      </c>
      <c r="M106" s="11" t="str">
        <f>IF(競技者データ入力シート!J110="", "", 競技者データ入力シート!J110)</f>
        <v/>
      </c>
      <c r="N106" s="11" t="str">
        <f>IF(競技者データ入力シート!K110="", "", 競技者データ入力シート!K110)</f>
        <v/>
      </c>
      <c r="O106" s="11" t="str">
        <f>IF(競技者データ入力シート!L110="", "", 競技者データ入力シート!L110)</f>
        <v/>
      </c>
      <c r="P106" s="11" t="str">
        <f>IF(A106="","",競技者データ入力シート!$S$1)</f>
        <v/>
      </c>
      <c r="Q106" s="11" t="str">
        <f>IF(P106="", "",'大会申込一覧表(印刷して提出)'!$P$6)</f>
        <v/>
      </c>
      <c r="R106" s="11" t="str">
        <f>IF(P106="", "", '大会申込一覧表(印刷して提出)'!$E$6)</f>
        <v/>
      </c>
      <c r="S106" s="11" t="str">
        <f>IF(Q106="", "", '大会申込一覧表(印刷して提出)'!$P$5)</f>
        <v/>
      </c>
      <c r="T106" s="11" t="str">
        <f>IF(競技者データ入力シート!M110="", "", 競技者データ入力シート!M110)</f>
        <v/>
      </c>
      <c r="U106" s="11" t="str">
        <f>IF(V106="", "", IF($K106="男", VLOOKUP(V106, データ!$B$2:$C$101, 2, FALSE), IF($K106="女", VLOOKUP(V106, データ!$F$2:$H$101, 2, FALSE), "")))</f>
        <v/>
      </c>
      <c r="V106" s="240" t="str">
        <f>IF($A106="","",IF(競技者データ入力シート!N110="", "", 競技者データ入力シート!N110))</f>
        <v/>
      </c>
      <c r="W106" s="239" t="str">
        <f>IF(競技者データ入力シート!O110="", "", 競技者データ入力シート!O110)</f>
        <v/>
      </c>
      <c r="X106" s="11" t="str">
        <f>IF(競技者データ入力シート!Q110="", "", TRIM(競技者データ入力シート!Q110))</f>
        <v/>
      </c>
      <c r="Y106" s="11" t="str">
        <f>IF(競技者データ入力シート!R110="", "", 競技者データ入力シート!R110)</f>
        <v/>
      </c>
      <c r="Z106" s="11" t="str">
        <f>IF(AA106="", "", IF($K106="男", VLOOKUP(AA106, データ!$B$2:$C$101, 2, FALSE), IF($K106="女", VLOOKUP(AA106, データ!$F$2:$H$101, 2, FALSE), "")))</f>
        <v/>
      </c>
      <c r="AA106" s="11" t="str">
        <f>IF($A106="","",IF(競技者データ入力シート!S110="", "", 競技者データ入力シート!S110))</f>
        <v/>
      </c>
      <c r="AB106" s="11" t="str">
        <f>IF(競技者データ入力シート!T110="", "", 競技者データ入力シート!T110)</f>
        <v/>
      </c>
      <c r="AC106" s="11" t="str">
        <f>IF(競技者データ入力シート!V110="", "", TRIM(競技者データ入力シート!V110))</f>
        <v/>
      </c>
      <c r="AD106" s="11" t="str">
        <f>IF(競技者データ入力シート!W110="", "", 競技者データ入力シート!W110)</f>
        <v/>
      </c>
      <c r="AE106" s="11" t="str">
        <f>IF(AF106="", "", IF($K106="男", VLOOKUP(AF106, データ!$B$2:$C$101, 2, FALSE), IF($K106="女", VLOOKUP(AF106, データ!$F$2:$H$101, 2, FALSE), "")))</f>
        <v/>
      </c>
      <c r="AF106" s="11" t="str">
        <f>IF($A106="","",IF(競技者データ入力シート!X110="", "", 競技者データ入力シート!X110))</f>
        <v/>
      </c>
      <c r="AG106" s="11" t="str">
        <f>IF(競技者データ入力シート!Y110="", "", 競技者データ入力シート!Y110)</f>
        <v/>
      </c>
      <c r="AH106" s="11" t="str">
        <f>IF(競技者データ入力シート!AA110="", "", TRIM(競技者データ入力シート!AA110))</f>
        <v/>
      </c>
      <c r="AI106" s="11" t="str">
        <f>IF(競技者データ入力シート!AB110="", "", 競技者データ入力シート!AB110)</f>
        <v/>
      </c>
      <c r="AJ106" s="11" t="str">
        <f>IF(AK106="", "", IF($K106="男", VLOOKUP(AK106, データ!$B$2:$C$101, 2, FALSE), IF($K106="女", VLOOKUP(AK106, データ!$F$2:$H$101, 2, FALSE), "")))</f>
        <v/>
      </c>
      <c r="AK106" s="11" t="str">
        <f>IF($A106="","",IF(競技者データ入力シート!AC110="", "", 競技者データ入力シート!AC110))</f>
        <v/>
      </c>
      <c r="AL106" s="11" t="str">
        <f>IF(競技者データ入力シート!AD110="", "", 競技者データ入力シート!AD110)</f>
        <v/>
      </c>
      <c r="AM106" s="11" t="str">
        <f>IF(競技者データ入力シート!AF110="", "", TRIM(競技者データ入力シート!AF110))</f>
        <v/>
      </c>
      <c r="AN106" s="11" t="str">
        <f>IF(競技者データ入力シート!AG110="", "", 競技者データ入力シート!AG110)</f>
        <v/>
      </c>
      <c r="AO106" s="11" t="str">
        <f>IF(AP106="", "", IF($K106="男", VLOOKUP(AP106, データ!$B$2:$C$101, 2, FALSE), IF($K106="女", VLOOKUP(AP106, データ!$F$2:$H$101, 2, FALSE), "")))</f>
        <v/>
      </c>
      <c r="AP106" s="11" t="str">
        <f>IF($A106="","",IF(競技者データ入力シート!AH110="", "", 競技者データ入力シート!AH110))</f>
        <v/>
      </c>
      <c r="AQ106" s="11" t="str">
        <f>IF(競技者データ入力シート!AI110="", "", 競技者データ入力シート!AI110)</f>
        <v/>
      </c>
      <c r="AR106" s="11" t="str">
        <f>IF(競技者データ入力シート!AK110="", "", TRIM(競技者データ入力シート!AK110))</f>
        <v/>
      </c>
      <c r="AS106" s="11" t="str">
        <f>IF(競技者データ入力シート!AL110="", "", 競技者データ入力シート!AL110)</f>
        <v/>
      </c>
      <c r="AT106" s="11" t="str">
        <f t="shared" si="9"/>
        <v/>
      </c>
    </row>
    <row r="107" spans="1:46">
      <c r="A107" s="11" t="str">
        <f>競技者データ入力シート!A111</f>
        <v/>
      </c>
      <c r="B107" s="11" t="str">
        <f>IF(競技者データ入力シート!B111="", "", 競技者データ入力シート!B111)</f>
        <v/>
      </c>
      <c r="C107" s="11" t="str">
        <f>IF(競技者データ入力シート!C111="", "", 競技者データ入力シート!C111)</f>
        <v/>
      </c>
      <c r="D107" s="11" t="str">
        <f>IF(競技者データ入力シート!D111="", "", 競技者データ入力シート!D111)</f>
        <v/>
      </c>
      <c r="E107" s="11" t="str">
        <f t="shared" si="10"/>
        <v/>
      </c>
      <c r="F107" s="11" t="str">
        <f t="shared" si="11"/>
        <v/>
      </c>
      <c r="G107" s="11" t="str">
        <f t="shared" si="12"/>
        <v/>
      </c>
      <c r="H107" s="11" t="str">
        <f t="shared" si="13"/>
        <v/>
      </c>
      <c r="I107" s="11" t="str">
        <f>IF(競技者データ入力シート!E111="", "", 競技者データ入力シート!E111)</f>
        <v/>
      </c>
      <c r="J107" s="11" t="str">
        <f>IF(競技者データ入力シート!F111="", "", 競技者データ入力シート!F111)</f>
        <v/>
      </c>
      <c r="K107" s="11" t="str">
        <f>IF(競技者データ入力シート!H111="", "", 競技者データ入力シート!H111)</f>
        <v/>
      </c>
      <c r="L107" s="11" t="str">
        <f>IF(競技者データ入力シート!I111="", "", 競技者データ入力シート!I111)</f>
        <v/>
      </c>
      <c r="M107" s="11" t="str">
        <f>IF(競技者データ入力シート!J111="", "", 競技者データ入力シート!J111)</f>
        <v/>
      </c>
      <c r="N107" s="11" t="str">
        <f>IF(競技者データ入力シート!K111="", "", 競技者データ入力シート!K111)</f>
        <v/>
      </c>
      <c r="O107" s="11" t="str">
        <f>IF(競技者データ入力シート!L111="", "", 競技者データ入力シート!L111)</f>
        <v/>
      </c>
      <c r="P107" s="11" t="str">
        <f>IF(A107="","",競技者データ入力シート!$S$1)</f>
        <v/>
      </c>
      <c r="Q107" s="11" t="str">
        <f>IF(P107="", "",'大会申込一覧表(印刷して提出)'!$P$6)</f>
        <v/>
      </c>
      <c r="R107" s="11" t="str">
        <f>IF(P107="", "", '大会申込一覧表(印刷して提出)'!$E$6)</f>
        <v/>
      </c>
      <c r="S107" s="11" t="str">
        <f>IF(Q107="", "", '大会申込一覧表(印刷して提出)'!$P$5)</f>
        <v/>
      </c>
      <c r="T107" s="11" t="str">
        <f>IF(競技者データ入力シート!M111="", "", 競技者データ入力シート!M111)</f>
        <v/>
      </c>
      <c r="U107" s="11" t="str">
        <f>IF(V107="", "", IF($K107="男", VLOOKUP(V107, データ!$B$2:$C$101, 2, FALSE), IF($K107="女", VLOOKUP(V107, データ!$F$2:$H$101, 2, FALSE), "")))</f>
        <v/>
      </c>
      <c r="V107" s="240" t="str">
        <f>IF($A107="","",IF(競技者データ入力シート!N111="", "", 競技者データ入力シート!N111))</f>
        <v/>
      </c>
      <c r="W107" s="239" t="str">
        <f>IF(競技者データ入力シート!O111="", "", 競技者データ入力シート!O111)</f>
        <v/>
      </c>
      <c r="X107" s="11" t="str">
        <f>IF(競技者データ入力シート!Q111="", "", TRIM(競技者データ入力シート!Q111))</f>
        <v/>
      </c>
      <c r="Y107" s="11" t="str">
        <f>IF(競技者データ入力シート!R111="", "", 競技者データ入力シート!R111)</f>
        <v/>
      </c>
      <c r="Z107" s="11" t="str">
        <f>IF(AA107="", "", IF($K107="男", VLOOKUP(AA107, データ!$B$2:$C$101, 2, FALSE), IF($K107="女", VLOOKUP(AA107, データ!$F$2:$H$101, 2, FALSE), "")))</f>
        <v/>
      </c>
      <c r="AA107" s="11" t="str">
        <f>IF($A107="","",IF(競技者データ入力シート!S111="", "", 競技者データ入力シート!S111))</f>
        <v/>
      </c>
      <c r="AB107" s="11" t="str">
        <f>IF(競技者データ入力シート!T111="", "", 競技者データ入力シート!T111)</f>
        <v/>
      </c>
      <c r="AC107" s="11" t="str">
        <f>IF(競技者データ入力シート!V111="", "", TRIM(競技者データ入力シート!V111))</f>
        <v/>
      </c>
      <c r="AD107" s="11" t="str">
        <f>IF(競技者データ入力シート!W111="", "", 競技者データ入力シート!W111)</f>
        <v/>
      </c>
      <c r="AE107" s="11" t="str">
        <f>IF(AF107="", "", IF($K107="男", VLOOKUP(AF107, データ!$B$2:$C$101, 2, FALSE), IF($K107="女", VLOOKUP(AF107, データ!$F$2:$H$101, 2, FALSE), "")))</f>
        <v/>
      </c>
      <c r="AF107" s="11" t="str">
        <f>IF($A107="","",IF(競技者データ入力シート!X111="", "", 競技者データ入力シート!X111))</f>
        <v/>
      </c>
      <c r="AG107" s="11" t="str">
        <f>IF(競技者データ入力シート!Y111="", "", 競技者データ入力シート!Y111)</f>
        <v/>
      </c>
      <c r="AH107" s="11" t="str">
        <f>IF(競技者データ入力シート!AA111="", "", TRIM(競技者データ入力シート!AA111))</f>
        <v/>
      </c>
      <c r="AI107" s="11" t="str">
        <f>IF(競技者データ入力シート!AB111="", "", 競技者データ入力シート!AB111)</f>
        <v/>
      </c>
      <c r="AJ107" s="11" t="str">
        <f>IF(AK107="", "", IF($K107="男", VLOOKUP(AK107, データ!$B$2:$C$101, 2, FALSE), IF($K107="女", VLOOKUP(AK107, データ!$F$2:$H$101, 2, FALSE), "")))</f>
        <v/>
      </c>
      <c r="AK107" s="11" t="str">
        <f>IF($A107="","",IF(競技者データ入力シート!AC111="", "", 競技者データ入力シート!AC111))</f>
        <v/>
      </c>
      <c r="AL107" s="11" t="str">
        <f>IF(競技者データ入力シート!AD111="", "", 競技者データ入力シート!AD111)</f>
        <v/>
      </c>
      <c r="AM107" s="11" t="str">
        <f>IF(競技者データ入力シート!AF111="", "", TRIM(競技者データ入力シート!AF111))</f>
        <v/>
      </c>
      <c r="AN107" s="11" t="str">
        <f>IF(競技者データ入力シート!AG111="", "", 競技者データ入力シート!AG111)</f>
        <v/>
      </c>
      <c r="AO107" s="11" t="str">
        <f>IF(AP107="", "", IF($K107="男", VLOOKUP(AP107, データ!$B$2:$C$101, 2, FALSE), IF($K107="女", VLOOKUP(AP107, データ!$F$2:$H$101, 2, FALSE), "")))</f>
        <v/>
      </c>
      <c r="AP107" s="11" t="str">
        <f>IF($A107="","",IF(競技者データ入力シート!AH111="", "", 競技者データ入力シート!AH111))</f>
        <v/>
      </c>
      <c r="AQ107" s="11" t="str">
        <f>IF(競技者データ入力シート!AI111="", "", 競技者データ入力シート!AI111)</f>
        <v/>
      </c>
      <c r="AR107" s="11" t="str">
        <f>IF(競技者データ入力シート!AK111="", "", TRIM(競技者データ入力シート!AK111))</f>
        <v/>
      </c>
      <c r="AS107" s="11" t="str">
        <f>IF(競技者データ入力シート!AL111="", "", 競技者データ入力シート!AL111)</f>
        <v/>
      </c>
      <c r="AT107" s="11" t="str">
        <f t="shared" si="9"/>
        <v/>
      </c>
    </row>
    <row r="108" spans="1:46">
      <c r="A108" s="11" t="str">
        <f>競技者データ入力シート!A112</f>
        <v/>
      </c>
      <c r="B108" s="11" t="str">
        <f>IF(競技者データ入力シート!B112="", "", 競技者データ入力シート!B112)</f>
        <v/>
      </c>
      <c r="C108" s="11" t="str">
        <f>IF(競技者データ入力シート!C112="", "", 競技者データ入力シート!C112)</f>
        <v/>
      </c>
      <c r="D108" s="11" t="str">
        <f>IF(競技者データ入力シート!D112="", "", 競技者データ入力シート!D112)</f>
        <v/>
      </c>
      <c r="E108" s="11" t="str">
        <f t="shared" si="10"/>
        <v/>
      </c>
      <c r="F108" s="11" t="str">
        <f t="shared" si="11"/>
        <v/>
      </c>
      <c r="G108" s="11" t="str">
        <f t="shared" si="12"/>
        <v/>
      </c>
      <c r="H108" s="11" t="str">
        <f t="shared" si="13"/>
        <v/>
      </c>
      <c r="I108" s="11" t="str">
        <f>IF(競技者データ入力シート!E112="", "", 競技者データ入力シート!E112)</f>
        <v/>
      </c>
      <c r="J108" s="11" t="str">
        <f>IF(競技者データ入力シート!F112="", "", 競技者データ入力シート!F112)</f>
        <v/>
      </c>
      <c r="K108" s="11" t="str">
        <f>IF(競技者データ入力シート!H112="", "", 競技者データ入力シート!H112)</f>
        <v/>
      </c>
      <c r="L108" s="11" t="str">
        <f>IF(競技者データ入力シート!I112="", "", 競技者データ入力シート!I112)</f>
        <v/>
      </c>
      <c r="M108" s="11" t="str">
        <f>IF(競技者データ入力シート!J112="", "", 競技者データ入力シート!J112)</f>
        <v/>
      </c>
      <c r="N108" s="11" t="str">
        <f>IF(競技者データ入力シート!K112="", "", 競技者データ入力シート!K112)</f>
        <v/>
      </c>
      <c r="O108" s="11" t="str">
        <f>IF(競技者データ入力シート!L112="", "", 競技者データ入力シート!L112)</f>
        <v/>
      </c>
      <c r="P108" s="11" t="str">
        <f>IF(A108="","",競技者データ入力シート!$S$1)</f>
        <v/>
      </c>
      <c r="Q108" s="11" t="str">
        <f>IF(P108="", "",'大会申込一覧表(印刷して提出)'!$P$6)</f>
        <v/>
      </c>
      <c r="R108" s="11" t="str">
        <f>IF(P108="", "", '大会申込一覧表(印刷して提出)'!$E$6)</f>
        <v/>
      </c>
      <c r="S108" s="11" t="str">
        <f>IF(Q108="", "", '大会申込一覧表(印刷して提出)'!$P$5)</f>
        <v/>
      </c>
      <c r="T108" s="11" t="str">
        <f>IF(競技者データ入力シート!M112="", "", 競技者データ入力シート!M112)</f>
        <v/>
      </c>
      <c r="U108" s="11" t="str">
        <f>IF(V108="", "", IF($K108="男", VLOOKUP(V108, データ!$B$2:$C$101, 2, FALSE), IF($K108="女", VLOOKUP(V108, データ!$F$2:$H$101, 2, FALSE), "")))</f>
        <v/>
      </c>
      <c r="V108" s="240" t="str">
        <f>IF($A108="","",IF(競技者データ入力シート!N112="", "", 競技者データ入力シート!N112))</f>
        <v/>
      </c>
      <c r="W108" s="239" t="str">
        <f>IF(競技者データ入力シート!O112="", "", 競技者データ入力シート!O112)</f>
        <v/>
      </c>
      <c r="X108" s="11" t="str">
        <f>IF(競技者データ入力シート!Q112="", "", TRIM(競技者データ入力シート!Q112))</f>
        <v/>
      </c>
      <c r="Y108" s="11" t="str">
        <f>IF(競技者データ入力シート!R112="", "", 競技者データ入力シート!R112)</f>
        <v/>
      </c>
      <c r="Z108" s="11" t="str">
        <f>IF(AA108="", "", IF($K108="男", VLOOKUP(AA108, データ!$B$2:$C$101, 2, FALSE), IF($K108="女", VLOOKUP(AA108, データ!$F$2:$H$101, 2, FALSE), "")))</f>
        <v/>
      </c>
      <c r="AA108" s="11" t="str">
        <f>IF($A108="","",IF(競技者データ入力シート!S112="", "", 競技者データ入力シート!S112))</f>
        <v/>
      </c>
      <c r="AB108" s="11" t="str">
        <f>IF(競技者データ入力シート!T112="", "", 競技者データ入力シート!T112)</f>
        <v/>
      </c>
      <c r="AC108" s="11" t="str">
        <f>IF(競技者データ入力シート!V112="", "", TRIM(競技者データ入力シート!V112))</f>
        <v/>
      </c>
      <c r="AD108" s="11" t="str">
        <f>IF(競技者データ入力シート!W112="", "", 競技者データ入力シート!W112)</f>
        <v/>
      </c>
      <c r="AE108" s="11" t="str">
        <f>IF(AF108="", "", IF($K108="男", VLOOKUP(AF108, データ!$B$2:$C$101, 2, FALSE), IF($K108="女", VLOOKUP(AF108, データ!$F$2:$H$101, 2, FALSE), "")))</f>
        <v/>
      </c>
      <c r="AF108" s="11" t="str">
        <f>IF($A108="","",IF(競技者データ入力シート!X112="", "", 競技者データ入力シート!X112))</f>
        <v/>
      </c>
      <c r="AG108" s="11" t="str">
        <f>IF(競技者データ入力シート!Y112="", "", 競技者データ入力シート!Y112)</f>
        <v/>
      </c>
      <c r="AH108" s="11" t="str">
        <f>IF(競技者データ入力シート!AA112="", "", TRIM(競技者データ入力シート!AA112))</f>
        <v/>
      </c>
      <c r="AI108" s="11" t="str">
        <f>IF(競技者データ入力シート!AB112="", "", 競技者データ入力シート!AB112)</f>
        <v/>
      </c>
      <c r="AJ108" s="11" t="str">
        <f>IF(AK108="", "", IF($K108="男", VLOOKUP(AK108, データ!$B$2:$C$101, 2, FALSE), IF($K108="女", VLOOKUP(AK108, データ!$F$2:$H$101, 2, FALSE), "")))</f>
        <v/>
      </c>
      <c r="AK108" s="11" t="str">
        <f>IF($A108="","",IF(競技者データ入力シート!AC112="", "", 競技者データ入力シート!AC112))</f>
        <v/>
      </c>
      <c r="AL108" s="11" t="str">
        <f>IF(競技者データ入力シート!AD112="", "", 競技者データ入力シート!AD112)</f>
        <v/>
      </c>
      <c r="AM108" s="11" t="str">
        <f>IF(競技者データ入力シート!AF112="", "", TRIM(競技者データ入力シート!AF112))</f>
        <v/>
      </c>
      <c r="AN108" s="11" t="str">
        <f>IF(競技者データ入力シート!AG112="", "", 競技者データ入力シート!AG112)</f>
        <v/>
      </c>
      <c r="AO108" s="11" t="str">
        <f>IF(AP108="", "", IF($K108="男", VLOOKUP(AP108, データ!$B$2:$C$101, 2, FALSE), IF($K108="女", VLOOKUP(AP108, データ!$F$2:$H$101, 2, FALSE), "")))</f>
        <v/>
      </c>
      <c r="AP108" s="11" t="str">
        <f>IF($A108="","",IF(競技者データ入力シート!AH112="", "", 競技者データ入力シート!AH112))</f>
        <v/>
      </c>
      <c r="AQ108" s="11" t="str">
        <f>IF(競技者データ入力シート!AI112="", "", 競技者データ入力シート!AI112)</f>
        <v/>
      </c>
      <c r="AR108" s="11" t="str">
        <f>IF(競技者データ入力シート!AK112="", "", TRIM(競技者データ入力シート!AK112))</f>
        <v/>
      </c>
      <c r="AS108" s="11" t="str">
        <f>IF(競技者データ入力シート!AL112="", "", 競技者データ入力シート!AL112)</f>
        <v/>
      </c>
      <c r="AT108" s="11" t="str">
        <f t="shared" si="9"/>
        <v/>
      </c>
    </row>
    <row r="109" spans="1:46">
      <c r="A109" s="11" t="str">
        <f>競技者データ入力シート!A113</f>
        <v/>
      </c>
      <c r="B109" s="11" t="str">
        <f>IF(競技者データ入力シート!B113="", "", 競技者データ入力シート!B113)</f>
        <v/>
      </c>
      <c r="C109" s="11" t="str">
        <f>IF(競技者データ入力シート!C113="", "", 競技者データ入力シート!C113)</f>
        <v/>
      </c>
      <c r="D109" s="11" t="str">
        <f>IF(競技者データ入力シート!D113="", "", 競技者データ入力シート!D113)</f>
        <v/>
      </c>
      <c r="E109" s="11" t="str">
        <f t="shared" si="10"/>
        <v/>
      </c>
      <c r="F109" s="11" t="str">
        <f t="shared" si="11"/>
        <v/>
      </c>
      <c r="G109" s="11" t="str">
        <f t="shared" si="12"/>
        <v/>
      </c>
      <c r="H109" s="11" t="str">
        <f t="shared" si="13"/>
        <v/>
      </c>
      <c r="I109" s="11" t="str">
        <f>IF(競技者データ入力シート!E113="", "", 競技者データ入力シート!E113)</f>
        <v/>
      </c>
      <c r="J109" s="11" t="str">
        <f>IF(競技者データ入力シート!F113="", "", 競技者データ入力シート!F113)</f>
        <v/>
      </c>
      <c r="K109" s="11" t="str">
        <f>IF(競技者データ入力シート!H113="", "", 競技者データ入力シート!H113)</f>
        <v/>
      </c>
      <c r="L109" s="11" t="str">
        <f>IF(競技者データ入力シート!I113="", "", 競技者データ入力シート!I113)</f>
        <v/>
      </c>
      <c r="M109" s="11" t="str">
        <f>IF(競技者データ入力シート!J113="", "", 競技者データ入力シート!J113)</f>
        <v/>
      </c>
      <c r="N109" s="11" t="str">
        <f>IF(競技者データ入力シート!K113="", "", 競技者データ入力シート!K113)</f>
        <v/>
      </c>
      <c r="O109" s="11" t="str">
        <f>IF(競技者データ入力シート!L113="", "", 競技者データ入力シート!L113)</f>
        <v/>
      </c>
      <c r="P109" s="11" t="str">
        <f>IF(A109="","",競技者データ入力シート!$S$1)</f>
        <v/>
      </c>
      <c r="Q109" s="11" t="str">
        <f>IF(P109="", "",'大会申込一覧表(印刷して提出)'!$P$6)</f>
        <v/>
      </c>
      <c r="R109" s="11" t="str">
        <f>IF(P109="", "", '大会申込一覧表(印刷して提出)'!$E$6)</f>
        <v/>
      </c>
      <c r="S109" s="11" t="str">
        <f>IF(Q109="", "", '大会申込一覧表(印刷して提出)'!$P$5)</f>
        <v/>
      </c>
      <c r="T109" s="11" t="str">
        <f>IF(競技者データ入力シート!M113="", "", 競技者データ入力シート!M113)</f>
        <v/>
      </c>
      <c r="U109" s="11" t="str">
        <f>IF(V109="", "", IF($K109="男", VLOOKUP(V109, データ!$B$2:$C$101, 2, FALSE), IF($K109="女", VLOOKUP(V109, データ!$F$2:$H$101, 2, FALSE), "")))</f>
        <v/>
      </c>
      <c r="V109" s="240" t="str">
        <f>IF($A109="","",IF(競技者データ入力シート!N113="", "", 競技者データ入力シート!N113))</f>
        <v/>
      </c>
      <c r="W109" s="239" t="str">
        <f>IF(競技者データ入力シート!O113="", "", 競技者データ入力シート!O113)</f>
        <v/>
      </c>
      <c r="X109" s="11" t="str">
        <f>IF(競技者データ入力シート!Q113="", "", TRIM(競技者データ入力シート!Q113))</f>
        <v/>
      </c>
      <c r="Y109" s="11" t="str">
        <f>IF(競技者データ入力シート!R113="", "", 競技者データ入力シート!R113)</f>
        <v/>
      </c>
      <c r="Z109" s="11" t="str">
        <f>IF(AA109="", "", IF($K109="男", VLOOKUP(AA109, データ!$B$2:$C$101, 2, FALSE), IF($K109="女", VLOOKUP(AA109, データ!$F$2:$H$101, 2, FALSE), "")))</f>
        <v/>
      </c>
      <c r="AA109" s="11" t="str">
        <f>IF($A109="","",IF(競技者データ入力シート!S113="", "", 競技者データ入力シート!S113))</f>
        <v/>
      </c>
      <c r="AB109" s="11" t="str">
        <f>IF(競技者データ入力シート!T113="", "", 競技者データ入力シート!T113)</f>
        <v/>
      </c>
      <c r="AC109" s="11" t="str">
        <f>IF(競技者データ入力シート!V113="", "", TRIM(競技者データ入力シート!V113))</f>
        <v/>
      </c>
      <c r="AD109" s="11" t="str">
        <f>IF(競技者データ入力シート!W113="", "", 競技者データ入力シート!W113)</f>
        <v/>
      </c>
      <c r="AE109" s="11" t="str">
        <f>IF(AF109="", "", IF($K109="男", VLOOKUP(AF109, データ!$B$2:$C$101, 2, FALSE), IF($K109="女", VLOOKUP(AF109, データ!$F$2:$H$101, 2, FALSE), "")))</f>
        <v/>
      </c>
      <c r="AF109" s="11" t="str">
        <f>IF($A109="","",IF(競技者データ入力シート!X113="", "", 競技者データ入力シート!X113))</f>
        <v/>
      </c>
      <c r="AG109" s="11" t="str">
        <f>IF(競技者データ入力シート!Y113="", "", 競技者データ入力シート!Y113)</f>
        <v/>
      </c>
      <c r="AH109" s="11" t="str">
        <f>IF(競技者データ入力シート!AA113="", "", TRIM(競技者データ入力シート!AA113))</f>
        <v/>
      </c>
      <c r="AI109" s="11" t="str">
        <f>IF(競技者データ入力シート!AB113="", "", 競技者データ入力シート!AB113)</f>
        <v/>
      </c>
      <c r="AJ109" s="11" t="str">
        <f>IF(AK109="", "", IF($K109="男", VLOOKUP(AK109, データ!$B$2:$C$101, 2, FALSE), IF($K109="女", VLOOKUP(AK109, データ!$F$2:$H$101, 2, FALSE), "")))</f>
        <v/>
      </c>
      <c r="AK109" s="11" t="str">
        <f>IF($A109="","",IF(競技者データ入力シート!AC113="", "", 競技者データ入力シート!AC113))</f>
        <v/>
      </c>
      <c r="AL109" s="11" t="str">
        <f>IF(競技者データ入力シート!AD113="", "", 競技者データ入力シート!AD113)</f>
        <v/>
      </c>
      <c r="AM109" s="11" t="str">
        <f>IF(競技者データ入力シート!AF113="", "", TRIM(競技者データ入力シート!AF113))</f>
        <v/>
      </c>
      <c r="AN109" s="11" t="str">
        <f>IF(競技者データ入力シート!AG113="", "", 競技者データ入力シート!AG113)</f>
        <v/>
      </c>
      <c r="AO109" s="11" t="str">
        <f>IF(AP109="", "", IF($K109="男", VLOOKUP(AP109, データ!$B$2:$C$101, 2, FALSE), IF($K109="女", VLOOKUP(AP109, データ!$F$2:$H$101, 2, FALSE), "")))</f>
        <v/>
      </c>
      <c r="AP109" s="11" t="str">
        <f>IF($A109="","",IF(競技者データ入力シート!AH113="", "", 競技者データ入力シート!AH113))</f>
        <v/>
      </c>
      <c r="AQ109" s="11" t="str">
        <f>IF(競技者データ入力シート!AI113="", "", 競技者データ入力シート!AI113)</f>
        <v/>
      </c>
      <c r="AR109" s="11" t="str">
        <f>IF(競技者データ入力シート!AK113="", "", TRIM(競技者データ入力シート!AK113))</f>
        <v/>
      </c>
      <c r="AS109" s="11" t="str">
        <f>IF(競技者データ入力シート!AL113="", "", 競技者データ入力シート!AL113)</f>
        <v/>
      </c>
      <c r="AT109" s="11" t="str">
        <f t="shared" si="9"/>
        <v/>
      </c>
    </row>
    <row r="110" spans="1:46">
      <c r="A110" s="11" t="str">
        <f>競技者データ入力シート!A114</f>
        <v/>
      </c>
      <c r="B110" s="11" t="str">
        <f>IF(競技者データ入力シート!B114="", "", 競技者データ入力シート!B114)</f>
        <v/>
      </c>
      <c r="C110" s="11" t="str">
        <f>IF(競技者データ入力シート!C114="", "", 競技者データ入力シート!C114)</f>
        <v/>
      </c>
      <c r="D110" s="11" t="str">
        <f>IF(競技者データ入力シート!D114="", "", 競技者データ入力シート!D114)</f>
        <v/>
      </c>
      <c r="E110" s="11" t="str">
        <f t="shared" si="10"/>
        <v/>
      </c>
      <c r="F110" s="11" t="str">
        <f t="shared" si="11"/>
        <v/>
      </c>
      <c r="G110" s="11" t="str">
        <f t="shared" si="12"/>
        <v/>
      </c>
      <c r="H110" s="11" t="str">
        <f t="shared" si="13"/>
        <v/>
      </c>
      <c r="I110" s="11" t="str">
        <f>IF(競技者データ入力シート!E114="", "", 競技者データ入力シート!E114)</f>
        <v/>
      </c>
      <c r="J110" s="11" t="str">
        <f>IF(競技者データ入力シート!F114="", "", 競技者データ入力シート!F114)</f>
        <v/>
      </c>
      <c r="K110" s="11" t="str">
        <f>IF(競技者データ入力シート!H114="", "", 競技者データ入力シート!H114)</f>
        <v/>
      </c>
      <c r="L110" s="11" t="str">
        <f>IF(競技者データ入力シート!I114="", "", 競技者データ入力シート!I114)</f>
        <v/>
      </c>
      <c r="M110" s="11" t="str">
        <f>IF(競技者データ入力シート!J114="", "", 競技者データ入力シート!J114)</f>
        <v/>
      </c>
      <c r="N110" s="11" t="str">
        <f>IF(競技者データ入力シート!K114="", "", 競技者データ入力シート!K114)</f>
        <v/>
      </c>
      <c r="O110" s="11" t="str">
        <f>IF(競技者データ入力シート!L114="", "", 競技者データ入力シート!L114)</f>
        <v/>
      </c>
      <c r="P110" s="11" t="str">
        <f>IF(A110="","",競技者データ入力シート!$S$1)</f>
        <v/>
      </c>
      <c r="Q110" s="11" t="str">
        <f>IF(P110="", "",'大会申込一覧表(印刷して提出)'!$P$6)</f>
        <v/>
      </c>
      <c r="R110" s="11" t="str">
        <f>IF(P110="", "", '大会申込一覧表(印刷して提出)'!$E$6)</f>
        <v/>
      </c>
      <c r="S110" s="11" t="str">
        <f>IF(Q110="", "", '大会申込一覧表(印刷して提出)'!$P$5)</f>
        <v/>
      </c>
      <c r="T110" s="11" t="str">
        <f>IF(競技者データ入力シート!M114="", "", 競技者データ入力シート!M114)</f>
        <v/>
      </c>
      <c r="U110" s="11" t="str">
        <f>IF(V110="", "", IF($K110="男", VLOOKUP(V110, データ!$B$2:$C$101, 2, FALSE), IF($K110="女", VLOOKUP(V110, データ!$F$2:$H$101, 2, FALSE), "")))</f>
        <v/>
      </c>
      <c r="V110" s="240" t="str">
        <f>IF($A110="","",IF(競技者データ入力シート!N114="", "", 競技者データ入力シート!N114))</f>
        <v/>
      </c>
      <c r="W110" s="239" t="str">
        <f>IF(競技者データ入力シート!O114="", "", 競技者データ入力シート!O114)</f>
        <v/>
      </c>
      <c r="X110" s="11" t="str">
        <f>IF(競技者データ入力シート!Q114="", "", TRIM(競技者データ入力シート!Q114))</f>
        <v/>
      </c>
      <c r="Y110" s="11" t="str">
        <f>IF(競技者データ入力シート!R114="", "", 競技者データ入力シート!R114)</f>
        <v/>
      </c>
      <c r="Z110" s="11" t="str">
        <f>IF(AA110="", "", IF($K110="男", VLOOKUP(AA110, データ!$B$2:$C$101, 2, FALSE), IF($K110="女", VLOOKUP(AA110, データ!$F$2:$H$101, 2, FALSE), "")))</f>
        <v/>
      </c>
      <c r="AA110" s="11" t="str">
        <f>IF($A110="","",IF(競技者データ入力シート!S114="", "", 競技者データ入力シート!S114))</f>
        <v/>
      </c>
      <c r="AB110" s="11" t="str">
        <f>IF(競技者データ入力シート!T114="", "", 競技者データ入力シート!T114)</f>
        <v/>
      </c>
      <c r="AC110" s="11" t="str">
        <f>IF(競技者データ入力シート!V114="", "", TRIM(競技者データ入力シート!V114))</f>
        <v/>
      </c>
      <c r="AD110" s="11" t="str">
        <f>IF(競技者データ入力シート!W114="", "", 競技者データ入力シート!W114)</f>
        <v/>
      </c>
      <c r="AE110" s="11" t="str">
        <f>IF(AF110="", "", IF($K110="男", VLOOKUP(AF110, データ!$B$2:$C$101, 2, FALSE), IF($K110="女", VLOOKUP(AF110, データ!$F$2:$H$101, 2, FALSE), "")))</f>
        <v/>
      </c>
      <c r="AF110" s="11" t="str">
        <f>IF($A110="","",IF(競技者データ入力シート!X114="", "", 競技者データ入力シート!X114))</f>
        <v/>
      </c>
      <c r="AG110" s="11" t="str">
        <f>IF(競技者データ入力シート!Y114="", "", 競技者データ入力シート!Y114)</f>
        <v/>
      </c>
      <c r="AH110" s="11" t="str">
        <f>IF(競技者データ入力シート!AA114="", "", TRIM(競技者データ入力シート!AA114))</f>
        <v/>
      </c>
      <c r="AI110" s="11" t="str">
        <f>IF(競技者データ入力シート!AB114="", "", 競技者データ入力シート!AB114)</f>
        <v/>
      </c>
      <c r="AJ110" s="11" t="str">
        <f>IF(AK110="", "", IF($K110="男", VLOOKUP(AK110, データ!$B$2:$C$101, 2, FALSE), IF($K110="女", VLOOKUP(AK110, データ!$F$2:$H$101, 2, FALSE), "")))</f>
        <v/>
      </c>
      <c r="AK110" s="11" t="str">
        <f>IF($A110="","",IF(競技者データ入力シート!AC114="", "", 競技者データ入力シート!AC114))</f>
        <v/>
      </c>
      <c r="AL110" s="11" t="str">
        <f>IF(競技者データ入力シート!AD114="", "", 競技者データ入力シート!AD114)</f>
        <v/>
      </c>
      <c r="AM110" s="11" t="str">
        <f>IF(競技者データ入力シート!AF114="", "", TRIM(競技者データ入力シート!AF114))</f>
        <v/>
      </c>
      <c r="AN110" s="11" t="str">
        <f>IF(競技者データ入力シート!AG114="", "", 競技者データ入力シート!AG114)</f>
        <v/>
      </c>
      <c r="AO110" s="11" t="str">
        <f>IF(AP110="", "", IF($K110="男", VLOOKUP(AP110, データ!$B$2:$C$101, 2, FALSE), IF($K110="女", VLOOKUP(AP110, データ!$F$2:$H$101, 2, FALSE), "")))</f>
        <v/>
      </c>
      <c r="AP110" s="11" t="str">
        <f>IF($A110="","",IF(競技者データ入力シート!AH114="", "", 競技者データ入力シート!AH114))</f>
        <v/>
      </c>
      <c r="AQ110" s="11" t="str">
        <f>IF(競技者データ入力シート!AI114="", "", 競技者データ入力シート!AI114)</f>
        <v/>
      </c>
      <c r="AR110" s="11" t="str">
        <f>IF(競技者データ入力シート!AK114="", "", TRIM(競技者データ入力シート!AK114))</f>
        <v/>
      </c>
      <c r="AS110" s="11" t="str">
        <f>IF(競技者データ入力シート!AL114="", "", 競技者データ入力シート!AL114)</f>
        <v/>
      </c>
      <c r="AT110" s="11" t="str">
        <f t="shared" si="9"/>
        <v/>
      </c>
    </row>
    <row r="111" spans="1:46">
      <c r="A111" s="11" t="str">
        <f>競技者データ入力シート!A115</f>
        <v/>
      </c>
      <c r="B111" s="11" t="str">
        <f>IF(競技者データ入力シート!B115="", "", 競技者データ入力シート!B115)</f>
        <v/>
      </c>
      <c r="C111" s="11" t="str">
        <f>IF(競技者データ入力シート!C115="", "", 競技者データ入力シート!C115)</f>
        <v/>
      </c>
      <c r="D111" s="11" t="str">
        <f>IF(競技者データ入力シート!D115="", "", 競技者データ入力シート!D115)</f>
        <v/>
      </c>
      <c r="E111" s="11" t="str">
        <f t="shared" si="10"/>
        <v/>
      </c>
      <c r="F111" s="11" t="str">
        <f t="shared" si="11"/>
        <v/>
      </c>
      <c r="G111" s="11" t="str">
        <f t="shared" si="12"/>
        <v/>
      </c>
      <c r="H111" s="11" t="str">
        <f t="shared" si="13"/>
        <v/>
      </c>
      <c r="I111" s="11" t="str">
        <f>IF(競技者データ入力シート!E115="", "", 競技者データ入力シート!E115)</f>
        <v/>
      </c>
      <c r="J111" s="11" t="str">
        <f>IF(競技者データ入力シート!F115="", "", 競技者データ入力シート!F115)</f>
        <v/>
      </c>
      <c r="K111" s="11" t="str">
        <f>IF(競技者データ入力シート!H115="", "", 競技者データ入力シート!H115)</f>
        <v/>
      </c>
      <c r="L111" s="11" t="str">
        <f>IF(競技者データ入力シート!I115="", "", 競技者データ入力シート!I115)</f>
        <v/>
      </c>
      <c r="M111" s="11" t="str">
        <f>IF(競技者データ入力シート!J115="", "", 競技者データ入力シート!J115)</f>
        <v/>
      </c>
      <c r="N111" s="11" t="str">
        <f>IF(競技者データ入力シート!K115="", "", 競技者データ入力シート!K115)</f>
        <v/>
      </c>
      <c r="O111" s="11" t="str">
        <f>IF(競技者データ入力シート!L115="", "", 競技者データ入力シート!L115)</f>
        <v/>
      </c>
      <c r="P111" s="11" t="str">
        <f>IF(A111="","",競技者データ入力シート!$S$1)</f>
        <v/>
      </c>
      <c r="Q111" s="11" t="str">
        <f>IF(P111="", "",'大会申込一覧表(印刷して提出)'!$P$6)</f>
        <v/>
      </c>
      <c r="R111" s="11" t="str">
        <f>IF(P111="", "", '大会申込一覧表(印刷して提出)'!$E$6)</f>
        <v/>
      </c>
      <c r="S111" s="11" t="str">
        <f>IF(Q111="", "", '大会申込一覧表(印刷して提出)'!$P$5)</f>
        <v/>
      </c>
      <c r="T111" s="11" t="str">
        <f>IF(競技者データ入力シート!M115="", "", 競技者データ入力シート!M115)</f>
        <v/>
      </c>
      <c r="U111" s="11" t="str">
        <f>IF(V111="", "", IF($K111="男", VLOOKUP(V111, データ!$B$2:$C$101, 2, FALSE), IF($K111="女", VLOOKUP(V111, データ!$F$2:$H$101, 2, FALSE), "")))</f>
        <v/>
      </c>
      <c r="V111" s="240" t="str">
        <f>IF($A111="","",IF(競技者データ入力シート!N115="", "", 競技者データ入力シート!N115))</f>
        <v/>
      </c>
      <c r="W111" s="239" t="str">
        <f>IF(競技者データ入力シート!O115="", "", 競技者データ入力シート!O115)</f>
        <v/>
      </c>
      <c r="X111" s="11" t="str">
        <f>IF(競技者データ入力シート!Q115="", "", TRIM(競技者データ入力シート!Q115))</f>
        <v/>
      </c>
      <c r="Y111" s="11" t="str">
        <f>IF(競技者データ入力シート!R115="", "", 競技者データ入力シート!R115)</f>
        <v/>
      </c>
      <c r="Z111" s="11" t="str">
        <f>IF(AA111="", "", IF($K111="男", VLOOKUP(AA111, データ!$B$2:$C$101, 2, FALSE), IF($K111="女", VLOOKUP(AA111, データ!$F$2:$H$101, 2, FALSE), "")))</f>
        <v/>
      </c>
      <c r="AA111" s="11" t="str">
        <f>IF($A111="","",IF(競技者データ入力シート!S115="", "", 競技者データ入力シート!S115))</f>
        <v/>
      </c>
      <c r="AB111" s="11" t="str">
        <f>IF(競技者データ入力シート!T115="", "", 競技者データ入力シート!T115)</f>
        <v/>
      </c>
      <c r="AC111" s="11" t="str">
        <f>IF(競技者データ入力シート!V115="", "", TRIM(競技者データ入力シート!V115))</f>
        <v/>
      </c>
      <c r="AD111" s="11" t="str">
        <f>IF(競技者データ入力シート!W115="", "", 競技者データ入力シート!W115)</f>
        <v/>
      </c>
      <c r="AE111" s="11" t="str">
        <f>IF(AF111="", "", IF($K111="男", VLOOKUP(AF111, データ!$B$2:$C$101, 2, FALSE), IF($K111="女", VLOOKUP(AF111, データ!$F$2:$H$101, 2, FALSE), "")))</f>
        <v/>
      </c>
      <c r="AF111" s="11" t="str">
        <f>IF($A111="","",IF(競技者データ入力シート!X115="", "", 競技者データ入力シート!X115))</f>
        <v/>
      </c>
      <c r="AG111" s="11" t="str">
        <f>IF(競技者データ入力シート!Y115="", "", 競技者データ入力シート!Y115)</f>
        <v/>
      </c>
      <c r="AH111" s="11" t="str">
        <f>IF(競技者データ入力シート!AA115="", "", TRIM(競技者データ入力シート!AA115))</f>
        <v/>
      </c>
      <c r="AI111" s="11" t="str">
        <f>IF(競技者データ入力シート!AB115="", "", 競技者データ入力シート!AB115)</f>
        <v/>
      </c>
      <c r="AJ111" s="11" t="str">
        <f>IF(AK111="", "", IF($K111="男", VLOOKUP(AK111, データ!$B$2:$C$101, 2, FALSE), IF($K111="女", VLOOKUP(AK111, データ!$F$2:$H$101, 2, FALSE), "")))</f>
        <v/>
      </c>
      <c r="AK111" s="11" t="str">
        <f>IF($A111="","",IF(競技者データ入力シート!AC115="", "", 競技者データ入力シート!AC115))</f>
        <v/>
      </c>
      <c r="AL111" s="11" t="str">
        <f>IF(競技者データ入力シート!AD115="", "", 競技者データ入力シート!AD115)</f>
        <v/>
      </c>
      <c r="AM111" s="11" t="str">
        <f>IF(競技者データ入力シート!AF115="", "", TRIM(競技者データ入力シート!AF115))</f>
        <v/>
      </c>
      <c r="AN111" s="11" t="str">
        <f>IF(競技者データ入力シート!AG115="", "", 競技者データ入力シート!AG115)</f>
        <v/>
      </c>
      <c r="AO111" s="11" t="str">
        <f>IF(AP111="", "", IF($K111="男", VLOOKUP(AP111, データ!$B$2:$C$101, 2, FALSE), IF($K111="女", VLOOKUP(AP111, データ!$F$2:$H$101, 2, FALSE), "")))</f>
        <v/>
      </c>
      <c r="AP111" s="11" t="str">
        <f>IF($A111="","",IF(競技者データ入力シート!AH115="", "", 競技者データ入力シート!AH115))</f>
        <v/>
      </c>
      <c r="AQ111" s="11" t="str">
        <f>IF(競技者データ入力シート!AI115="", "", 競技者データ入力シート!AI115)</f>
        <v/>
      </c>
      <c r="AR111" s="11" t="str">
        <f>IF(競技者データ入力シート!AK115="", "", TRIM(競技者データ入力シート!AK115))</f>
        <v/>
      </c>
      <c r="AS111" s="11" t="str">
        <f>IF(競技者データ入力シート!AL115="", "", 競技者データ入力シート!AL115)</f>
        <v/>
      </c>
      <c r="AT111" s="11" t="str">
        <f t="shared" si="9"/>
        <v/>
      </c>
    </row>
    <row r="112" spans="1:46">
      <c r="A112" s="11" t="str">
        <f>競技者データ入力シート!A116</f>
        <v/>
      </c>
      <c r="B112" s="11" t="str">
        <f>IF(競技者データ入力シート!B116="", "", 競技者データ入力シート!B116)</f>
        <v/>
      </c>
      <c r="C112" s="11" t="str">
        <f>IF(競技者データ入力シート!C116="", "", 競技者データ入力シート!C116)</f>
        <v/>
      </c>
      <c r="D112" s="11" t="str">
        <f>IF(競技者データ入力シート!D116="", "", 競技者データ入力シート!D116)</f>
        <v/>
      </c>
      <c r="E112" s="11" t="str">
        <f t="shared" si="10"/>
        <v/>
      </c>
      <c r="F112" s="11" t="str">
        <f t="shared" si="11"/>
        <v/>
      </c>
      <c r="G112" s="11" t="str">
        <f t="shared" si="12"/>
        <v/>
      </c>
      <c r="H112" s="11" t="str">
        <f t="shared" si="13"/>
        <v/>
      </c>
      <c r="I112" s="11" t="str">
        <f>IF(競技者データ入力シート!E116="", "", 競技者データ入力シート!E116)</f>
        <v/>
      </c>
      <c r="J112" s="11" t="str">
        <f>IF(競技者データ入力シート!F116="", "", 競技者データ入力シート!F116)</f>
        <v/>
      </c>
      <c r="K112" s="11" t="str">
        <f>IF(競技者データ入力シート!H116="", "", 競技者データ入力シート!H116)</f>
        <v/>
      </c>
      <c r="L112" s="11" t="str">
        <f>IF(競技者データ入力シート!I116="", "", 競技者データ入力シート!I116)</f>
        <v/>
      </c>
      <c r="M112" s="11" t="str">
        <f>IF(競技者データ入力シート!J116="", "", 競技者データ入力シート!J116)</f>
        <v/>
      </c>
      <c r="N112" s="11" t="str">
        <f>IF(競技者データ入力シート!K116="", "", 競技者データ入力シート!K116)</f>
        <v/>
      </c>
      <c r="O112" s="11" t="str">
        <f>IF(競技者データ入力シート!L116="", "", 競技者データ入力シート!L116)</f>
        <v/>
      </c>
      <c r="P112" s="11" t="str">
        <f>IF(A112="","",競技者データ入力シート!$S$1)</f>
        <v/>
      </c>
      <c r="Q112" s="11" t="str">
        <f>IF(P112="", "",'大会申込一覧表(印刷して提出)'!$P$6)</f>
        <v/>
      </c>
      <c r="R112" s="11" t="str">
        <f>IF(P112="", "", '大会申込一覧表(印刷して提出)'!$E$6)</f>
        <v/>
      </c>
      <c r="S112" s="11" t="str">
        <f>IF(Q112="", "", '大会申込一覧表(印刷して提出)'!$P$5)</f>
        <v/>
      </c>
      <c r="T112" s="11" t="str">
        <f>IF(競技者データ入力シート!M116="", "", 競技者データ入力シート!M116)</f>
        <v/>
      </c>
      <c r="U112" s="11" t="str">
        <f>IF(V112="", "", IF($K112="男", VLOOKUP(V112, データ!$B$2:$C$101, 2, FALSE), IF($K112="女", VLOOKUP(V112, データ!$F$2:$H$101, 2, FALSE), "")))</f>
        <v/>
      </c>
      <c r="V112" s="240" t="str">
        <f>IF($A112="","",IF(競技者データ入力シート!N116="", "", 競技者データ入力シート!N116))</f>
        <v/>
      </c>
      <c r="W112" s="239" t="str">
        <f>IF(競技者データ入力シート!O116="", "", 競技者データ入力シート!O116)</f>
        <v/>
      </c>
      <c r="X112" s="11" t="str">
        <f>IF(競技者データ入力シート!Q116="", "", TRIM(競技者データ入力シート!Q116))</f>
        <v/>
      </c>
      <c r="Y112" s="11" t="str">
        <f>IF(競技者データ入力シート!R116="", "", 競技者データ入力シート!R116)</f>
        <v/>
      </c>
      <c r="Z112" s="11" t="str">
        <f>IF(AA112="", "", IF($K112="男", VLOOKUP(AA112, データ!$B$2:$C$101, 2, FALSE), IF($K112="女", VLOOKUP(AA112, データ!$F$2:$H$101, 2, FALSE), "")))</f>
        <v/>
      </c>
      <c r="AA112" s="11" t="str">
        <f>IF($A112="","",IF(競技者データ入力シート!S116="", "", 競技者データ入力シート!S116))</f>
        <v/>
      </c>
      <c r="AB112" s="11" t="str">
        <f>IF(競技者データ入力シート!T116="", "", 競技者データ入力シート!T116)</f>
        <v/>
      </c>
      <c r="AC112" s="11" t="str">
        <f>IF(競技者データ入力シート!V116="", "", TRIM(競技者データ入力シート!V116))</f>
        <v/>
      </c>
      <c r="AD112" s="11" t="str">
        <f>IF(競技者データ入力シート!W116="", "", 競技者データ入力シート!W116)</f>
        <v/>
      </c>
      <c r="AE112" s="11" t="str">
        <f>IF(AF112="", "", IF($K112="男", VLOOKUP(AF112, データ!$B$2:$C$101, 2, FALSE), IF($K112="女", VLOOKUP(AF112, データ!$F$2:$H$101, 2, FALSE), "")))</f>
        <v/>
      </c>
      <c r="AF112" s="11" t="str">
        <f>IF($A112="","",IF(競技者データ入力シート!X116="", "", 競技者データ入力シート!X116))</f>
        <v/>
      </c>
      <c r="AG112" s="11" t="str">
        <f>IF(競技者データ入力シート!Y116="", "", 競技者データ入力シート!Y116)</f>
        <v/>
      </c>
      <c r="AH112" s="11" t="str">
        <f>IF(競技者データ入力シート!AA116="", "", TRIM(競技者データ入力シート!AA116))</f>
        <v/>
      </c>
      <c r="AI112" s="11" t="str">
        <f>IF(競技者データ入力シート!AB116="", "", 競技者データ入力シート!AB116)</f>
        <v/>
      </c>
      <c r="AJ112" s="11" t="str">
        <f>IF(AK112="", "", IF($K112="男", VLOOKUP(AK112, データ!$B$2:$C$101, 2, FALSE), IF($K112="女", VLOOKUP(AK112, データ!$F$2:$H$101, 2, FALSE), "")))</f>
        <v/>
      </c>
      <c r="AK112" s="11" t="str">
        <f>IF($A112="","",IF(競技者データ入力シート!AC116="", "", 競技者データ入力シート!AC116))</f>
        <v/>
      </c>
      <c r="AL112" s="11" t="str">
        <f>IF(競技者データ入力シート!AD116="", "", 競技者データ入力シート!AD116)</f>
        <v/>
      </c>
      <c r="AM112" s="11" t="str">
        <f>IF(競技者データ入力シート!AF116="", "", TRIM(競技者データ入力シート!AF116))</f>
        <v/>
      </c>
      <c r="AN112" s="11" t="str">
        <f>IF(競技者データ入力シート!AG116="", "", 競技者データ入力シート!AG116)</f>
        <v/>
      </c>
      <c r="AO112" s="11" t="str">
        <f>IF(AP112="", "", IF($K112="男", VLOOKUP(AP112, データ!$B$2:$C$101, 2, FALSE), IF($K112="女", VLOOKUP(AP112, データ!$F$2:$H$101, 2, FALSE), "")))</f>
        <v/>
      </c>
      <c r="AP112" s="11" t="str">
        <f>IF($A112="","",IF(競技者データ入力シート!AH116="", "", 競技者データ入力シート!AH116))</f>
        <v/>
      </c>
      <c r="AQ112" s="11" t="str">
        <f>IF(競技者データ入力シート!AI116="", "", 競技者データ入力シート!AI116)</f>
        <v/>
      </c>
      <c r="AR112" s="11" t="str">
        <f>IF(競技者データ入力シート!AK116="", "", TRIM(競技者データ入力シート!AK116))</f>
        <v/>
      </c>
      <c r="AS112" s="11" t="str">
        <f>IF(競技者データ入力シート!AL116="", "", 競技者データ入力シート!AL116)</f>
        <v/>
      </c>
      <c r="AT112" s="11" t="str">
        <f t="shared" si="9"/>
        <v/>
      </c>
    </row>
    <row r="113" spans="1:46">
      <c r="A113" s="11" t="str">
        <f>競技者データ入力シート!A117</f>
        <v/>
      </c>
      <c r="B113" s="11" t="str">
        <f>IF(競技者データ入力シート!B117="", "", 競技者データ入力シート!B117)</f>
        <v/>
      </c>
      <c r="C113" s="11" t="str">
        <f>IF(競技者データ入力シート!C117="", "", 競技者データ入力シート!C117)</f>
        <v/>
      </c>
      <c r="D113" s="11" t="str">
        <f>IF(競技者データ入力シート!D117="", "", 競技者データ入力シート!D117)</f>
        <v/>
      </c>
      <c r="E113" s="11" t="str">
        <f t="shared" si="10"/>
        <v/>
      </c>
      <c r="F113" s="11" t="str">
        <f t="shared" si="11"/>
        <v/>
      </c>
      <c r="G113" s="11" t="str">
        <f t="shared" si="12"/>
        <v/>
      </c>
      <c r="H113" s="11" t="str">
        <f t="shared" si="13"/>
        <v/>
      </c>
      <c r="I113" s="11" t="str">
        <f>IF(競技者データ入力シート!E117="", "", 競技者データ入力シート!E117)</f>
        <v/>
      </c>
      <c r="J113" s="11" t="str">
        <f>IF(競技者データ入力シート!F117="", "", 競技者データ入力シート!F117)</f>
        <v/>
      </c>
      <c r="K113" s="11" t="str">
        <f>IF(競技者データ入力シート!H117="", "", 競技者データ入力シート!H117)</f>
        <v/>
      </c>
      <c r="L113" s="11" t="str">
        <f>IF(競技者データ入力シート!I117="", "", 競技者データ入力シート!I117)</f>
        <v/>
      </c>
      <c r="M113" s="11" t="str">
        <f>IF(競技者データ入力シート!J117="", "", 競技者データ入力シート!J117)</f>
        <v/>
      </c>
      <c r="N113" s="11" t="str">
        <f>IF(競技者データ入力シート!K117="", "", 競技者データ入力シート!K117)</f>
        <v/>
      </c>
      <c r="O113" s="11" t="str">
        <f>IF(競技者データ入力シート!L117="", "", 競技者データ入力シート!L117)</f>
        <v/>
      </c>
      <c r="P113" s="11" t="str">
        <f>IF(A113="","",競技者データ入力シート!$S$1)</f>
        <v/>
      </c>
      <c r="Q113" s="11" t="str">
        <f>IF(P113="", "",'大会申込一覧表(印刷して提出)'!$P$6)</f>
        <v/>
      </c>
      <c r="R113" s="11" t="str">
        <f>IF(P113="", "", '大会申込一覧表(印刷して提出)'!$E$6)</f>
        <v/>
      </c>
      <c r="S113" s="11" t="str">
        <f>IF(Q113="", "", '大会申込一覧表(印刷して提出)'!$P$5)</f>
        <v/>
      </c>
      <c r="T113" s="11" t="str">
        <f>IF(競技者データ入力シート!M117="", "", 競技者データ入力シート!M117)</f>
        <v/>
      </c>
      <c r="U113" s="11" t="str">
        <f>IF(V113="", "", IF($K113="男", VLOOKUP(V113, データ!$B$2:$C$101, 2, FALSE), IF($K113="女", VLOOKUP(V113, データ!$F$2:$H$101, 2, FALSE), "")))</f>
        <v/>
      </c>
      <c r="V113" s="240" t="str">
        <f>IF($A113="","",IF(競技者データ入力シート!N117="", "", 競技者データ入力シート!N117))</f>
        <v/>
      </c>
      <c r="W113" s="239" t="str">
        <f>IF(競技者データ入力シート!O117="", "", 競技者データ入力シート!O117)</f>
        <v/>
      </c>
      <c r="X113" s="11" t="str">
        <f>IF(競技者データ入力シート!Q117="", "", TRIM(競技者データ入力シート!Q117))</f>
        <v/>
      </c>
      <c r="Y113" s="11" t="str">
        <f>IF(競技者データ入力シート!R117="", "", 競技者データ入力シート!R117)</f>
        <v/>
      </c>
      <c r="Z113" s="11" t="str">
        <f>IF(AA113="", "", IF($K113="男", VLOOKUP(AA113, データ!$B$2:$C$101, 2, FALSE), IF($K113="女", VLOOKUP(AA113, データ!$F$2:$H$101, 2, FALSE), "")))</f>
        <v/>
      </c>
      <c r="AA113" s="11" t="str">
        <f>IF($A113="","",IF(競技者データ入力シート!S117="", "", 競技者データ入力シート!S117))</f>
        <v/>
      </c>
      <c r="AB113" s="11" t="str">
        <f>IF(競技者データ入力シート!T117="", "", 競技者データ入力シート!T117)</f>
        <v/>
      </c>
      <c r="AC113" s="11" t="str">
        <f>IF(競技者データ入力シート!V117="", "", TRIM(競技者データ入力シート!V117))</f>
        <v/>
      </c>
      <c r="AD113" s="11" t="str">
        <f>IF(競技者データ入力シート!W117="", "", 競技者データ入力シート!W117)</f>
        <v/>
      </c>
      <c r="AE113" s="11" t="str">
        <f>IF(AF113="", "", IF($K113="男", VLOOKUP(AF113, データ!$B$2:$C$101, 2, FALSE), IF($K113="女", VLOOKUP(AF113, データ!$F$2:$H$101, 2, FALSE), "")))</f>
        <v/>
      </c>
      <c r="AF113" s="11" t="str">
        <f>IF($A113="","",IF(競技者データ入力シート!X117="", "", 競技者データ入力シート!X117))</f>
        <v/>
      </c>
      <c r="AG113" s="11" t="str">
        <f>IF(競技者データ入力シート!Y117="", "", 競技者データ入力シート!Y117)</f>
        <v/>
      </c>
      <c r="AH113" s="11" t="str">
        <f>IF(競技者データ入力シート!AA117="", "", TRIM(競技者データ入力シート!AA117))</f>
        <v/>
      </c>
      <c r="AI113" s="11" t="str">
        <f>IF(競技者データ入力シート!AB117="", "", 競技者データ入力シート!AB117)</f>
        <v/>
      </c>
      <c r="AJ113" s="11" t="str">
        <f>IF(AK113="", "", IF($K113="男", VLOOKUP(AK113, データ!$B$2:$C$101, 2, FALSE), IF($K113="女", VLOOKUP(AK113, データ!$F$2:$H$101, 2, FALSE), "")))</f>
        <v/>
      </c>
      <c r="AK113" s="11" t="str">
        <f>IF($A113="","",IF(競技者データ入力シート!AC117="", "", 競技者データ入力シート!AC117))</f>
        <v/>
      </c>
      <c r="AL113" s="11" t="str">
        <f>IF(競技者データ入力シート!AD117="", "", 競技者データ入力シート!AD117)</f>
        <v/>
      </c>
      <c r="AM113" s="11" t="str">
        <f>IF(競技者データ入力シート!AF117="", "", TRIM(競技者データ入力シート!AF117))</f>
        <v/>
      </c>
      <c r="AN113" s="11" t="str">
        <f>IF(競技者データ入力シート!AG117="", "", 競技者データ入力シート!AG117)</f>
        <v/>
      </c>
      <c r="AO113" s="11" t="str">
        <f>IF(AP113="", "", IF($K113="男", VLOOKUP(AP113, データ!$B$2:$C$101, 2, FALSE), IF($K113="女", VLOOKUP(AP113, データ!$F$2:$H$101, 2, FALSE), "")))</f>
        <v/>
      </c>
      <c r="AP113" s="11" t="str">
        <f>IF($A113="","",IF(競技者データ入力シート!AH117="", "", 競技者データ入力シート!AH117))</f>
        <v/>
      </c>
      <c r="AQ113" s="11" t="str">
        <f>IF(競技者データ入力シート!AI117="", "", 競技者データ入力シート!AI117)</f>
        <v/>
      </c>
      <c r="AR113" s="11" t="str">
        <f>IF(競技者データ入力シート!AK117="", "", TRIM(競技者データ入力シート!AK117))</f>
        <v/>
      </c>
      <c r="AS113" s="11" t="str">
        <f>IF(競技者データ入力シート!AL117="", "", 競技者データ入力シート!AL117)</f>
        <v/>
      </c>
      <c r="AT113" s="11" t="str">
        <f t="shared" si="9"/>
        <v/>
      </c>
    </row>
    <row r="114" spans="1:46">
      <c r="A114" s="11" t="str">
        <f>競技者データ入力シート!A118</f>
        <v/>
      </c>
      <c r="B114" s="11" t="str">
        <f>IF(競技者データ入力シート!B118="", "", 競技者データ入力シート!B118)</f>
        <v/>
      </c>
      <c r="C114" s="11" t="str">
        <f>IF(競技者データ入力シート!C118="", "", 競技者データ入力シート!C118)</f>
        <v/>
      </c>
      <c r="D114" s="11" t="str">
        <f>IF(競技者データ入力シート!D118="", "", 競技者データ入力シート!D118)</f>
        <v/>
      </c>
      <c r="E114" s="11" t="str">
        <f t="shared" si="10"/>
        <v/>
      </c>
      <c r="F114" s="11" t="str">
        <f t="shared" si="11"/>
        <v/>
      </c>
      <c r="G114" s="11" t="str">
        <f t="shared" si="12"/>
        <v/>
      </c>
      <c r="H114" s="11" t="str">
        <f t="shared" si="13"/>
        <v/>
      </c>
      <c r="I114" s="11" t="str">
        <f>IF(競技者データ入力シート!E118="", "", 競技者データ入力シート!E118)</f>
        <v/>
      </c>
      <c r="J114" s="11" t="str">
        <f>IF(競技者データ入力シート!F118="", "", 競技者データ入力シート!F118)</f>
        <v/>
      </c>
      <c r="K114" s="11" t="str">
        <f>IF(競技者データ入力シート!H118="", "", 競技者データ入力シート!H118)</f>
        <v/>
      </c>
      <c r="L114" s="11" t="str">
        <f>IF(競技者データ入力シート!I118="", "", 競技者データ入力シート!I118)</f>
        <v/>
      </c>
      <c r="M114" s="11" t="str">
        <f>IF(競技者データ入力シート!J118="", "", 競技者データ入力シート!J118)</f>
        <v/>
      </c>
      <c r="N114" s="11" t="str">
        <f>IF(競技者データ入力シート!K118="", "", 競技者データ入力シート!K118)</f>
        <v/>
      </c>
      <c r="O114" s="11" t="str">
        <f>IF(競技者データ入力シート!L118="", "", 競技者データ入力シート!L118)</f>
        <v/>
      </c>
      <c r="P114" s="11" t="str">
        <f>IF(A114="","",競技者データ入力シート!$S$1)</f>
        <v/>
      </c>
      <c r="Q114" s="11" t="str">
        <f>IF(P114="", "",'大会申込一覧表(印刷して提出)'!$P$6)</f>
        <v/>
      </c>
      <c r="R114" s="11" t="str">
        <f>IF(P114="", "", '大会申込一覧表(印刷して提出)'!$E$6)</f>
        <v/>
      </c>
      <c r="S114" s="11" t="str">
        <f>IF(Q114="", "", '大会申込一覧表(印刷して提出)'!$P$5)</f>
        <v/>
      </c>
      <c r="T114" s="11" t="str">
        <f>IF(競技者データ入力シート!M118="", "", 競技者データ入力シート!M118)</f>
        <v/>
      </c>
      <c r="U114" s="11" t="str">
        <f>IF(V114="", "", IF($K114="男", VLOOKUP(V114, データ!$B$2:$C$101, 2, FALSE), IF($K114="女", VLOOKUP(V114, データ!$F$2:$H$101, 2, FALSE), "")))</f>
        <v/>
      </c>
      <c r="V114" s="240" t="str">
        <f>IF($A114="","",IF(競技者データ入力シート!N118="", "", 競技者データ入力シート!N118))</f>
        <v/>
      </c>
      <c r="W114" s="239" t="str">
        <f>IF(競技者データ入力シート!O118="", "", 競技者データ入力シート!O118)</f>
        <v/>
      </c>
      <c r="X114" s="11" t="str">
        <f>IF(競技者データ入力シート!Q118="", "", TRIM(競技者データ入力シート!Q118))</f>
        <v/>
      </c>
      <c r="Y114" s="11" t="str">
        <f>IF(競技者データ入力シート!R118="", "", 競技者データ入力シート!R118)</f>
        <v/>
      </c>
      <c r="Z114" s="11" t="str">
        <f>IF(AA114="", "", IF($K114="男", VLOOKUP(AA114, データ!$B$2:$C$101, 2, FALSE), IF($K114="女", VLOOKUP(AA114, データ!$F$2:$H$101, 2, FALSE), "")))</f>
        <v/>
      </c>
      <c r="AA114" s="11" t="str">
        <f>IF($A114="","",IF(競技者データ入力シート!S118="", "", 競技者データ入力シート!S118))</f>
        <v/>
      </c>
      <c r="AB114" s="11" t="str">
        <f>IF(競技者データ入力シート!T118="", "", 競技者データ入力シート!T118)</f>
        <v/>
      </c>
      <c r="AC114" s="11" t="str">
        <f>IF(競技者データ入力シート!V118="", "", TRIM(競技者データ入力シート!V118))</f>
        <v/>
      </c>
      <c r="AD114" s="11" t="str">
        <f>IF(競技者データ入力シート!W118="", "", 競技者データ入力シート!W118)</f>
        <v/>
      </c>
      <c r="AE114" s="11" t="str">
        <f>IF(AF114="", "", IF($K114="男", VLOOKUP(AF114, データ!$B$2:$C$101, 2, FALSE), IF($K114="女", VLOOKUP(AF114, データ!$F$2:$H$101, 2, FALSE), "")))</f>
        <v/>
      </c>
      <c r="AF114" s="11" t="str">
        <f>IF($A114="","",IF(競技者データ入力シート!X118="", "", 競技者データ入力シート!X118))</f>
        <v/>
      </c>
      <c r="AG114" s="11" t="str">
        <f>IF(競技者データ入力シート!Y118="", "", 競技者データ入力シート!Y118)</f>
        <v/>
      </c>
      <c r="AH114" s="11" t="str">
        <f>IF(競技者データ入力シート!AA118="", "", TRIM(競技者データ入力シート!AA118))</f>
        <v/>
      </c>
      <c r="AI114" s="11" t="str">
        <f>IF(競技者データ入力シート!AB118="", "", 競技者データ入力シート!AB118)</f>
        <v/>
      </c>
      <c r="AJ114" s="11" t="str">
        <f>IF(AK114="", "", IF($K114="男", VLOOKUP(AK114, データ!$B$2:$C$101, 2, FALSE), IF($K114="女", VLOOKUP(AK114, データ!$F$2:$H$101, 2, FALSE), "")))</f>
        <v/>
      </c>
      <c r="AK114" s="11" t="str">
        <f>IF($A114="","",IF(競技者データ入力シート!AC118="", "", 競技者データ入力シート!AC118))</f>
        <v/>
      </c>
      <c r="AL114" s="11" t="str">
        <f>IF(競技者データ入力シート!AD118="", "", 競技者データ入力シート!AD118)</f>
        <v/>
      </c>
      <c r="AM114" s="11" t="str">
        <f>IF(競技者データ入力シート!AF118="", "", TRIM(競技者データ入力シート!AF118))</f>
        <v/>
      </c>
      <c r="AN114" s="11" t="str">
        <f>IF(競技者データ入力シート!AG118="", "", 競技者データ入力シート!AG118)</f>
        <v/>
      </c>
      <c r="AO114" s="11" t="str">
        <f>IF(AP114="", "", IF($K114="男", VLOOKUP(AP114, データ!$B$2:$C$101, 2, FALSE), IF($K114="女", VLOOKUP(AP114, データ!$F$2:$H$101, 2, FALSE), "")))</f>
        <v/>
      </c>
      <c r="AP114" s="11" t="str">
        <f>IF($A114="","",IF(競技者データ入力シート!AH118="", "", 競技者データ入力シート!AH118))</f>
        <v/>
      </c>
      <c r="AQ114" s="11" t="str">
        <f>IF(競技者データ入力シート!AI118="", "", 競技者データ入力シート!AI118)</f>
        <v/>
      </c>
      <c r="AR114" s="11" t="str">
        <f>IF(競技者データ入力シート!AK118="", "", TRIM(競技者データ入力シート!AK118))</f>
        <v/>
      </c>
      <c r="AS114" s="11" t="str">
        <f>IF(競技者データ入力シート!AL118="", "", 競技者データ入力シート!AL118)</f>
        <v/>
      </c>
      <c r="AT114" s="11" t="str">
        <f t="shared" si="9"/>
        <v/>
      </c>
    </row>
    <row r="115" spans="1:46">
      <c r="A115" s="11" t="str">
        <f>競技者データ入力シート!A119</f>
        <v/>
      </c>
      <c r="B115" s="11" t="str">
        <f>IF(競技者データ入力シート!B119="", "", 競技者データ入力シート!B119)</f>
        <v/>
      </c>
      <c r="C115" s="11" t="str">
        <f>IF(競技者データ入力シート!C119="", "", 競技者データ入力シート!C119)</f>
        <v/>
      </c>
      <c r="D115" s="11" t="str">
        <f>IF(競技者データ入力シート!D119="", "", 競技者データ入力シート!D119)</f>
        <v/>
      </c>
      <c r="E115" s="11" t="str">
        <f t="shared" si="10"/>
        <v/>
      </c>
      <c r="F115" s="11" t="str">
        <f t="shared" si="11"/>
        <v/>
      </c>
      <c r="G115" s="11" t="str">
        <f t="shared" si="12"/>
        <v/>
      </c>
      <c r="H115" s="11" t="str">
        <f t="shared" si="13"/>
        <v/>
      </c>
      <c r="I115" s="11" t="str">
        <f>IF(競技者データ入力シート!E119="", "", 競技者データ入力シート!E119)</f>
        <v/>
      </c>
      <c r="J115" s="11" t="str">
        <f>IF(競技者データ入力シート!F119="", "", 競技者データ入力シート!F119)</f>
        <v/>
      </c>
      <c r="K115" s="11" t="str">
        <f>IF(競技者データ入力シート!H119="", "", 競技者データ入力シート!H119)</f>
        <v/>
      </c>
      <c r="L115" s="11" t="str">
        <f>IF(競技者データ入力シート!I119="", "", 競技者データ入力シート!I119)</f>
        <v/>
      </c>
      <c r="M115" s="11" t="str">
        <f>IF(競技者データ入力シート!J119="", "", 競技者データ入力シート!J119)</f>
        <v/>
      </c>
      <c r="N115" s="11" t="str">
        <f>IF(競技者データ入力シート!K119="", "", 競技者データ入力シート!K119)</f>
        <v/>
      </c>
      <c r="O115" s="11" t="str">
        <f>IF(競技者データ入力シート!L119="", "", 競技者データ入力シート!L119)</f>
        <v/>
      </c>
      <c r="P115" s="11" t="str">
        <f>IF(A115="","",競技者データ入力シート!$S$1)</f>
        <v/>
      </c>
      <c r="Q115" s="11" t="str">
        <f>IF(P115="", "",'大会申込一覧表(印刷して提出)'!$P$6)</f>
        <v/>
      </c>
      <c r="R115" s="11" t="str">
        <f>IF(P115="", "", '大会申込一覧表(印刷して提出)'!$E$6)</f>
        <v/>
      </c>
      <c r="S115" s="11" t="str">
        <f>IF(Q115="", "", '大会申込一覧表(印刷して提出)'!$P$5)</f>
        <v/>
      </c>
      <c r="T115" s="11" t="str">
        <f>IF(競技者データ入力シート!M119="", "", 競技者データ入力シート!M119)</f>
        <v/>
      </c>
      <c r="U115" s="11" t="str">
        <f>IF(V115="", "", IF($K115="男", VLOOKUP(V115, データ!$B$2:$C$101, 2, FALSE), IF($K115="女", VLOOKUP(V115, データ!$F$2:$H$101, 2, FALSE), "")))</f>
        <v/>
      </c>
      <c r="V115" s="240" t="str">
        <f>IF($A115="","",IF(競技者データ入力シート!N119="", "", 競技者データ入力シート!N119))</f>
        <v/>
      </c>
      <c r="W115" s="239" t="str">
        <f>IF(競技者データ入力シート!O119="", "", 競技者データ入力シート!O119)</f>
        <v/>
      </c>
      <c r="X115" s="11" t="str">
        <f>IF(競技者データ入力シート!Q119="", "", TRIM(競技者データ入力シート!Q119))</f>
        <v/>
      </c>
      <c r="Y115" s="11" t="str">
        <f>IF(競技者データ入力シート!R119="", "", 競技者データ入力シート!R119)</f>
        <v/>
      </c>
      <c r="Z115" s="11" t="str">
        <f>IF(AA115="", "", IF($K115="男", VLOOKUP(AA115, データ!$B$2:$C$101, 2, FALSE), IF($K115="女", VLOOKUP(AA115, データ!$F$2:$H$101, 2, FALSE), "")))</f>
        <v/>
      </c>
      <c r="AA115" s="11" t="str">
        <f>IF($A115="","",IF(競技者データ入力シート!S119="", "", 競技者データ入力シート!S119))</f>
        <v/>
      </c>
      <c r="AB115" s="11" t="str">
        <f>IF(競技者データ入力シート!T119="", "", 競技者データ入力シート!T119)</f>
        <v/>
      </c>
      <c r="AC115" s="11" t="str">
        <f>IF(競技者データ入力シート!V119="", "", TRIM(競技者データ入力シート!V119))</f>
        <v/>
      </c>
      <c r="AD115" s="11" t="str">
        <f>IF(競技者データ入力シート!W119="", "", 競技者データ入力シート!W119)</f>
        <v/>
      </c>
      <c r="AE115" s="11" t="str">
        <f>IF(AF115="", "", IF($K115="男", VLOOKUP(AF115, データ!$B$2:$C$101, 2, FALSE), IF($K115="女", VLOOKUP(AF115, データ!$F$2:$H$101, 2, FALSE), "")))</f>
        <v/>
      </c>
      <c r="AF115" s="11" t="str">
        <f>IF($A115="","",IF(競技者データ入力シート!X119="", "", 競技者データ入力シート!X119))</f>
        <v/>
      </c>
      <c r="AG115" s="11" t="str">
        <f>IF(競技者データ入力シート!Y119="", "", 競技者データ入力シート!Y119)</f>
        <v/>
      </c>
      <c r="AH115" s="11" t="str">
        <f>IF(競技者データ入力シート!AA119="", "", TRIM(競技者データ入力シート!AA119))</f>
        <v/>
      </c>
      <c r="AI115" s="11" t="str">
        <f>IF(競技者データ入力シート!AB119="", "", 競技者データ入力シート!AB119)</f>
        <v/>
      </c>
      <c r="AJ115" s="11" t="str">
        <f>IF(AK115="", "", IF($K115="男", VLOOKUP(AK115, データ!$B$2:$C$101, 2, FALSE), IF($K115="女", VLOOKUP(AK115, データ!$F$2:$H$101, 2, FALSE), "")))</f>
        <v/>
      </c>
      <c r="AK115" s="11" t="str">
        <f>IF($A115="","",IF(競技者データ入力シート!AC119="", "", 競技者データ入力シート!AC119))</f>
        <v/>
      </c>
      <c r="AL115" s="11" t="str">
        <f>IF(競技者データ入力シート!AD119="", "", 競技者データ入力シート!AD119)</f>
        <v/>
      </c>
      <c r="AM115" s="11" t="str">
        <f>IF(競技者データ入力シート!AF119="", "", TRIM(競技者データ入力シート!AF119))</f>
        <v/>
      </c>
      <c r="AN115" s="11" t="str">
        <f>IF(競技者データ入力シート!AG119="", "", 競技者データ入力シート!AG119)</f>
        <v/>
      </c>
      <c r="AO115" s="11" t="str">
        <f>IF(AP115="", "", IF($K115="男", VLOOKUP(AP115, データ!$B$2:$C$101, 2, FALSE), IF($K115="女", VLOOKUP(AP115, データ!$F$2:$H$101, 2, FALSE), "")))</f>
        <v/>
      </c>
      <c r="AP115" s="11" t="str">
        <f>IF($A115="","",IF(競技者データ入力シート!AH119="", "", 競技者データ入力シート!AH119))</f>
        <v/>
      </c>
      <c r="AQ115" s="11" t="str">
        <f>IF(競技者データ入力シート!AI119="", "", 競技者データ入力シート!AI119)</f>
        <v/>
      </c>
      <c r="AR115" s="11" t="str">
        <f>IF(競技者データ入力シート!AK119="", "", TRIM(競技者データ入力シート!AK119))</f>
        <v/>
      </c>
      <c r="AS115" s="11" t="str">
        <f>IF(競技者データ入力シート!AL119="", "", 競技者データ入力シート!AL119)</f>
        <v/>
      </c>
      <c r="AT115" s="11" t="str">
        <f t="shared" si="9"/>
        <v/>
      </c>
    </row>
    <row r="116" spans="1:46">
      <c r="A116" s="11" t="str">
        <f>競技者データ入力シート!A120</f>
        <v/>
      </c>
      <c r="B116" s="11" t="str">
        <f>IF(競技者データ入力シート!B120="", "", 競技者データ入力シート!B120)</f>
        <v/>
      </c>
      <c r="C116" s="11" t="str">
        <f>IF(競技者データ入力シート!C120="", "", 競技者データ入力シート!C120)</f>
        <v/>
      </c>
      <c r="D116" s="11" t="str">
        <f>IF(競技者データ入力シート!D120="", "", 競技者データ入力シート!D120)</f>
        <v/>
      </c>
      <c r="E116" s="11" t="str">
        <f t="shared" si="10"/>
        <v/>
      </c>
      <c r="F116" s="11" t="str">
        <f t="shared" si="11"/>
        <v/>
      </c>
      <c r="G116" s="11" t="str">
        <f t="shared" si="12"/>
        <v/>
      </c>
      <c r="H116" s="11" t="str">
        <f t="shared" si="13"/>
        <v/>
      </c>
      <c r="I116" s="11" t="str">
        <f>IF(競技者データ入力シート!E120="", "", 競技者データ入力シート!E120)</f>
        <v/>
      </c>
      <c r="J116" s="11" t="str">
        <f>IF(競技者データ入力シート!F120="", "", 競技者データ入力シート!F120)</f>
        <v/>
      </c>
      <c r="K116" s="11" t="str">
        <f>IF(競技者データ入力シート!H120="", "", 競技者データ入力シート!H120)</f>
        <v/>
      </c>
      <c r="L116" s="11" t="str">
        <f>IF(競技者データ入力シート!I120="", "", 競技者データ入力シート!I120)</f>
        <v/>
      </c>
      <c r="M116" s="11" t="str">
        <f>IF(競技者データ入力シート!J120="", "", 競技者データ入力シート!J120)</f>
        <v/>
      </c>
      <c r="N116" s="11" t="str">
        <f>IF(競技者データ入力シート!K120="", "", 競技者データ入力シート!K120)</f>
        <v/>
      </c>
      <c r="O116" s="11" t="str">
        <f>IF(競技者データ入力シート!L120="", "", 競技者データ入力シート!L120)</f>
        <v/>
      </c>
      <c r="P116" s="11" t="str">
        <f>IF(A116="","",競技者データ入力シート!$S$1)</f>
        <v/>
      </c>
      <c r="Q116" s="11" t="str">
        <f>IF(P116="", "",'大会申込一覧表(印刷して提出)'!$P$6)</f>
        <v/>
      </c>
      <c r="R116" s="11" t="str">
        <f>IF(P116="", "", '大会申込一覧表(印刷して提出)'!$E$6)</f>
        <v/>
      </c>
      <c r="S116" s="11" t="str">
        <f>IF(Q116="", "", '大会申込一覧表(印刷して提出)'!$P$5)</f>
        <v/>
      </c>
      <c r="T116" s="11" t="str">
        <f>IF(競技者データ入力シート!M120="", "", 競技者データ入力シート!M120)</f>
        <v/>
      </c>
      <c r="U116" s="11" t="str">
        <f>IF(V116="", "", IF($K116="男", VLOOKUP(V116, データ!$B$2:$C$101, 2, FALSE), IF($K116="女", VLOOKUP(V116, データ!$F$2:$H$101, 2, FALSE), "")))</f>
        <v/>
      </c>
      <c r="V116" s="240" t="str">
        <f>IF($A116="","",IF(競技者データ入力シート!N120="", "", 競技者データ入力シート!N120))</f>
        <v/>
      </c>
      <c r="W116" s="239" t="str">
        <f>IF(競技者データ入力シート!O120="", "", 競技者データ入力シート!O120)</f>
        <v/>
      </c>
      <c r="X116" s="11" t="str">
        <f>IF(競技者データ入力シート!Q120="", "", TRIM(競技者データ入力シート!Q120))</f>
        <v/>
      </c>
      <c r="Y116" s="11" t="str">
        <f>IF(競技者データ入力シート!R120="", "", 競技者データ入力シート!R120)</f>
        <v/>
      </c>
      <c r="Z116" s="11" t="str">
        <f>IF(AA116="", "", IF($K116="男", VLOOKUP(AA116, データ!$B$2:$C$101, 2, FALSE), IF($K116="女", VLOOKUP(AA116, データ!$F$2:$H$101, 2, FALSE), "")))</f>
        <v/>
      </c>
      <c r="AA116" s="11" t="str">
        <f>IF($A116="","",IF(競技者データ入力シート!S120="", "", 競技者データ入力シート!S120))</f>
        <v/>
      </c>
      <c r="AB116" s="11" t="str">
        <f>IF(競技者データ入力シート!T120="", "", 競技者データ入力シート!T120)</f>
        <v/>
      </c>
      <c r="AC116" s="11" t="str">
        <f>IF(競技者データ入力シート!V120="", "", TRIM(競技者データ入力シート!V120))</f>
        <v/>
      </c>
      <c r="AD116" s="11" t="str">
        <f>IF(競技者データ入力シート!W120="", "", 競技者データ入力シート!W120)</f>
        <v/>
      </c>
      <c r="AE116" s="11" t="str">
        <f>IF(AF116="", "", IF($K116="男", VLOOKUP(AF116, データ!$B$2:$C$101, 2, FALSE), IF($K116="女", VLOOKUP(AF116, データ!$F$2:$H$101, 2, FALSE), "")))</f>
        <v/>
      </c>
      <c r="AF116" s="11" t="str">
        <f>IF($A116="","",IF(競技者データ入力シート!X120="", "", 競技者データ入力シート!X120))</f>
        <v/>
      </c>
      <c r="AG116" s="11" t="str">
        <f>IF(競技者データ入力シート!Y120="", "", 競技者データ入力シート!Y120)</f>
        <v/>
      </c>
      <c r="AH116" s="11" t="str">
        <f>IF(競技者データ入力シート!AA120="", "", TRIM(競技者データ入力シート!AA120))</f>
        <v/>
      </c>
      <c r="AI116" s="11" t="str">
        <f>IF(競技者データ入力シート!AB120="", "", 競技者データ入力シート!AB120)</f>
        <v/>
      </c>
      <c r="AJ116" s="11" t="str">
        <f>IF(AK116="", "", IF($K116="男", VLOOKUP(AK116, データ!$B$2:$C$101, 2, FALSE), IF($K116="女", VLOOKUP(AK116, データ!$F$2:$H$101, 2, FALSE), "")))</f>
        <v/>
      </c>
      <c r="AK116" s="11" t="str">
        <f>IF($A116="","",IF(競技者データ入力シート!AC120="", "", 競技者データ入力シート!AC120))</f>
        <v/>
      </c>
      <c r="AL116" s="11" t="str">
        <f>IF(競技者データ入力シート!AD120="", "", 競技者データ入力シート!AD120)</f>
        <v/>
      </c>
      <c r="AM116" s="11" t="str">
        <f>IF(競技者データ入力シート!AF120="", "", TRIM(競技者データ入力シート!AF120))</f>
        <v/>
      </c>
      <c r="AN116" s="11" t="str">
        <f>IF(競技者データ入力シート!AG120="", "", 競技者データ入力シート!AG120)</f>
        <v/>
      </c>
      <c r="AO116" s="11" t="str">
        <f>IF(AP116="", "", IF($K116="男", VLOOKUP(AP116, データ!$B$2:$C$101, 2, FALSE), IF($K116="女", VLOOKUP(AP116, データ!$F$2:$H$101, 2, FALSE), "")))</f>
        <v/>
      </c>
      <c r="AP116" s="11" t="str">
        <f>IF($A116="","",IF(競技者データ入力シート!AH120="", "", 競技者データ入力シート!AH120))</f>
        <v/>
      </c>
      <c r="AQ116" s="11" t="str">
        <f>IF(競技者データ入力シート!AI120="", "", 競技者データ入力シート!AI120)</f>
        <v/>
      </c>
      <c r="AR116" s="11" t="str">
        <f>IF(競技者データ入力シート!AK120="", "", TRIM(競技者データ入力シート!AK120))</f>
        <v/>
      </c>
      <c r="AS116" s="11" t="str">
        <f>IF(競技者データ入力シート!AL120="", "", 競技者データ入力シート!AL120)</f>
        <v/>
      </c>
      <c r="AT116" s="11" t="str">
        <f t="shared" si="9"/>
        <v/>
      </c>
    </row>
    <row r="117" spans="1:46">
      <c r="A117" s="11" t="str">
        <f>競技者データ入力シート!A121</f>
        <v/>
      </c>
      <c r="B117" s="11" t="str">
        <f>IF(競技者データ入力シート!B121="", "", 競技者データ入力シート!B121)</f>
        <v/>
      </c>
      <c r="C117" s="11" t="str">
        <f>IF(競技者データ入力シート!C121="", "", 競技者データ入力シート!C121)</f>
        <v/>
      </c>
      <c r="D117" s="11" t="str">
        <f>IF(競技者データ入力シート!D121="", "", 競技者データ入力シート!D121)</f>
        <v/>
      </c>
      <c r="E117" s="11" t="str">
        <f t="shared" si="10"/>
        <v/>
      </c>
      <c r="F117" s="11" t="str">
        <f t="shared" si="11"/>
        <v/>
      </c>
      <c r="G117" s="11" t="str">
        <f t="shared" si="12"/>
        <v/>
      </c>
      <c r="H117" s="11" t="str">
        <f t="shared" si="13"/>
        <v/>
      </c>
      <c r="I117" s="11" t="str">
        <f>IF(競技者データ入力シート!E121="", "", 競技者データ入力シート!E121)</f>
        <v/>
      </c>
      <c r="J117" s="11" t="str">
        <f>IF(競技者データ入力シート!F121="", "", 競技者データ入力シート!F121)</f>
        <v/>
      </c>
      <c r="K117" s="11" t="str">
        <f>IF(競技者データ入力シート!H121="", "", 競技者データ入力シート!H121)</f>
        <v/>
      </c>
      <c r="L117" s="11" t="str">
        <f>IF(競技者データ入力シート!I121="", "", 競技者データ入力シート!I121)</f>
        <v/>
      </c>
      <c r="M117" s="11" t="str">
        <f>IF(競技者データ入力シート!J121="", "", 競技者データ入力シート!J121)</f>
        <v/>
      </c>
      <c r="N117" s="11" t="str">
        <f>IF(競技者データ入力シート!K121="", "", 競技者データ入力シート!K121)</f>
        <v/>
      </c>
      <c r="O117" s="11" t="str">
        <f>IF(競技者データ入力シート!L121="", "", 競技者データ入力シート!L121)</f>
        <v/>
      </c>
      <c r="P117" s="11" t="str">
        <f>IF(A117="","",競技者データ入力シート!$S$1)</f>
        <v/>
      </c>
      <c r="Q117" s="11" t="str">
        <f>IF(P117="", "",'大会申込一覧表(印刷して提出)'!$P$6)</f>
        <v/>
      </c>
      <c r="R117" s="11" t="str">
        <f>IF(P117="", "", '大会申込一覧表(印刷して提出)'!$E$6)</f>
        <v/>
      </c>
      <c r="S117" s="11" t="str">
        <f>IF(Q117="", "", '大会申込一覧表(印刷して提出)'!$P$5)</f>
        <v/>
      </c>
      <c r="T117" s="11" t="str">
        <f>IF(競技者データ入力シート!M121="", "", 競技者データ入力シート!M121)</f>
        <v/>
      </c>
      <c r="U117" s="11" t="str">
        <f>IF(V117="", "", IF($K117="男", VLOOKUP(V117, データ!$B$2:$C$101, 2, FALSE), IF($K117="女", VLOOKUP(V117, データ!$F$2:$H$101, 2, FALSE), "")))</f>
        <v/>
      </c>
      <c r="V117" s="240" t="str">
        <f>IF($A117="","",IF(競技者データ入力シート!N121="", "", 競技者データ入力シート!N121))</f>
        <v/>
      </c>
      <c r="W117" s="239" t="str">
        <f>IF(競技者データ入力シート!O121="", "", 競技者データ入力シート!O121)</f>
        <v/>
      </c>
      <c r="X117" s="11" t="str">
        <f>IF(競技者データ入力シート!Q121="", "", TRIM(競技者データ入力シート!Q121))</f>
        <v/>
      </c>
      <c r="Y117" s="11" t="str">
        <f>IF(競技者データ入力シート!R121="", "", 競技者データ入力シート!R121)</f>
        <v/>
      </c>
      <c r="Z117" s="11" t="str">
        <f>IF(AA117="", "", IF($K117="男", VLOOKUP(AA117, データ!$B$2:$C$101, 2, FALSE), IF($K117="女", VLOOKUP(AA117, データ!$F$2:$H$101, 2, FALSE), "")))</f>
        <v/>
      </c>
      <c r="AA117" s="11" t="str">
        <f>IF($A117="","",IF(競技者データ入力シート!S121="", "", 競技者データ入力シート!S121))</f>
        <v/>
      </c>
      <c r="AB117" s="11" t="str">
        <f>IF(競技者データ入力シート!T121="", "", 競技者データ入力シート!T121)</f>
        <v/>
      </c>
      <c r="AC117" s="11" t="str">
        <f>IF(競技者データ入力シート!V121="", "", TRIM(競技者データ入力シート!V121))</f>
        <v/>
      </c>
      <c r="AD117" s="11" t="str">
        <f>IF(競技者データ入力シート!W121="", "", 競技者データ入力シート!W121)</f>
        <v/>
      </c>
      <c r="AE117" s="11" t="str">
        <f>IF(AF117="", "", IF($K117="男", VLOOKUP(AF117, データ!$B$2:$C$101, 2, FALSE), IF($K117="女", VLOOKUP(AF117, データ!$F$2:$H$101, 2, FALSE), "")))</f>
        <v/>
      </c>
      <c r="AF117" s="11" t="str">
        <f>IF($A117="","",IF(競技者データ入力シート!X121="", "", 競技者データ入力シート!X121))</f>
        <v/>
      </c>
      <c r="AG117" s="11" t="str">
        <f>IF(競技者データ入力シート!Y121="", "", 競技者データ入力シート!Y121)</f>
        <v/>
      </c>
      <c r="AH117" s="11" t="str">
        <f>IF(競技者データ入力シート!AA121="", "", TRIM(競技者データ入力シート!AA121))</f>
        <v/>
      </c>
      <c r="AI117" s="11" t="str">
        <f>IF(競技者データ入力シート!AB121="", "", 競技者データ入力シート!AB121)</f>
        <v/>
      </c>
      <c r="AJ117" s="11" t="str">
        <f>IF(AK117="", "", IF($K117="男", VLOOKUP(AK117, データ!$B$2:$C$101, 2, FALSE), IF($K117="女", VLOOKUP(AK117, データ!$F$2:$H$101, 2, FALSE), "")))</f>
        <v/>
      </c>
      <c r="AK117" s="11" t="str">
        <f>IF($A117="","",IF(競技者データ入力シート!AC121="", "", 競技者データ入力シート!AC121))</f>
        <v/>
      </c>
      <c r="AL117" s="11" t="str">
        <f>IF(競技者データ入力シート!AD121="", "", 競技者データ入力シート!AD121)</f>
        <v/>
      </c>
      <c r="AM117" s="11" t="str">
        <f>IF(競技者データ入力シート!AF121="", "", TRIM(競技者データ入力シート!AF121))</f>
        <v/>
      </c>
      <c r="AN117" s="11" t="str">
        <f>IF(競技者データ入力シート!AG121="", "", 競技者データ入力シート!AG121)</f>
        <v/>
      </c>
      <c r="AO117" s="11" t="str">
        <f>IF(AP117="", "", IF($K117="男", VLOOKUP(AP117, データ!$B$2:$C$101, 2, FALSE), IF($K117="女", VLOOKUP(AP117, データ!$F$2:$H$101, 2, FALSE), "")))</f>
        <v/>
      </c>
      <c r="AP117" s="11" t="str">
        <f>IF($A117="","",IF(競技者データ入力シート!AH121="", "", 競技者データ入力シート!AH121))</f>
        <v/>
      </c>
      <c r="AQ117" s="11" t="str">
        <f>IF(競技者データ入力シート!AI121="", "", 競技者データ入力シート!AI121)</f>
        <v/>
      </c>
      <c r="AR117" s="11" t="str">
        <f>IF(競技者データ入力シート!AK121="", "", TRIM(競技者データ入力シート!AK121))</f>
        <v/>
      </c>
      <c r="AS117" s="11" t="str">
        <f>IF(競技者データ入力シート!AL121="", "", 競技者データ入力シート!AL121)</f>
        <v/>
      </c>
      <c r="AT117" s="11" t="str">
        <f t="shared" si="9"/>
        <v/>
      </c>
    </row>
    <row r="118" spans="1:46">
      <c r="A118" s="11" t="str">
        <f>競技者データ入力シート!A122</f>
        <v/>
      </c>
      <c r="B118" s="11" t="str">
        <f>IF(競技者データ入力シート!B122="", "", 競技者データ入力シート!B122)</f>
        <v/>
      </c>
      <c r="C118" s="11" t="str">
        <f>IF(競技者データ入力シート!C122="", "", 競技者データ入力シート!C122)</f>
        <v/>
      </c>
      <c r="D118" s="11" t="str">
        <f>IF(競技者データ入力シート!D122="", "", 競技者データ入力シート!D122)</f>
        <v/>
      </c>
      <c r="E118" s="11" t="str">
        <f t="shared" si="10"/>
        <v/>
      </c>
      <c r="F118" s="11" t="str">
        <f t="shared" si="11"/>
        <v/>
      </c>
      <c r="G118" s="11" t="str">
        <f t="shared" si="12"/>
        <v/>
      </c>
      <c r="H118" s="11" t="str">
        <f t="shared" si="13"/>
        <v/>
      </c>
      <c r="I118" s="11" t="str">
        <f>IF(競技者データ入力シート!E122="", "", 競技者データ入力シート!E122)</f>
        <v/>
      </c>
      <c r="J118" s="11" t="str">
        <f>IF(競技者データ入力シート!F122="", "", 競技者データ入力シート!F122)</f>
        <v/>
      </c>
      <c r="K118" s="11" t="str">
        <f>IF(競技者データ入力シート!H122="", "", 競技者データ入力シート!H122)</f>
        <v/>
      </c>
      <c r="L118" s="11" t="str">
        <f>IF(競技者データ入力シート!I122="", "", 競技者データ入力シート!I122)</f>
        <v/>
      </c>
      <c r="M118" s="11" t="str">
        <f>IF(競技者データ入力シート!J122="", "", 競技者データ入力シート!J122)</f>
        <v/>
      </c>
      <c r="N118" s="11" t="str">
        <f>IF(競技者データ入力シート!K122="", "", 競技者データ入力シート!K122)</f>
        <v/>
      </c>
      <c r="O118" s="11" t="str">
        <f>IF(競技者データ入力シート!L122="", "", 競技者データ入力シート!L122)</f>
        <v/>
      </c>
      <c r="P118" s="11" t="str">
        <f>IF(A118="","",競技者データ入力シート!$S$1)</f>
        <v/>
      </c>
      <c r="Q118" s="11" t="str">
        <f>IF(P118="", "",'大会申込一覧表(印刷して提出)'!$P$6)</f>
        <v/>
      </c>
      <c r="R118" s="11" t="str">
        <f>IF(P118="", "", '大会申込一覧表(印刷して提出)'!$E$6)</f>
        <v/>
      </c>
      <c r="S118" s="11" t="str">
        <f>IF(Q118="", "", '大会申込一覧表(印刷して提出)'!$P$5)</f>
        <v/>
      </c>
      <c r="T118" s="11" t="str">
        <f>IF(競技者データ入力シート!M122="", "", 競技者データ入力シート!M122)</f>
        <v/>
      </c>
      <c r="U118" s="11" t="str">
        <f>IF(V118="", "", IF($K118="男", VLOOKUP(V118, データ!$B$2:$C$101, 2, FALSE), IF($K118="女", VLOOKUP(V118, データ!$F$2:$H$101, 2, FALSE), "")))</f>
        <v/>
      </c>
      <c r="V118" s="240" t="str">
        <f>IF($A118="","",IF(競技者データ入力シート!N122="", "", 競技者データ入力シート!N122))</f>
        <v/>
      </c>
      <c r="W118" s="239" t="str">
        <f>IF(競技者データ入力シート!O122="", "", 競技者データ入力シート!O122)</f>
        <v/>
      </c>
      <c r="X118" s="11" t="str">
        <f>IF(競技者データ入力シート!Q122="", "", TRIM(競技者データ入力シート!Q122))</f>
        <v/>
      </c>
      <c r="Y118" s="11" t="str">
        <f>IF(競技者データ入力シート!R122="", "", 競技者データ入力シート!R122)</f>
        <v/>
      </c>
      <c r="Z118" s="11" t="str">
        <f>IF(AA118="", "", IF($K118="男", VLOOKUP(AA118, データ!$B$2:$C$101, 2, FALSE), IF($K118="女", VLOOKUP(AA118, データ!$F$2:$H$101, 2, FALSE), "")))</f>
        <v/>
      </c>
      <c r="AA118" s="11" t="str">
        <f>IF($A118="","",IF(競技者データ入力シート!S122="", "", 競技者データ入力シート!S122))</f>
        <v/>
      </c>
      <c r="AB118" s="11" t="str">
        <f>IF(競技者データ入力シート!T122="", "", 競技者データ入力シート!T122)</f>
        <v/>
      </c>
      <c r="AC118" s="11" t="str">
        <f>IF(競技者データ入力シート!V122="", "", TRIM(競技者データ入力シート!V122))</f>
        <v/>
      </c>
      <c r="AD118" s="11" t="str">
        <f>IF(競技者データ入力シート!W122="", "", 競技者データ入力シート!W122)</f>
        <v/>
      </c>
      <c r="AE118" s="11" t="str">
        <f>IF(AF118="", "", IF($K118="男", VLOOKUP(AF118, データ!$B$2:$C$101, 2, FALSE), IF($K118="女", VLOOKUP(AF118, データ!$F$2:$H$101, 2, FALSE), "")))</f>
        <v/>
      </c>
      <c r="AF118" s="11" t="str">
        <f>IF($A118="","",IF(競技者データ入力シート!X122="", "", 競技者データ入力シート!X122))</f>
        <v/>
      </c>
      <c r="AG118" s="11" t="str">
        <f>IF(競技者データ入力シート!Y122="", "", 競技者データ入力シート!Y122)</f>
        <v/>
      </c>
      <c r="AH118" s="11" t="str">
        <f>IF(競技者データ入力シート!AA122="", "", TRIM(競技者データ入力シート!AA122))</f>
        <v/>
      </c>
      <c r="AI118" s="11" t="str">
        <f>IF(競技者データ入力シート!AB122="", "", 競技者データ入力シート!AB122)</f>
        <v/>
      </c>
      <c r="AJ118" s="11" t="str">
        <f>IF(AK118="", "", IF($K118="男", VLOOKUP(AK118, データ!$B$2:$C$101, 2, FALSE), IF($K118="女", VLOOKUP(AK118, データ!$F$2:$H$101, 2, FALSE), "")))</f>
        <v/>
      </c>
      <c r="AK118" s="11" t="str">
        <f>IF($A118="","",IF(競技者データ入力シート!AC122="", "", 競技者データ入力シート!AC122))</f>
        <v/>
      </c>
      <c r="AL118" s="11" t="str">
        <f>IF(競技者データ入力シート!AD122="", "", 競技者データ入力シート!AD122)</f>
        <v/>
      </c>
      <c r="AM118" s="11" t="str">
        <f>IF(競技者データ入力シート!AF122="", "", TRIM(競技者データ入力シート!AF122))</f>
        <v/>
      </c>
      <c r="AN118" s="11" t="str">
        <f>IF(競技者データ入力シート!AG122="", "", 競技者データ入力シート!AG122)</f>
        <v/>
      </c>
      <c r="AO118" s="11" t="str">
        <f>IF(AP118="", "", IF($K118="男", VLOOKUP(AP118, データ!$B$2:$C$101, 2, FALSE), IF($K118="女", VLOOKUP(AP118, データ!$F$2:$H$101, 2, FALSE), "")))</f>
        <v/>
      </c>
      <c r="AP118" s="11" t="str">
        <f>IF($A118="","",IF(競技者データ入力シート!AH122="", "", 競技者データ入力シート!AH122))</f>
        <v/>
      </c>
      <c r="AQ118" s="11" t="str">
        <f>IF(競技者データ入力シート!AI122="", "", 競技者データ入力シート!AI122)</f>
        <v/>
      </c>
      <c r="AR118" s="11" t="str">
        <f>IF(競技者データ入力シート!AK122="", "", TRIM(競技者データ入力シート!AK122))</f>
        <v/>
      </c>
      <c r="AS118" s="11" t="str">
        <f>IF(競技者データ入力シート!AL122="", "", 競技者データ入力シート!AL122)</f>
        <v/>
      </c>
      <c r="AT118" s="11" t="str">
        <f t="shared" si="9"/>
        <v/>
      </c>
    </row>
    <row r="119" spans="1:46">
      <c r="A119" s="11" t="str">
        <f>競技者データ入力シート!A123</f>
        <v/>
      </c>
      <c r="B119" s="11" t="str">
        <f>IF(競技者データ入力シート!B123="", "", 競技者データ入力シート!B123)</f>
        <v/>
      </c>
      <c r="C119" s="11" t="str">
        <f>IF(競技者データ入力シート!C123="", "", 競技者データ入力シート!C123)</f>
        <v/>
      </c>
      <c r="D119" s="11" t="str">
        <f>IF(競技者データ入力シート!D123="", "", 競技者データ入力シート!D123)</f>
        <v/>
      </c>
      <c r="E119" s="11" t="str">
        <f t="shared" si="10"/>
        <v/>
      </c>
      <c r="F119" s="11" t="str">
        <f t="shared" si="11"/>
        <v/>
      </c>
      <c r="G119" s="11" t="str">
        <f t="shared" si="12"/>
        <v/>
      </c>
      <c r="H119" s="11" t="str">
        <f t="shared" si="13"/>
        <v/>
      </c>
      <c r="I119" s="11" t="str">
        <f>IF(競技者データ入力シート!E123="", "", 競技者データ入力シート!E123)</f>
        <v/>
      </c>
      <c r="J119" s="11" t="str">
        <f>IF(競技者データ入力シート!F123="", "", 競技者データ入力シート!F123)</f>
        <v/>
      </c>
      <c r="K119" s="11" t="str">
        <f>IF(競技者データ入力シート!H123="", "", 競技者データ入力シート!H123)</f>
        <v/>
      </c>
      <c r="L119" s="11" t="str">
        <f>IF(競技者データ入力シート!I123="", "", 競技者データ入力シート!I123)</f>
        <v/>
      </c>
      <c r="M119" s="11" t="str">
        <f>IF(競技者データ入力シート!J123="", "", 競技者データ入力シート!J123)</f>
        <v/>
      </c>
      <c r="N119" s="11" t="str">
        <f>IF(競技者データ入力シート!K123="", "", 競技者データ入力シート!K123)</f>
        <v/>
      </c>
      <c r="O119" s="11" t="str">
        <f>IF(競技者データ入力シート!L123="", "", 競技者データ入力シート!L123)</f>
        <v/>
      </c>
      <c r="P119" s="11" t="str">
        <f>IF(A119="","",競技者データ入力シート!$S$1)</f>
        <v/>
      </c>
      <c r="Q119" s="11" t="str">
        <f>IF(P119="", "",'大会申込一覧表(印刷して提出)'!$P$6)</f>
        <v/>
      </c>
      <c r="R119" s="11" t="str">
        <f>IF(P119="", "", '大会申込一覧表(印刷して提出)'!$E$6)</f>
        <v/>
      </c>
      <c r="S119" s="11" t="str">
        <f>IF(Q119="", "", '大会申込一覧表(印刷して提出)'!$P$5)</f>
        <v/>
      </c>
      <c r="T119" s="11" t="str">
        <f>IF(競技者データ入力シート!M123="", "", 競技者データ入力シート!M123)</f>
        <v/>
      </c>
      <c r="U119" s="11" t="str">
        <f>IF(V119="", "", IF($K119="男", VLOOKUP(V119, データ!$B$2:$C$101, 2, FALSE), IF($K119="女", VLOOKUP(V119, データ!$F$2:$H$101, 2, FALSE), "")))</f>
        <v/>
      </c>
      <c r="V119" s="240" t="str">
        <f>IF($A119="","",IF(競技者データ入力シート!N123="", "", 競技者データ入力シート!N123))</f>
        <v/>
      </c>
      <c r="W119" s="239" t="str">
        <f>IF(競技者データ入力シート!O123="", "", 競技者データ入力シート!O123)</f>
        <v/>
      </c>
      <c r="X119" s="11" t="str">
        <f>IF(競技者データ入力シート!Q123="", "", TRIM(競技者データ入力シート!Q123))</f>
        <v/>
      </c>
      <c r="Y119" s="11" t="str">
        <f>IF(競技者データ入力シート!R123="", "", 競技者データ入力シート!R123)</f>
        <v/>
      </c>
      <c r="Z119" s="11" t="str">
        <f>IF(AA119="", "", IF($K119="男", VLOOKUP(AA119, データ!$B$2:$C$101, 2, FALSE), IF($K119="女", VLOOKUP(AA119, データ!$F$2:$H$101, 2, FALSE), "")))</f>
        <v/>
      </c>
      <c r="AA119" s="11" t="str">
        <f>IF($A119="","",IF(競技者データ入力シート!S123="", "", 競技者データ入力シート!S123))</f>
        <v/>
      </c>
      <c r="AB119" s="11" t="str">
        <f>IF(競技者データ入力シート!T123="", "", 競技者データ入力シート!T123)</f>
        <v/>
      </c>
      <c r="AC119" s="11" t="str">
        <f>IF(競技者データ入力シート!V123="", "", TRIM(競技者データ入力シート!V123))</f>
        <v/>
      </c>
      <c r="AD119" s="11" t="str">
        <f>IF(競技者データ入力シート!W123="", "", 競技者データ入力シート!W123)</f>
        <v/>
      </c>
      <c r="AE119" s="11" t="str">
        <f>IF(AF119="", "", IF($K119="男", VLOOKUP(AF119, データ!$B$2:$C$101, 2, FALSE), IF($K119="女", VLOOKUP(AF119, データ!$F$2:$H$101, 2, FALSE), "")))</f>
        <v/>
      </c>
      <c r="AF119" s="11" t="str">
        <f>IF($A119="","",IF(競技者データ入力シート!X123="", "", 競技者データ入力シート!X123))</f>
        <v/>
      </c>
      <c r="AG119" s="11" t="str">
        <f>IF(競技者データ入力シート!Y123="", "", 競技者データ入力シート!Y123)</f>
        <v/>
      </c>
      <c r="AH119" s="11" t="str">
        <f>IF(競技者データ入力シート!AA123="", "", TRIM(競技者データ入力シート!AA123))</f>
        <v/>
      </c>
      <c r="AI119" s="11" t="str">
        <f>IF(競技者データ入力シート!AB123="", "", 競技者データ入力シート!AB123)</f>
        <v/>
      </c>
      <c r="AJ119" s="11" t="str">
        <f>IF(AK119="", "", IF($K119="男", VLOOKUP(AK119, データ!$B$2:$C$101, 2, FALSE), IF($K119="女", VLOOKUP(AK119, データ!$F$2:$H$101, 2, FALSE), "")))</f>
        <v/>
      </c>
      <c r="AK119" s="11" t="str">
        <f>IF($A119="","",IF(競技者データ入力シート!AC123="", "", 競技者データ入力シート!AC123))</f>
        <v/>
      </c>
      <c r="AL119" s="11" t="str">
        <f>IF(競技者データ入力シート!AD123="", "", 競技者データ入力シート!AD123)</f>
        <v/>
      </c>
      <c r="AM119" s="11" t="str">
        <f>IF(競技者データ入力シート!AF123="", "", TRIM(競技者データ入力シート!AF123))</f>
        <v/>
      </c>
      <c r="AN119" s="11" t="str">
        <f>IF(競技者データ入力シート!AG123="", "", 競技者データ入力シート!AG123)</f>
        <v/>
      </c>
      <c r="AO119" s="11" t="str">
        <f>IF(AP119="", "", IF($K119="男", VLOOKUP(AP119, データ!$B$2:$C$101, 2, FALSE), IF($K119="女", VLOOKUP(AP119, データ!$F$2:$H$101, 2, FALSE), "")))</f>
        <v/>
      </c>
      <c r="AP119" s="11" t="str">
        <f>IF($A119="","",IF(競技者データ入力シート!AH123="", "", 競技者データ入力シート!AH123))</f>
        <v/>
      </c>
      <c r="AQ119" s="11" t="str">
        <f>IF(競技者データ入力シート!AI123="", "", 競技者データ入力シート!AI123)</f>
        <v/>
      </c>
      <c r="AR119" s="11" t="str">
        <f>IF(競技者データ入力シート!AK123="", "", TRIM(競技者データ入力シート!AK123))</f>
        <v/>
      </c>
      <c r="AS119" s="11" t="str">
        <f>IF(競技者データ入力シート!AL123="", "", 競技者データ入力シート!AL123)</f>
        <v/>
      </c>
      <c r="AT119" s="11" t="str">
        <f t="shared" si="9"/>
        <v/>
      </c>
    </row>
    <row r="120" spans="1:46">
      <c r="A120" s="11" t="str">
        <f>競技者データ入力シート!A124</f>
        <v/>
      </c>
      <c r="B120" s="11" t="str">
        <f>IF(競技者データ入力シート!B124="", "", 競技者データ入力シート!B124)</f>
        <v/>
      </c>
      <c r="C120" s="11" t="str">
        <f>IF(競技者データ入力シート!C124="", "", 競技者データ入力シート!C124)</f>
        <v/>
      </c>
      <c r="D120" s="11" t="str">
        <f>IF(競技者データ入力シート!D124="", "", 競技者データ入力シート!D124)</f>
        <v/>
      </c>
      <c r="E120" s="11" t="str">
        <f t="shared" si="10"/>
        <v/>
      </c>
      <c r="F120" s="11" t="str">
        <f t="shared" si="11"/>
        <v/>
      </c>
      <c r="G120" s="11" t="str">
        <f t="shared" si="12"/>
        <v/>
      </c>
      <c r="H120" s="11" t="str">
        <f t="shared" si="13"/>
        <v/>
      </c>
      <c r="I120" s="11" t="str">
        <f>IF(競技者データ入力シート!E124="", "", 競技者データ入力シート!E124)</f>
        <v/>
      </c>
      <c r="J120" s="11" t="str">
        <f>IF(競技者データ入力シート!F124="", "", 競技者データ入力シート!F124)</f>
        <v/>
      </c>
      <c r="K120" s="11" t="str">
        <f>IF(競技者データ入力シート!H124="", "", 競技者データ入力シート!H124)</f>
        <v/>
      </c>
      <c r="L120" s="11" t="str">
        <f>IF(競技者データ入力シート!I124="", "", 競技者データ入力シート!I124)</f>
        <v/>
      </c>
      <c r="M120" s="11" t="str">
        <f>IF(競技者データ入力シート!J124="", "", 競技者データ入力シート!J124)</f>
        <v/>
      </c>
      <c r="N120" s="11" t="str">
        <f>IF(競技者データ入力シート!K124="", "", 競技者データ入力シート!K124)</f>
        <v/>
      </c>
      <c r="O120" s="11" t="str">
        <f>IF(競技者データ入力シート!L124="", "", 競技者データ入力シート!L124)</f>
        <v/>
      </c>
      <c r="P120" s="11" t="str">
        <f>IF(A120="","",競技者データ入力シート!$S$1)</f>
        <v/>
      </c>
      <c r="Q120" s="11" t="str">
        <f>IF(P120="", "",'大会申込一覧表(印刷して提出)'!$P$6)</f>
        <v/>
      </c>
      <c r="R120" s="11" t="str">
        <f>IF(P120="", "", '大会申込一覧表(印刷して提出)'!$E$6)</f>
        <v/>
      </c>
      <c r="S120" s="11" t="str">
        <f>IF(Q120="", "", '大会申込一覧表(印刷して提出)'!$P$5)</f>
        <v/>
      </c>
      <c r="T120" s="11" t="str">
        <f>IF(競技者データ入力シート!M124="", "", 競技者データ入力シート!M124)</f>
        <v/>
      </c>
      <c r="U120" s="11" t="str">
        <f>IF(V120="", "", IF($K120="男", VLOOKUP(V120, データ!$B$2:$C$101, 2, FALSE), IF($K120="女", VLOOKUP(V120, データ!$F$2:$H$101, 2, FALSE), "")))</f>
        <v/>
      </c>
      <c r="V120" s="240" t="str">
        <f>IF($A120="","",IF(競技者データ入力シート!N124="", "", 競技者データ入力シート!N124))</f>
        <v/>
      </c>
      <c r="W120" s="239" t="str">
        <f>IF(競技者データ入力シート!O124="", "", 競技者データ入力シート!O124)</f>
        <v/>
      </c>
      <c r="X120" s="11" t="str">
        <f>IF(競技者データ入力シート!Q124="", "", TRIM(競技者データ入力シート!Q124))</f>
        <v/>
      </c>
      <c r="Y120" s="11" t="str">
        <f>IF(競技者データ入力シート!R124="", "", 競技者データ入力シート!R124)</f>
        <v/>
      </c>
      <c r="Z120" s="11" t="str">
        <f>IF(AA120="", "", IF($K120="男", VLOOKUP(AA120, データ!$B$2:$C$101, 2, FALSE), IF($K120="女", VLOOKUP(AA120, データ!$F$2:$H$101, 2, FALSE), "")))</f>
        <v/>
      </c>
      <c r="AA120" s="11" t="str">
        <f>IF($A120="","",IF(競技者データ入力シート!S124="", "", 競技者データ入力シート!S124))</f>
        <v/>
      </c>
      <c r="AB120" s="11" t="str">
        <f>IF(競技者データ入力シート!T124="", "", 競技者データ入力シート!T124)</f>
        <v/>
      </c>
      <c r="AC120" s="11" t="str">
        <f>IF(競技者データ入力シート!V124="", "", TRIM(競技者データ入力シート!V124))</f>
        <v/>
      </c>
      <c r="AD120" s="11" t="str">
        <f>IF(競技者データ入力シート!W124="", "", 競技者データ入力シート!W124)</f>
        <v/>
      </c>
      <c r="AE120" s="11" t="str">
        <f>IF(AF120="", "", IF($K120="男", VLOOKUP(AF120, データ!$B$2:$C$101, 2, FALSE), IF($K120="女", VLOOKUP(AF120, データ!$F$2:$H$101, 2, FALSE), "")))</f>
        <v/>
      </c>
      <c r="AF120" s="11" t="str">
        <f>IF($A120="","",IF(競技者データ入力シート!X124="", "", 競技者データ入力シート!X124))</f>
        <v/>
      </c>
      <c r="AG120" s="11" t="str">
        <f>IF(競技者データ入力シート!Y124="", "", 競技者データ入力シート!Y124)</f>
        <v/>
      </c>
      <c r="AH120" s="11" t="str">
        <f>IF(競技者データ入力シート!AA124="", "", TRIM(競技者データ入力シート!AA124))</f>
        <v/>
      </c>
      <c r="AI120" s="11" t="str">
        <f>IF(競技者データ入力シート!AB124="", "", 競技者データ入力シート!AB124)</f>
        <v/>
      </c>
      <c r="AJ120" s="11" t="str">
        <f>IF(AK120="", "", IF($K120="男", VLOOKUP(AK120, データ!$B$2:$C$101, 2, FALSE), IF($K120="女", VLOOKUP(AK120, データ!$F$2:$H$101, 2, FALSE), "")))</f>
        <v/>
      </c>
      <c r="AK120" s="11" t="str">
        <f>IF($A120="","",IF(競技者データ入力シート!AC124="", "", 競技者データ入力シート!AC124))</f>
        <v/>
      </c>
      <c r="AL120" s="11" t="str">
        <f>IF(競技者データ入力シート!AD124="", "", 競技者データ入力シート!AD124)</f>
        <v/>
      </c>
      <c r="AM120" s="11" t="str">
        <f>IF(競技者データ入力シート!AF124="", "", TRIM(競技者データ入力シート!AF124))</f>
        <v/>
      </c>
      <c r="AN120" s="11" t="str">
        <f>IF(競技者データ入力シート!AG124="", "", 競技者データ入力シート!AG124)</f>
        <v/>
      </c>
      <c r="AO120" s="11" t="str">
        <f>IF(AP120="", "", IF($K120="男", VLOOKUP(AP120, データ!$B$2:$C$101, 2, FALSE), IF($K120="女", VLOOKUP(AP120, データ!$F$2:$H$101, 2, FALSE), "")))</f>
        <v/>
      </c>
      <c r="AP120" s="11" t="str">
        <f>IF($A120="","",IF(競技者データ入力シート!AH124="", "", 競技者データ入力シート!AH124))</f>
        <v/>
      </c>
      <c r="AQ120" s="11" t="str">
        <f>IF(競技者データ入力シート!AI124="", "", 競技者データ入力シート!AI124)</f>
        <v/>
      </c>
      <c r="AR120" s="11" t="str">
        <f>IF(競技者データ入力シート!AK124="", "", TRIM(競技者データ入力シート!AK124))</f>
        <v/>
      </c>
      <c r="AS120" s="11" t="str">
        <f>IF(競技者データ入力シート!AL124="", "", 競技者データ入力シート!AL124)</f>
        <v/>
      </c>
      <c r="AT120" s="11" t="str">
        <f t="shared" si="9"/>
        <v/>
      </c>
    </row>
    <row r="121" spans="1:46">
      <c r="A121" s="11" t="str">
        <f>競技者データ入力シート!A125</f>
        <v/>
      </c>
      <c r="B121" s="11" t="str">
        <f>IF(競技者データ入力シート!B125="", "", 競技者データ入力シート!B125)</f>
        <v/>
      </c>
      <c r="C121" s="11" t="str">
        <f>IF(競技者データ入力シート!C125="", "", 競技者データ入力シート!C125)</f>
        <v/>
      </c>
      <c r="D121" s="11" t="str">
        <f>IF(競技者データ入力シート!D125="", "", 競技者データ入力シート!D125)</f>
        <v/>
      </c>
      <c r="E121" s="11" t="str">
        <f t="shared" si="10"/>
        <v/>
      </c>
      <c r="F121" s="11" t="str">
        <f t="shared" si="11"/>
        <v/>
      </c>
      <c r="G121" s="11" t="str">
        <f t="shared" si="12"/>
        <v/>
      </c>
      <c r="H121" s="11" t="str">
        <f t="shared" si="13"/>
        <v/>
      </c>
      <c r="I121" s="11" t="str">
        <f>IF(競技者データ入力シート!E125="", "", 競技者データ入力シート!E125)</f>
        <v/>
      </c>
      <c r="J121" s="11" t="str">
        <f>IF(競技者データ入力シート!F125="", "", 競技者データ入力シート!F125)</f>
        <v/>
      </c>
      <c r="K121" s="11" t="str">
        <f>IF(競技者データ入力シート!H125="", "", 競技者データ入力シート!H125)</f>
        <v/>
      </c>
      <c r="L121" s="11" t="str">
        <f>IF(競技者データ入力シート!I125="", "", 競技者データ入力シート!I125)</f>
        <v/>
      </c>
      <c r="M121" s="11" t="str">
        <f>IF(競技者データ入力シート!J125="", "", 競技者データ入力シート!J125)</f>
        <v/>
      </c>
      <c r="N121" s="11" t="str">
        <f>IF(競技者データ入力シート!K125="", "", 競技者データ入力シート!K125)</f>
        <v/>
      </c>
      <c r="O121" s="11" t="str">
        <f>IF(競技者データ入力シート!L125="", "", 競技者データ入力シート!L125)</f>
        <v/>
      </c>
      <c r="P121" s="11" t="str">
        <f>IF(A121="","",競技者データ入力シート!$S$1)</f>
        <v/>
      </c>
      <c r="Q121" s="11" t="str">
        <f>IF(P121="", "",'大会申込一覧表(印刷して提出)'!$P$6)</f>
        <v/>
      </c>
      <c r="R121" s="11" t="str">
        <f>IF(P121="", "", '大会申込一覧表(印刷して提出)'!$E$6)</f>
        <v/>
      </c>
      <c r="S121" s="11" t="str">
        <f>IF(Q121="", "", '大会申込一覧表(印刷して提出)'!$P$5)</f>
        <v/>
      </c>
      <c r="T121" s="11" t="str">
        <f>IF(競技者データ入力シート!M125="", "", 競技者データ入力シート!M125)</f>
        <v/>
      </c>
      <c r="U121" s="11" t="str">
        <f>IF(V121="", "", IF($K121="男", VLOOKUP(V121, データ!$B$2:$C$101, 2, FALSE), IF($K121="女", VLOOKUP(V121, データ!$F$2:$H$101, 2, FALSE), "")))</f>
        <v/>
      </c>
      <c r="V121" s="240" t="str">
        <f>IF($A121="","",IF(競技者データ入力シート!N125="", "", 競技者データ入力シート!N125))</f>
        <v/>
      </c>
      <c r="W121" s="239" t="str">
        <f>IF(競技者データ入力シート!O125="", "", 競技者データ入力シート!O125)</f>
        <v/>
      </c>
      <c r="X121" s="11" t="str">
        <f>IF(競技者データ入力シート!Q125="", "", TRIM(競技者データ入力シート!Q125))</f>
        <v/>
      </c>
      <c r="Y121" s="11" t="str">
        <f>IF(競技者データ入力シート!R125="", "", 競技者データ入力シート!R125)</f>
        <v/>
      </c>
      <c r="Z121" s="11" t="str">
        <f>IF(AA121="", "", IF($K121="男", VLOOKUP(AA121, データ!$B$2:$C$101, 2, FALSE), IF($K121="女", VLOOKUP(AA121, データ!$F$2:$H$101, 2, FALSE), "")))</f>
        <v/>
      </c>
      <c r="AA121" s="11" t="str">
        <f>IF($A121="","",IF(競技者データ入力シート!S125="", "", 競技者データ入力シート!S125))</f>
        <v/>
      </c>
      <c r="AB121" s="11" t="str">
        <f>IF(競技者データ入力シート!T125="", "", 競技者データ入力シート!T125)</f>
        <v/>
      </c>
      <c r="AC121" s="11" t="str">
        <f>IF(競技者データ入力シート!V125="", "", TRIM(競技者データ入力シート!V125))</f>
        <v/>
      </c>
      <c r="AD121" s="11" t="str">
        <f>IF(競技者データ入力シート!W125="", "", 競技者データ入力シート!W125)</f>
        <v/>
      </c>
      <c r="AE121" s="11" t="str">
        <f>IF(AF121="", "", IF($K121="男", VLOOKUP(AF121, データ!$B$2:$C$101, 2, FALSE), IF($K121="女", VLOOKUP(AF121, データ!$F$2:$H$101, 2, FALSE), "")))</f>
        <v/>
      </c>
      <c r="AF121" s="11" t="str">
        <f>IF($A121="","",IF(競技者データ入力シート!X125="", "", 競技者データ入力シート!X125))</f>
        <v/>
      </c>
      <c r="AG121" s="11" t="str">
        <f>IF(競技者データ入力シート!Y125="", "", 競技者データ入力シート!Y125)</f>
        <v/>
      </c>
      <c r="AH121" s="11" t="str">
        <f>IF(競技者データ入力シート!AA125="", "", TRIM(競技者データ入力シート!AA125))</f>
        <v/>
      </c>
      <c r="AI121" s="11" t="str">
        <f>IF(競技者データ入力シート!AB125="", "", 競技者データ入力シート!AB125)</f>
        <v/>
      </c>
      <c r="AJ121" s="11" t="str">
        <f>IF(AK121="", "", IF($K121="男", VLOOKUP(AK121, データ!$B$2:$C$101, 2, FALSE), IF($K121="女", VLOOKUP(AK121, データ!$F$2:$H$101, 2, FALSE), "")))</f>
        <v/>
      </c>
      <c r="AK121" s="11" t="str">
        <f>IF($A121="","",IF(競技者データ入力シート!AC125="", "", 競技者データ入力シート!AC125))</f>
        <v/>
      </c>
      <c r="AL121" s="11" t="str">
        <f>IF(競技者データ入力シート!AD125="", "", 競技者データ入力シート!AD125)</f>
        <v/>
      </c>
      <c r="AM121" s="11" t="str">
        <f>IF(競技者データ入力シート!AF125="", "", TRIM(競技者データ入力シート!AF125))</f>
        <v/>
      </c>
      <c r="AN121" s="11" t="str">
        <f>IF(競技者データ入力シート!AG125="", "", 競技者データ入力シート!AG125)</f>
        <v/>
      </c>
      <c r="AO121" s="11" t="str">
        <f>IF(AP121="", "", IF($K121="男", VLOOKUP(AP121, データ!$B$2:$C$101, 2, FALSE), IF($K121="女", VLOOKUP(AP121, データ!$F$2:$H$101, 2, FALSE), "")))</f>
        <v/>
      </c>
      <c r="AP121" s="11" t="str">
        <f>IF($A121="","",IF(競技者データ入力シート!AH125="", "", 競技者データ入力シート!AH125))</f>
        <v/>
      </c>
      <c r="AQ121" s="11" t="str">
        <f>IF(競技者データ入力シート!AI125="", "", 競技者データ入力シート!AI125)</f>
        <v/>
      </c>
      <c r="AR121" s="11" t="str">
        <f>IF(競技者データ入力シート!AK125="", "", TRIM(競技者データ入力シート!AK125))</f>
        <v/>
      </c>
      <c r="AS121" s="11" t="str">
        <f>IF(競技者データ入力シート!AL125="", "", 競技者データ入力シート!AL125)</f>
        <v/>
      </c>
      <c r="AT121" s="11" t="str">
        <f t="shared" si="9"/>
        <v/>
      </c>
    </row>
    <row r="122" spans="1:46">
      <c r="A122" s="11" t="str">
        <f>競技者データ入力シート!A126</f>
        <v/>
      </c>
      <c r="B122" s="11" t="str">
        <f>IF(競技者データ入力シート!B126="", "", 競技者データ入力シート!B126)</f>
        <v/>
      </c>
      <c r="C122" s="11" t="str">
        <f>IF(競技者データ入力シート!C126="", "", 競技者データ入力シート!C126)</f>
        <v/>
      </c>
      <c r="D122" s="11" t="str">
        <f>IF(競技者データ入力シート!D126="", "", 競技者データ入力シート!D126)</f>
        <v/>
      </c>
      <c r="E122" s="11" t="str">
        <f t="shared" si="10"/>
        <v/>
      </c>
      <c r="F122" s="11" t="str">
        <f t="shared" si="11"/>
        <v/>
      </c>
      <c r="G122" s="11" t="str">
        <f t="shared" si="12"/>
        <v/>
      </c>
      <c r="H122" s="11" t="str">
        <f t="shared" si="13"/>
        <v/>
      </c>
      <c r="I122" s="11" t="str">
        <f>IF(競技者データ入力シート!E126="", "", 競技者データ入力シート!E126)</f>
        <v/>
      </c>
      <c r="J122" s="11" t="str">
        <f>IF(競技者データ入力シート!F126="", "", 競技者データ入力シート!F126)</f>
        <v/>
      </c>
      <c r="K122" s="11" t="str">
        <f>IF(競技者データ入力シート!H126="", "", 競技者データ入力シート!H126)</f>
        <v/>
      </c>
      <c r="L122" s="11" t="str">
        <f>IF(競技者データ入力シート!I126="", "", 競技者データ入力シート!I126)</f>
        <v/>
      </c>
      <c r="M122" s="11" t="str">
        <f>IF(競技者データ入力シート!J126="", "", 競技者データ入力シート!J126)</f>
        <v/>
      </c>
      <c r="N122" s="11" t="str">
        <f>IF(競技者データ入力シート!K126="", "", 競技者データ入力シート!K126)</f>
        <v/>
      </c>
      <c r="O122" s="11" t="str">
        <f>IF(競技者データ入力シート!L126="", "", 競技者データ入力シート!L126)</f>
        <v/>
      </c>
      <c r="P122" s="11" t="str">
        <f>IF(A122="","",競技者データ入力シート!$S$1)</f>
        <v/>
      </c>
      <c r="Q122" s="11" t="str">
        <f>IF(P122="", "",'大会申込一覧表(印刷して提出)'!$P$6)</f>
        <v/>
      </c>
      <c r="R122" s="11" t="str">
        <f>IF(P122="", "", '大会申込一覧表(印刷して提出)'!$E$6)</f>
        <v/>
      </c>
      <c r="S122" s="11" t="str">
        <f>IF(Q122="", "", '大会申込一覧表(印刷して提出)'!$P$5)</f>
        <v/>
      </c>
      <c r="T122" s="11" t="str">
        <f>IF(競技者データ入力シート!M126="", "", 競技者データ入力シート!M126)</f>
        <v/>
      </c>
      <c r="U122" s="11" t="str">
        <f>IF(V122="", "", IF($K122="男", VLOOKUP(V122, データ!$B$2:$C$101, 2, FALSE), IF($K122="女", VLOOKUP(V122, データ!$F$2:$H$101, 2, FALSE), "")))</f>
        <v/>
      </c>
      <c r="V122" s="240" t="str">
        <f>IF($A122="","",IF(競技者データ入力シート!N126="", "", 競技者データ入力シート!N126))</f>
        <v/>
      </c>
      <c r="W122" s="239" t="str">
        <f>IF(競技者データ入力シート!O126="", "", 競技者データ入力シート!O126)</f>
        <v/>
      </c>
      <c r="X122" s="11" t="str">
        <f>IF(競技者データ入力シート!Q126="", "", TRIM(競技者データ入力シート!Q126))</f>
        <v/>
      </c>
      <c r="Y122" s="11" t="str">
        <f>IF(競技者データ入力シート!R126="", "", 競技者データ入力シート!R126)</f>
        <v/>
      </c>
      <c r="Z122" s="11" t="str">
        <f>IF(AA122="", "", IF($K122="男", VLOOKUP(AA122, データ!$B$2:$C$101, 2, FALSE), IF($K122="女", VLOOKUP(AA122, データ!$F$2:$H$101, 2, FALSE), "")))</f>
        <v/>
      </c>
      <c r="AA122" s="11" t="str">
        <f>IF($A122="","",IF(競技者データ入力シート!S126="", "", 競技者データ入力シート!S126))</f>
        <v/>
      </c>
      <c r="AB122" s="11" t="str">
        <f>IF(競技者データ入力シート!T126="", "", 競技者データ入力シート!T126)</f>
        <v/>
      </c>
      <c r="AC122" s="11" t="str">
        <f>IF(競技者データ入力シート!V126="", "", TRIM(競技者データ入力シート!V126))</f>
        <v/>
      </c>
      <c r="AD122" s="11" t="str">
        <f>IF(競技者データ入力シート!W126="", "", 競技者データ入力シート!W126)</f>
        <v/>
      </c>
      <c r="AE122" s="11" t="str">
        <f>IF(AF122="", "", IF($K122="男", VLOOKUP(AF122, データ!$B$2:$C$101, 2, FALSE), IF($K122="女", VLOOKUP(AF122, データ!$F$2:$H$101, 2, FALSE), "")))</f>
        <v/>
      </c>
      <c r="AF122" s="11" t="str">
        <f>IF($A122="","",IF(競技者データ入力シート!X126="", "", 競技者データ入力シート!X126))</f>
        <v/>
      </c>
      <c r="AG122" s="11" t="str">
        <f>IF(競技者データ入力シート!Y126="", "", 競技者データ入力シート!Y126)</f>
        <v/>
      </c>
      <c r="AH122" s="11" t="str">
        <f>IF(競技者データ入力シート!AA126="", "", TRIM(競技者データ入力シート!AA126))</f>
        <v/>
      </c>
      <c r="AI122" s="11" t="str">
        <f>IF(競技者データ入力シート!AB126="", "", 競技者データ入力シート!AB126)</f>
        <v/>
      </c>
      <c r="AJ122" s="11" t="str">
        <f>IF(AK122="", "", IF($K122="男", VLOOKUP(AK122, データ!$B$2:$C$101, 2, FALSE), IF($K122="女", VLOOKUP(AK122, データ!$F$2:$H$101, 2, FALSE), "")))</f>
        <v/>
      </c>
      <c r="AK122" s="11" t="str">
        <f>IF($A122="","",IF(競技者データ入力シート!AC126="", "", 競技者データ入力シート!AC126))</f>
        <v/>
      </c>
      <c r="AL122" s="11" t="str">
        <f>IF(競技者データ入力シート!AD126="", "", 競技者データ入力シート!AD126)</f>
        <v/>
      </c>
      <c r="AM122" s="11" t="str">
        <f>IF(競技者データ入力シート!AF126="", "", TRIM(競技者データ入力シート!AF126))</f>
        <v/>
      </c>
      <c r="AN122" s="11" t="str">
        <f>IF(競技者データ入力シート!AG126="", "", 競技者データ入力シート!AG126)</f>
        <v/>
      </c>
      <c r="AO122" s="11" t="str">
        <f>IF(AP122="", "", IF($K122="男", VLOOKUP(AP122, データ!$B$2:$C$101, 2, FALSE), IF($K122="女", VLOOKUP(AP122, データ!$F$2:$H$101, 2, FALSE), "")))</f>
        <v/>
      </c>
      <c r="AP122" s="11" t="str">
        <f>IF($A122="","",IF(競技者データ入力シート!AH126="", "", 競技者データ入力シート!AH126))</f>
        <v/>
      </c>
      <c r="AQ122" s="11" t="str">
        <f>IF(競技者データ入力シート!AI126="", "", 競技者データ入力シート!AI126)</f>
        <v/>
      </c>
      <c r="AR122" s="11" t="str">
        <f>IF(競技者データ入力シート!AK126="", "", TRIM(競技者データ入力シート!AK126))</f>
        <v/>
      </c>
      <c r="AS122" s="11" t="str">
        <f>IF(競技者データ入力シート!AL126="", "", 競技者データ入力シート!AL126)</f>
        <v/>
      </c>
      <c r="AT122" s="11" t="str">
        <f t="shared" si="9"/>
        <v/>
      </c>
    </row>
    <row r="123" spans="1:46">
      <c r="A123" s="11" t="str">
        <f>競技者データ入力シート!A127</f>
        <v/>
      </c>
      <c r="B123" s="11" t="str">
        <f>IF(競技者データ入力シート!B127="", "", 競技者データ入力シート!B127)</f>
        <v/>
      </c>
      <c r="C123" s="11" t="str">
        <f>IF(競技者データ入力シート!C127="", "", 競技者データ入力シート!C127)</f>
        <v/>
      </c>
      <c r="D123" s="11" t="str">
        <f>IF(競技者データ入力シート!D127="", "", 競技者データ入力シート!D127)</f>
        <v/>
      </c>
      <c r="E123" s="11" t="str">
        <f t="shared" si="10"/>
        <v/>
      </c>
      <c r="F123" s="11" t="str">
        <f t="shared" si="11"/>
        <v/>
      </c>
      <c r="G123" s="11" t="str">
        <f t="shared" si="12"/>
        <v/>
      </c>
      <c r="H123" s="11" t="str">
        <f t="shared" si="13"/>
        <v/>
      </c>
      <c r="I123" s="11" t="str">
        <f>IF(競技者データ入力シート!E127="", "", 競技者データ入力シート!E127)</f>
        <v/>
      </c>
      <c r="J123" s="11" t="str">
        <f>IF(競技者データ入力シート!F127="", "", 競技者データ入力シート!F127)</f>
        <v/>
      </c>
      <c r="K123" s="11" t="str">
        <f>IF(競技者データ入力シート!H127="", "", 競技者データ入力シート!H127)</f>
        <v/>
      </c>
      <c r="L123" s="11" t="str">
        <f>IF(競技者データ入力シート!I127="", "", 競技者データ入力シート!I127)</f>
        <v/>
      </c>
      <c r="M123" s="11" t="str">
        <f>IF(競技者データ入力シート!J127="", "", 競技者データ入力シート!J127)</f>
        <v/>
      </c>
      <c r="N123" s="11" t="str">
        <f>IF(競技者データ入力シート!K127="", "", 競技者データ入力シート!K127)</f>
        <v/>
      </c>
      <c r="O123" s="11" t="str">
        <f>IF(競技者データ入力シート!L127="", "", 競技者データ入力シート!L127)</f>
        <v/>
      </c>
      <c r="P123" s="11" t="str">
        <f>IF(A123="","",競技者データ入力シート!$S$1)</f>
        <v/>
      </c>
      <c r="Q123" s="11" t="str">
        <f>IF(P123="", "",'大会申込一覧表(印刷して提出)'!$P$6)</f>
        <v/>
      </c>
      <c r="R123" s="11" t="str">
        <f>IF(P123="", "", '大会申込一覧表(印刷して提出)'!$E$6)</f>
        <v/>
      </c>
      <c r="S123" s="11" t="str">
        <f>IF(Q123="", "", '大会申込一覧表(印刷して提出)'!$P$5)</f>
        <v/>
      </c>
      <c r="T123" s="11" t="str">
        <f>IF(競技者データ入力シート!M127="", "", 競技者データ入力シート!M127)</f>
        <v/>
      </c>
      <c r="U123" s="11" t="str">
        <f>IF(V123="", "", IF($K123="男", VLOOKUP(V123, データ!$B$2:$C$101, 2, FALSE), IF($K123="女", VLOOKUP(V123, データ!$F$2:$H$101, 2, FALSE), "")))</f>
        <v/>
      </c>
      <c r="V123" s="240" t="str">
        <f>IF($A123="","",IF(競技者データ入力シート!N127="", "", 競技者データ入力シート!N127))</f>
        <v/>
      </c>
      <c r="W123" s="239" t="str">
        <f>IF(競技者データ入力シート!O127="", "", 競技者データ入力シート!O127)</f>
        <v/>
      </c>
      <c r="X123" s="11" t="str">
        <f>IF(競技者データ入力シート!Q127="", "", TRIM(競技者データ入力シート!Q127))</f>
        <v/>
      </c>
      <c r="Y123" s="11" t="str">
        <f>IF(競技者データ入力シート!R127="", "", 競技者データ入力シート!R127)</f>
        <v/>
      </c>
      <c r="Z123" s="11" t="str">
        <f>IF(AA123="", "", IF($K123="男", VLOOKUP(AA123, データ!$B$2:$C$101, 2, FALSE), IF($K123="女", VLOOKUP(AA123, データ!$F$2:$H$101, 2, FALSE), "")))</f>
        <v/>
      </c>
      <c r="AA123" s="11" t="str">
        <f>IF($A123="","",IF(競技者データ入力シート!S127="", "", 競技者データ入力シート!S127))</f>
        <v/>
      </c>
      <c r="AB123" s="11" t="str">
        <f>IF(競技者データ入力シート!T127="", "", 競技者データ入力シート!T127)</f>
        <v/>
      </c>
      <c r="AC123" s="11" t="str">
        <f>IF(競技者データ入力シート!V127="", "", TRIM(競技者データ入力シート!V127))</f>
        <v/>
      </c>
      <c r="AD123" s="11" t="str">
        <f>IF(競技者データ入力シート!W127="", "", 競技者データ入力シート!W127)</f>
        <v/>
      </c>
      <c r="AE123" s="11" t="str">
        <f>IF(AF123="", "", IF($K123="男", VLOOKUP(AF123, データ!$B$2:$C$101, 2, FALSE), IF($K123="女", VLOOKUP(AF123, データ!$F$2:$H$101, 2, FALSE), "")))</f>
        <v/>
      </c>
      <c r="AF123" s="11" t="str">
        <f>IF($A123="","",IF(競技者データ入力シート!X127="", "", 競技者データ入力シート!X127))</f>
        <v/>
      </c>
      <c r="AG123" s="11" t="str">
        <f>IF(競技者データ入力シート!Y127="", "", 競技者データ入力シート!Y127)</f>
        <v/>
      </c>
      <c r="AH123" s="11" t="str">
        <f>IF(競技者データ入力シート!AA127="", "", TRIM(競技者データ入力シート!AA127))</f>
        <v/>
      </c>
      <c r="AI123" s="11" t="str">
        <f>IF(競技者データ入力シート!AB127="", "", 競技者データ入力シート!AB127)</f>
        <v/>
      </c>
      <c r="AJ123" s="11" t="str">
        <f>IF(AK123="", "", IF($K123="男", VLOOKUP(AK123, データ!$B$2:$C$101, 2, FALSE), IF($K123="女", VLOOKUP(AK123, データ!$F$2:$H$101, 2, FALSE), "")))</f>
        <v/>
      </c>
      <c r="AK123" s="11" t="str">
        <f>IF($A123="","",IF(競技者データ入力シート!AC127="", "", 競技者データ入力シート!AC127))</f>
        <v/>
      </c>
      <c r="AL123" s="11" t="str">
        <f>IF(競技者データ入力シート!AD127="", "", 競技者データ入力シート!AD127)</f>
        <v/>
      </c>
      <c r="AM123" s="11" t="str">
        <f>IF(競技者データ入力シート!AF127="", "", TRIM(競技者データ入力シート!AF127))</f>
        <v/>
      </c>
      <c r="AN123" s="11" t="str">
        <f>IF(競技者データ入力シート!AG127="", "", 競技者データ入力シート!AG127)</f>
        <v/>
      </c>
      <c r="AO123" s="11" t="str">
        <f>IF(AP123="", "", IF($K123="男", VLOOKUP(AP123, データ!$B$2:$C$101, 2, FALSE), IF($K123="女", VLOOKUP(AP123, データ!$F$2:$H$101, 2, FALSE), "")))</f>
        <v/>
      </c>
      <c r="AP123" s="11" t="str">
        <f>IF($A123="","",IF(競技者データ入力シート!AH127="", "", 競技者データ入力シート!AH127))</f>
        <v/>
      </c>
      <c r="AQ123" s="11" t="str">
        <f>IF(競技者データ入力シート!AI127="", "", 競技者データ入力シート!AI127)</f>
        <v/>
      </c>
      <c r="AR123" s="11" t="str">
        <f>IF(競技者データ入力シート!AK127="", "", TRIM(競技者データ入力シート!AK127))</f>
        <v/>
      </c>
      <c r="AS123" s="11" t="str">
        <f>IF(競技者データ入力シート!AL127="", "", 競技者データ入力シート!AL127)</f>
        <v/>
      </c>
      <c r="AT123" s="11" t="str">
        <f t="shared" si="9"/>
        <v/>
      </c>
    </row>
    <row r="124" spans="1:46">
      <c r="A124" s="11" t="str">
        <f>競技者データ入力シート!A128</f>
        <v/>
      </c>
      <c r="B124" s="11" t="str">
        <f>IF(競技者データ入力シート!B128="", "", 競技者データ入力シート!B128)</f>
        <v/>
      </c>
      <c r="C124" s="11" t="str">
        <f>IF(競技者データ入力シート!C128="", "", 競技者データ入力シート!C128)</f>
        <v/>
      </c>
      <c r="D124" s="11" t="str">
        <f>IF(競技者データ入力シート!D128="", "", 競技者データ入力シート!D128)</f>
        <v/>
      </c>
      <c r="E124" s="11" t="str">
        <f t="shared" si="10"/>
        <v/>
      </c>
      <c r="F124" s="11" t="str">
        <f t="shared" si="11"/>
        <v/>
      </c>
      <c r="G124" s="11" t="str">
        <f t="shared" si="12"/>
        <v/>
      </c>
      <c r="H124" s="11" t="str">
        <f t="shared" si="13"/>
        <v/>
      </c>
      <c r="I124" s="11" t="str">
        <f>IF(競技者データ入力シート!E128="", "", 競技者データ入力シート!E128)</f>
        <v/>
      </c>
      <c r="J124" s="11" t="str">
        <f>IF(競技者データ入力シート!F128="", "", 競技者データ入力シート!F128)</f>
        <v/>
      </c>
      <c r="K124" s="11" t="str">
        <f>IF(競技者データ入力シート!H128="", "", 競技者データ入力シート!H128)</f>
        <v/>
      </c>
      <c r="L124" s="11" t="str">
        <f>IF(競技者データ入力シート!I128="", "", 競技者データ入力シート!I128)</f>
        <v/>
      </c>
      <c r="M124" s="11" t="str">
        <f>IF(競技者データ入力シート!J128="", "", 競技者データ入力シート!J128)</f>
        <v/>
      </c>
      <c r="N124" s="11" t="str">
        <f>IF(競技者データ入力シート!K128="", "", 競技者データ入力シート!K128)</f>
        <v/>
      </c>
      <c r="O124" s="11" t="str">
        <f>IF(競技者データ入力シート!L128="", "", 競技者データ入力シート!L128)</f>
        <v/>
      </c>
      <c r="P124" s="11" t="str">
        <f>IF(A124="","",競技者データ入力シート!$S$1)</f>
        <v/>
      </c>
      <c r="Q124" s="11" t="str">
        <f>IF(P124="", "",'大会申込一覧表(印刷して提出)'!$P$6)</f>
        <v/>
      </c>
      <c r="R124" s="11" t="str">
        <f>IF(P124="", "", '大会申込一覧表(印刷して提出)'!$E$6)</f>
        <v/>
      </c>
      <c r="S124" s="11" t="str">
        <f>IF(Q124="", "", '大会申込一覧表(印刷して提出)'!$P$5)</f>
        <v/>
      </c>
      <c r="T124" s="11" t="str">
        <f>IF(競技者データ入力シート!M128="", "", 競技者データ入力シート!M128)</f>
        <v/>
      </c>
      <c r="U124" s="11" t="str">
        <f>IF(V124="", "", IF($K124="男", VLOOKUP(V124, データ!$B$2:$C$101, 2, FALSE), IF($K124="女", VLOOKUP(V124, データ!$F$2:$H$101, 2, FALSE), "")))</f>
        <v/>
      </c>
      <c r="V124" s="240" t="str">
        <f>IF($A124="","",IF(競技者データ入力シート!N128="", "", 競技者データ入力シート!N128))</f>
        <v/>
      </c>
      <c r="W124" s="239" t="str">
        <f>IF(競技者データ入力シート!O128="", "", 競技者データ入力シート!O128)</f>
        <v/>
      </c>
      <c r="X124" s="11" t="str">
        <f>IF(競技者データ入力シート!Q128="", "", TRIM(競技者データ入力シート!Q128))</f>
        <v/>
      </c>
      <c r="Y124" s="11" t="str">
        <f>IF(競技者データ入力シート!R128="", "", 競技者データ入力シート!R128)</f>
        <v/>
      </c>
      <c r="Z124" s="11" t="str">
        <f>IF(AA124="", "", IF($K124="男", VLOOKUP(AA124, データ!$B$2:$C$101, 2, FALSE), IF($K124="女", VLOOKUP(AA124, データ!$F$2:$H$101, 2, FALSE), "")))</f>
        <v/>
      </c>
      <c r="AA124" s="11" t="str">
        <f>IF($A124="","",IF(競技者データ入力シート!S128="", "", 競技者データ入力シート!S128))</f>
        <v/>
      </c>
      <c r="AB124" s="11" t="str">
        <f>IF(競技者データ入力シート!T128="", "", 競技者データ入力シート!T128)</f>
        <v/>
      </c>
      <c r="AC124" s="11" t="str">
        <f>IF(競技者データ入力シート!V128="", "", TRIM(競技者データ入力シート!V128))</f>
        <v/>
      </c>
      <c r="AD124" s="11" t="str">
        <f>IF(競技者データ入力シート!W128="", "", 競技者データ入力シート!W128)</f>
        <v/>
      </c>
      <c r="AE124" s="11" t="str">
        <f>IF(AF124="", "", IF($K124="男", VLOOKUP(AF124, データ!$B$2:$C$101, 2, FALSE), IF($K124="女", VLOOKUP(AF124, データ!$F$2:$H$101, 2, FALSE), "")))</f>
        <v/>
      </c>
      <c r="AF124" s="11" t="str">
        <f>IF($A124="","",IF(競技者データ入力シート!X128="", "", 競技者データ入力シート!X128))</f>
        <v/>
      </c>
      <c r="AG124" s="11" t="str">
        <f>IF(競技者データ入力シート!Y128="", "", 競技者データ入力シート!Y128)</f>
        <v/>
      </c>
      <c r="AH124" s="11" t="str">
        <f>IF(競技者データ入力シート!AA128="", "", TRIM(競技者データ入力シート!AA128))</f>
        <v/>
      </c>
      <c r="AI124" s="11" t="str">
        <f>IF(競技者データ入力シート!AB128="", "", 競技者データ入力シート!AB128)</f>
        <v/>
      </c>
      <c r="AJ124" s="11" t="str">
        <f>IF(AK124="", "", IF($K124="男", VLOOKUP(AK124, データ!$B$2:$C$101, 2, FALSE), IF($K124="女", VLOOKUP(AK124, データ!$F$2:$H$101, 2, FALSE), "")))</f>
        <v/>
      </c>
      <c r="AK124" s="11" t="str">
        <f>IF($A124="","",IF(競技者データ入力シート!AC128="", "", 競技者データ入力シート!AC128))</f>
        <v/>
      </c>
      <c r="AL124" s="11" t="str">
        <f>IF(競技者データ入力シート!AD128="", "", 競技者データ入力シート!AD128)</f>
        <v/>
      </c>
      <c r="AM124" s="11" t="str">
        <f>IF(競技者データ入力シート!AF128="", "", TRIM(競技者データ入力シート!AF128))</f>
        <v/>
      </c>
      <c r="AN124" s="11" t="str">
        <f>IF(競技者データ入力シート!AG128="", "", 競技者データ入力シート!AG128)</f>
        <v/>
      </c>
      <c r="AO124" s="11" t="str">
        <f>IF(AP124="", "", IF($K124="男", VLOOKUP(AP124, データ!$B$2:$C$101, 2, FALSE), IF($K124="女", VLOOKUP(AP124, データ!$F$2:$H$101, 2, FALSE), "")))</f>
        <v/>
      </c>
      <c r="AP124" s="11" t="str">
        <f>IF($A124="","",IF(競技者データ入力シート!AH128="", "", 競技者データ入力シート!AH128))</f>
        <v/>
      </c>
      <c r="AQ124" s="11" t="str">
        <f>IF(競技者データ入力シート!AI128="", "", 競技者データ入力シート!AI128)</f>
        <v/>
      </c>
      <c r="AR124" s="11" t="str">
        <f>IF(競技者データ入力シート!AK128="", "", TRIM(競技者データ入力シート!AK128))</f>
        <v/>
      </c>
      <c r="AS124" s="11" t="str">
        <f>IF(競技者データ入力シート!AL128="", "", 競技者データ入力シート!AL128)</f>
        <v/>
      </c>
      <c r="AT124" s="11" t="str">
        <f t="shared" si="9"/>
        <v/>
      </c>
    </row>
    <row r="125" spans="1:46">
      <c r="A125" s="11" t="str">
        <f>競技者データ入力シート!A129</f>
        <v/>
      </c>
      <c r="B125" s="11" t="str">
        <f>IF(競技者データ入力シート!B129="", "", 競技者データ入力シート!B129)</f>
        <v/>
      </c>
      <c r="C125" s="11" t="str">
        <f>IF(競技者データ入力シート!C129="", "", 競技者データ入力シート!C129)</f>
        <v/>
      </c>
      <c r="D125" s="11" t="str">
        <f>IF(競技者データ入力シート!D129="", "", 競技者データ入力シート!D129)</f>
        <v/>
      </c>
      <c r="E125" s="11" t="str">
        <f t="shared" si="10"/>
        <v/>
      </c>
      <c r="F125" s="11" t="str">
        <f t="shared" si="11"/>
        <v/>
      </c>
      <c r="G125" s="11" t="str">
        <f t="shared" si="12"/>
        <v/>
      </c>
      <c r="H125" s="11" t="str">
        <f t="shared" si="13"/>
        <v/>
      </c>
      <c r="I125" s="11" t="str">
        <f>IF(競技者データ入力シート!E129="", "", 競技者データ入力シート!E129)</f>
        <v/>
      </c>
      <c r="J125" s="11" t="str">
        <f>IF(競技者データ入力シート!F129="", "", 競技者データ入力シート!F129)</f>
        <v/>
      </c>
      <c r="K125" s="11" t="str">
        <f>IF(競技者データ入力シート!H129="", "", 競技者データ入力シート!H129)</f>
        <v/>
      </c>
      <c r="L125" s="11" t="str">
        <f>IF(競技者データ入力シート!I129="", "", 競技者データ入力シート!I129)</f>
        <v/>
      </c>
      <c r="M125" s="11" t="str">
        <f>IF(競技者データ入力シート!J129="", "", 競技者データ入力シート!J129)</f>
        <v/>
      </c>
      <c r="N125" s="11" t="str">
        <f>IF(競技者データ入力シート!K129="", "", 競技者データ入力シート!K129)</f>
        <v/>
      </c>
      <c r="O125" s="11" t="str">
        <f>IF(競技者データ入力シート!L129="", "", 競技者データ入力シート!L129)</f>
        <v/>
      </c>
      <c r="P125" s="11" t="str">
        <f>IF(A125="","",競技者データ入力シート!$S$1)</f>
        <v/>
      </c>
      <c r="Q125" s="11" t="str">
        <f>IF(P125="", "",'大会申込一覧表(印刷して提出)'!$P$6)</f>
        <v/>
      </c>
      <c r="R125" s="11" t="str">
        <f>IF(P125="", "", '大会申込一覧表(印刷して提出)'!$E$6)</f>
        <v/>
      </c>
      <c r="S125" s="11" t="str">
        <f>IF(Q125="", "", '大会申込一覧表(印刷して提出)'!$P$5)</f>
        <v/>
      </c>
      <c r="T125" s="11" t="str">
        <f>IF(競技者データ入力シート!M129="", "", 競技者データ入力シート!M129)</f>
        <v/>
      </c>
      <c r="U125" s="11" t="str">
        <f>IF(V125="", "", IF($K125="男", VLOOKUP(V125, データ!$B$2:$C$101, 2, FALSE), IF($K125="女", VLOOKUP(V125, データ!$F$2:$H$101, 2, FALSE), "")))</f>
        <v/>
      </c>
      <c r="V125" s="240" t="str">
        <f>IF($A125="","",IF(競技者データ入力シート!N129="", "", 競技者データ入力シート!N129))</f>
        <v/>
      </c>
      <c r="W125" s="239" t="str">
        <f>IF(競技者データ入力シート!O129="", "", 競技者データ入力シート!O129)</f>
        <v/>
      </c>
      <c r="X125" s="11" t="str">
        <f>IF(競技者データ入力シート!Q129="", "", TRIM(競技者データ入力シート!Q129))</f>
        <v/>
      </c>
      <c r="Y125" s="11" t="str">
        <f>IF(競技者データ入力シート!R129="", "", 競技者データ入力シート!R129)</f>
        <v/>
      </c>
      <c r="Z125" s="11" t="str">
        <f>IF(AA125="", "", IF($K125="男", VLOOKUP(AA125, データ!$B$2:$C$101, 2, FALSE), IF($K125="女", VLOOKUP(AA125, データ!$F$2:$H$101, 2, FALSE), "")))</f>
        <v/>
      </c>
      <c r="AA125" s="11" t="str">
        <f>IF($A125="","",IF(競技者データ入力シート!S129="", "", 競技者データ入力シート!S129))</f>
        <v/>
      </c>
      <c r="AB125" s="11" t="str">
        <f>IF(競技者データ入力シート!T129="", "", 競技者データ入力シート!T129)</f>
        <v/>
      </c>
      <c r="AC125" s="11" t="str">
        <f>IF(競技者データ入力シート!V129="", "", TRIM(競技者データ入力シート!V129))</f>
        <v/>
      </c>
      <c r="AD125" s="11" t="str">
        <f>IF(競技者データ入力シート!W129="", "", 競技者データ入力シート!W129)</f>
        <v/>
      </c>
      <c r="AE125" s="11" t="str">
        <f>IF(AF125="", "", IF($K125="男", VLOOKUP(AF125, データ!$B$2:$C$101, 2, FALSE), IF($K125="女", VLOOKUP(AF125, データ!$F$2:$H$101, 2, FALSE), "")))</f>
        <v/>
      </c>
      <c r="AF125" s="11" t="str">
        <f>IF($A125="","",IF(競技者データ入力シート!X129="", "", 競技者データ入力シート!X129))</f>
        <v/>
      </c>
      <c r="AG125" s="11" t="str">
        <f>IF(競技者データ入力シート!Y129="", "", 競技者データ入力シート!Y129)</f>
        <v/>
      </c>
      <c r="AH125" s="11" t="str">
        <f>IF(競技者データ入力シート!AA129="", "", TRIM(競技者データ入力シート!AA129))</f>
        <v/>
      </c>
      <c r="AI125" s="11" t="str">
        <f>IF(競技者データ入力シート!AB129="", "", 競技者データ入力シート!AB129)</f>
        <v/>
      </c>
      <c r="AJ125" s="11" t="str">
        <f>IF(AK125="", "", IF($K125="男", VLOOKUP(AK125, データ!$B$2:$C$101, 2, FALSE), IF($K125="女", VLOOKUP(AK125, データ!$F$2:$H$101, 2, FALSE), "")))</f>
        <v/>
      </c>
      <c r="AK125" s="11" t="str">
        <f>IF($A125="","",IF(競技者データ入力シート!AC129="", "", 競技者データ入力シート!AC129))</f>
        <v/>
      </c>
      <c r="AL125" s="11" t="str">
        <f>IF(競技者データ入力シート!AD129="", "", 競技者データ入力シート!AD129)</f>
        <v/>
      </c>
      <c r="AM125" s="11" t="str">
        <f>IF(競技者データ入力シート!AF129="", "", TRIM(競技者データ入力シート!AF129))</f>
        <v/>
      </c>
      <c r="AN125" s="11" t="str">
        <f>IF(競技者データ入力シート!AG129="", "", 競技者データ入力シート!AG129)</f>
        <v/>
      </c>
      <c r="AO125" s="11" t="str">
        <f>IF(AP125="", "", IF($K125="男", VLOOKUP(AP125, データ!$B$2:$C$101, 2, FALSE), IF($K125="女", VLOOKUP(AP125, データ!$F$2:$H$101, 2, FALSE), "")))</f>
        <v/>
      </c>
      <c r="AP125" s="11" t="str">
        <f>IF($A125="","",IF(競技者データ入力シート!AH129="", "", 競技者データ入力シート!AH129))</f>
        <v/>
      </c>
      <c r="AQ125" s="11" t="str">
        <f>IF(競技者データ入力シート!AI129="", "", 競技者データ入力シート!AI129)</f>
        <v/>
      </c>
      <c r="AR125" s="11" t="str">
        <f>IF(競技者データ入力シート!AK129="", "", TRIM(競技者データ入力シート!AK129))</f>
        <v/>
      </c>
      <c r="AS125" s="11" t="str">
        <f>IF(競技者データ入力シート!AL129="", "", 競技者データ入力シート!AL129)</f>
        <v/>
      </c>
      <c r="AT125" s="11" t="str">
        <f t="shared" si="9"/>
        <v/>
      </c>
    </row>
    <row r="126" spans="1:46">
      <c r="A126" s="11" t="str">
        <f>競技者データ入力シート!A130</f>
        <v/>
      </c>
      <c r="B126" s="11" t="str">
        <f>IF(競技者データ入力シート!B130="", "", 競技者データ入力シート!B130)</f>
        <v/>
      </c>
      <c r="C126" s="11" t="str">
        <f>IF(競技者データ入力シート!C130="", "", 競技者データ入力シート!C130)</f>
        <v/>
      </c>
      <c r="D126" s="11" t="str">
        <f>IF(競技者データ入力シート!D130="", "", 競技者データ入力シート!D130)</f>
        <v/>
      </c>
      <c r="E126" s="11" t="str">
        <f t="shared" si="10"/>
        <v/>
      </c>
      <c r="F126" s="11" t="str">
        <f t="shared" si="11"/>
        <v/>
      </c>
      <c r="G126" s="11" t="str">
        <f t="shared" si="12"/>
        <v/>
      </c>
      <c r="H126" s="11" t="str">
        <f t="shared" si="13"/>
        <v/>
      </c>
      <c r="I126" s="11" t="str">
        <f>IF(競技者データ入力シート!E130="", "", 競技者データ入力シート!E130)</f>
        <v/>
      </c>
      <c r="J126" s="11" t="str">
        <f>IF(競技者データ入力シート!F130="", "", 競技者データ入力シート!F130)</f>
        <v/>
      </c>
      <c r="K126" s="11" t="str">
        <f>IF(競技者データ入力シート!H130="", "", 競技者データ入力シート!H130)</f>
        <v/>
      </c>
      <c r="L126" s="11" t="str">
        <f>IF(競技者データ入力シート!I130="", "", 競技者データ入力シート!I130)</f>
        <v/>
      </c>
      <c r="M126" s="11" t="str">
        <f>IF(競技者データ入力シート!J130="", "", 競技者データ入力シート!J130)</f>
        <v/>
      </c>
      <c r="N126" s="11" t="str">
        <f>IF(競技者データ入力シート!K130="", "", 競技者データ入力シート!K130)</f>
        <v/>
      </c>
      <c r="O126" s="11" t="str">
        <f>IF(競技者データ入力シート!L130="", "", 競技者データ入力シート!L130)</f>
        <v/>
      </c>
      <c r="P126" s="11" t="str">
        <f>IF(A126="","",競技者データ入力シート!$S$1)</f>
        <v/>
      </c>
      <c r="Q126" s="11" t="str">
        <f>IF(P126="", "",'大会申込一覧表(印刷して提出)'!$P$6)</f>
        <v/>
      </c>
      <c r="R126" s="11" t="str">
        <f>IF(P126="", "", '大会申込一覧表(印刷して提出)'!$E$6)</f>
        <v/>
      </c>
      <c r="S126" s="11" t="str">
        <f>IF(Q126="", "", '大会申込一覧表(印刷して提出)'!$P$5)</f>
        <v/>
      </c>
      <c r="T126" s="11" t="str">
        <f>IF(競技者データ入力シート!M130="", "", 競技者データ入力シート!M130)</f>
        <v/>
      </c>
      <c r="U126" s="11" t="str">
        <f>IF(V126="", "", IF($K126="男", VLOOKUP(V126, データ!$B$2:$C$101, 2, FALSE), IF($K126="女", VLOOKUP(V126, データ!$F$2:$H$101, 2, FALSE), "")))</f>
        <v/>
      </c>
      <c r="V126" s="240" t="str">
        <f>IF($A126="","",IF(競技者データ入力シート!N130="", "", 競技者データ入力シート!N130))</f>
        <v/>
      </c>
      <c r="W126" s="239" t="str">
        <f>IF(競技者データ入力シート!O130="", "", 競技者データ入力シート!O130)</f>
        <v/>
      </c>
      <c r="X126" s="11" t="str">
        <f>IF(競技者データ入力シート!Q130="", "", TRIM(競技者データ入力シート!Q130))</f>
        <v/>
      </c>
      <c r="Y126" s="11" t="str">
        <f>IF(競技者データ入力シート!R130="", "", 競技者データ入力シート!R130)</f>
        <v/>
      </c>
      <c r="Z126" s="11" t="str">
        <f>IF(AA126="", "", IF($K126="男", VLOOKUP(AA126, データ!$B$2:$C$101, 2, FALSE), IF($K126="女", VLOOKUP(AA126, データ!$F$2:$H$101, 2, FALSE), "")))</f>
        <v/>
      </c>
      <c r="AA126" s="11" t="str">
        <f>IF($A126="","",IF(競技者データ入力シート!S130="", "", 競技者データ入力シート!S130))</f>
        <v/>
      </c>
      <c r="AB126" s="11" t="str">
        <f>IF(競技者データ入力シート!T130="", "", 競技者データ入力シート!T130)</f>
        <v/>
      </c>
      <c r="AC126" s="11" t="str">
        <f>IF(競技者データ入力シート!V130="", "", TRIM(競技者データ入力シート!V130))</f>
        <v/>
      </c>
      <c r="AD126" s="11" t="str">
        <f>IF(競技者データ入力シート!W130="", "", 競技者データ入力シート!W130)</f>
        <v/>
      </c>
      <c r="AE126" s="11" t="str">
        <f>IF(AF126="", "", IF($K126="男", VLOOKUP(AF126, データ!$B$2:$C$101, 2, FALSE), IF($K126="女", VLOOKUP(AF126, データ!$F$2:$H$101, 2, FALSE), "")))</f>
        <v/>
      </c>
      <c r="AF126" s="11" t="str">
        <f>IF($A126="","",IF(競技者データ入力シート!X130="", "", 競技者データ入力シート!X130))</f>
        <v/>
      </c>
      <c r="AG126" s="11" t="str">
        <f>IF(競技者データ入力シート!Y130="", "", 競技者データ入力シート!Y130)</f>
        <v/>
      </c>
      <c r="AH126" s="11" t="str">
        <f>IF(競技者データ入力シート!AA130="", "", TRIM(競技者データ入力シート!AA130))</f>
        <v/>
      </c>
      <c r="AI126" s="11" t="str">
        <f>IF(競技者データ入力シート!AB130="", "", 競技者データ入力シート!AB130)</f>
        <v/>
      </c>
      <c r="AJ126" s="11" t="str">
        <f>IF(AK126="", "", IF($K126="男", VLOOKUP(AK126, データ!$B$2:$C$101, 2, FALSE), IF($K126="女", VLOOKUP(AK126, データ!$F$2:$H$101, 2, FALSE), "")))</f>
        <v/>
      </c>
      <c r="AK126" s="11" t="str">
        <f>IF($A126="","",IF(競技者データ入力シート!AC130="", "", 競技者データ入力シート!AC130))</f>
        <v/>
      </c>
      <c r="AL126" s="11" t="str">
        <f>IF(競技者データ入力シート!AD130="", "", 競技者データ入力シート!AD130)</f>
        <v/>
      </c>
      <c r="AM126" s="11" t="str">
        <f>IF(競技者データ入力シート!AF130="", "", TRIM(競技者データ入力シート!AF130))</f>
        <v/>
      </c>
      <c r="AN126" s="11" t="str">
        <f>IF(競技者データ入力シート!AG130="", "", 競技者データ入力シート!AG130)</f>
        <v/>
      </c>
      <c r="AO126" s="11" t="str">
        <f>IF(AP126="", "", IF($K126="男", VLOOKUP(AP126, データ!$B$2:$C$101, 2, FALSE), IF($K126="女", VLOOKUP(AP126, データ!$F$2:$H$101, 2, FALSE), "")))</f>
        <v/>
      </c>
      <c r="AP126" s="11" t="str">
        <f>IF($A126="","",IF(競技者データ入力シート!AH130="", "", 競技者データ入力シート!AH130))</f>
        <v/>
      </c>
      <c r="AQ126" s="11" t="str">
        <f>IF(競技者データ入力シート!AI130="", "", 競技者データ入力シート!AI130)</f>
        <v/>
      </c>
      <c r="AR126" s="11" t="str">
        <f>IF(競技者データ入力シート!AK130="", "", TRIM(競技者データ入力シート!AK130))</f>
        <v/>
      </c>
      <c r="AS126" s="11" t="str">
        <f>IF(競技者データ入力シート!AL130="", "", 競技者データ入力シート!AL130)</f>
        <v/>
      </c>
      <c r="AT126" s="11" t="str">
        <f t="shared" si="9"/>
        <v/>
      </c>
    </row>
    <row r="127" spans="1:46">
      <c r="A127" s="11" t="str">
        <f>競技者データ入力シート!A131</f>
        <v/>
      </c>
      <c r="B127" s="11" t="str">
        <f>IF(競技者データ入力シート!B131="", "", 競技者データ入力シート!B131)</f>
        <v/>
      </c>
      <c r="C127" s="11" t="str">
        <f>IF(競技者データ入力シート!C131="", "", 競技者データ入力シート!C131)</f>
        <v/>
      </c>
      <c r="D127" s="11" t="str">
        <f>IF(競技者データ入力シート!D131="", "", 競技者データ入力シート!D131)</f>
        <v/>
      </c>
      <c r="E127" s="11" t="str">
        <f t="shared" si="10"/>
        <v/>
      </c>
      <c r="F127" s="11" t="str">
        <f t="shared" si="11"/>
        <v/>
      </c>
      <c r="G127" s="11" t="str">
        <f t="shared" si="12"/>
        <v/>
      </c>
      <c r="H127" s="11" t="str">
        <f t="shared" si="13"/>
        <v/>
      </c>
      <c r="I127" s="11" t="str">
        <f>IF(競技者データ入力シート!E131="", "", 競技者データ入力シート!E131)</f>
        <v/>
      </c>
      <c r="J127" s="11" t="str">
        <f>IF(競技者データ入力シート!F131="", "", 競技者データ入力シート!F131)</f>
        <v/>
      </c>
      <c r="K127" s="11" t="str">
        <f>IF(競技者データ入力シート!H131="", "", 競技者データ入力シート!H131)</f>
        <v/>
      </c>
      <c r="L127" s="11" t="str">
        <f>IF(競技者データ入力シート!I131="", "", 競技者データ入力シート!I131)</f>
        <v/>
      </c>
      <c r="M127" s="11" t="str">
        <f>IF(競技者データ入力シート!J131="", "", 競技者データ入力シート!J131)</f>
        <v/>
      </c>
      <c r="N127" s="11" t="str">
        <f>IF(競技者データ入力シート!K131="", "", 競技者データ入力シート!K131)</f>
        <v/>
      </c>
      <c r="O127" s="11" t="str">
        <f>IF(競技者データ入力シート!L131="", "", 競技者データ入力シート!L131)</f>
        <v/>
      </c>
      <c r="P127" s="11" t="str">
        <f>IF(A127="","",競技者データ入力シート!$S$1)</f>
        <v/>
      </c>
      <c r="Q127" s="11" t="str">
        <f>IF(P127="", "",'大会申込一覧表(印刷して提出)'!$P$6)</f>
        <v/>
      </c>
      <c r="R127" s="11" t="str">
        <f>IF(P127="", "", '大会申込一覧表(印刷して提出)'!$E$6)</f>
        <v/>
      </c>
      <c r="S127" s="11" t="str">
        <f>IF(Q127="", "", '大会申込一覧表(印刷して提出)'!$P$5)</f>
        <v/>
      </c>
      <c r="T127" s="11" t="str">
        <f>IF(競技者データ入力シート!M131="", "", 競技者データ入力シート!M131)</f>
        <v/>
      </c>
      <c r="U127" s="11" t="str">
        <f>IF(V127="", "", IF($K127="男", VLOOKUP(V127, データ!$B$2:$C$101, 2, FALSE), IF($K127="女", VLOOKUP(V127, データ!$F$2:$H$101, 2, FALSE), "")))</f>
        <v/>
      </c>
      <c r="V127" s="240" t="str">
        <f>IF($A127="","",IF(競技者データ入力シート!N131="", "", 競技者データ入力シート!N131))</f>
        <v/>
      </c>
      <c r="W127" s="239" t="str">
        <f>IF(競技者データ入力シート!O131="", "", 競技者データ入力シート!O131)</f>
        <v/>
      </c>
      <c r="X127" s="11" t="str">
        <f>IF(競技者データ入力シート!Q131="", "", TRIM(競技者データ入力シート!Q131))</f>
        <v/>
      </c>
      <c r="Y127" s="11" t="str">
        <f>IF(競技者データ入力シート!R131="", "", 競技者データ入力シート!R131)</f>
        <v/>
      </c>
      <c r="Z127" s="11" t="str">
        <f>IF(AA127="", "", IF($K127="男", VLOOKUP(AA127, データ!$B$2:$C$101, 2, FALSE), IF($K127="女", VLOOKUP(AA127, データ!$F$2:$H$101, 2, FALSE), "")))</f>
        <v/>
      </c>
      <c r="AA127" s="11" t="str">
        <f>IF($A127="","",IF(競技者データ入力シート!S131="", "", 競技者データ入力シート!S131))</f>
        <v/>
      </c>
      <c r="AB127" s="11" t="str">
        <f>IF(競技者データ入力シート!T131="", "", 競技者データ入力シート!T131)</f>
        <v/>
      </c>
      <c r="AC127" s="11" t="str">
        <f>IF(競技者データ入力シート!V131="", "", TRIM(競技者データ入力シート!V131))</f>
        <v/>
      </c>
      <c r="AD127" s="11" t="str">
        <f>IF(競技者データ入力シート!W131="", "", 競技者データ入力シート!W131)</f>
        <v/>
      </c>
      <c r="AE127" s="11" t="str">
        <f>IF(AF127="", "", IF($K127="男", VLOOKUP(AF127, データ!$B$2:$C$101, 2, FALSE), IF($K127="女", VLOOKUP(AF127, データ!$F$2:$H$101, 2, FALSE), "")))</f>
        <v/>
      </c>
      <c r="AF127" s="11" t="str">
        <f>IF($A127="","",IF(競技者データ入力シート!X131="", "", 競技者データ入力シート!X131))</f>
        <v/>
      </c>
      <c r="AG127" s="11" t="str">
        <f>IF(競技者データ入力シート!Y131="", "", 競技者データ入力シート!Y131)</f>
        <v/>
      </c>
      <c r="AH127" s="11" t="str">
        <f>IF(競技者データ入力シート!AA131="", "", TRIM(競技者データ入力シート!AA131))</f>
        <v/>
      </c>
      <c r="AI127" s="11" t="str">
        <f>IF(競技者データ入力シート!AB131="", "", 競技者データ入力シート!AB131)</f>
        <v/>
      </c>
      <c r="AJ127" s="11" t="str">
        <f>IF(AK127="", "", IF($K127="男", VLOOKUP(AK127, データ!$B$2:$C$101, 2, FALSE), IF($K127="女", VLOOKUP(AK127, データ!$F$2:$H$101, 2, FALSE), "")))</f>
        <v/>
      </c>
      <c r="AK127" s="11" t="str">
        <f>IF($A127="","",IF(競技者データ入力シート!AC131="", "", 競技者データ入力シート!AC131))</f>
        <v/>
      </c>
      <c r="AL127" s="11" t="str">
        <f>IF(競技者データ入力シート!AD131="", "", 競技者データ入力シート!AD131)</f>
        <v/>
      </c>
      <c r="AM127" s="11" t="str">
        <f>IF(競技者データ入力シート!AF131="", "", TRIM(競技者データ入力シート!AF131))</f>
        <v/>
      </c>
      <c r="AN127" s="11" t="str">
        <f>IF(競技者データ入力シート!AG131="", "", 競技者データ入力シート!AG131)</f>
        <v/>
      </c>
      <c r="AO127" s="11" t="str">
        <f>IF(AP127="", "", IF($K127="男", VLOOKUP(AP127, データ!$B$2:$C$101, 2, FALSE), IF($K127="女", VLOOKUP(AP127, データ!$F$2:$H$101, 2, FALSE), "")))</f>
        <v/>
      </c>
      <c r="AP127" s="11" t="str">
        <f>IF($A127="","",IF(競技者データ入力シート!AH131="", "", 競技者データ入力シート!AH131))</f>
        <v/>
      </c>
      <c r="AQ127" s="11" t="str">
        <f>IF(競技者データ入力シート!AI131="", "", 競技者データ入力シート!AI131)</f>
        <v/>
      </c>
      <c r="AR127" s="11" t="str">
        <f>IF(競技者データ入力シート!AK131="", "", TRIM(競技者データ入力シート!AK131))</f>
        <v/>
      </c>
      <c r="AS127" s="11" t="str">
        <f>IF(競技者データ入力シート!AL131="", "", 競技者データ入力シート!AL131)</f>
        <v/>
      </c>
      <c r="AT127" s="11" t="str">
        <f t="shared" si="9"/>
        <v/>
      </c>
    </row>
    <row r="128" spans="1:46">
      <c r="A128" s="11" t="str">
        <f>競技者データ入力シート!A132</f>
        <v/>
      </c>
      <c r="B128" s="11" t="str">
        <f>IF(競技者データ入力シート!B132="", "", 競技者データ入力シート!B132)</f>
        <v/>
      </c>
      <c r="C128" s="11" t="str">
        <f>IF(競技者データ入力シート!C132="", "", 競技者データ入力シート!C132)</f>
        <v/>
      </c>
      <c r="D128" s="11" t="str">
        <f>IF(競技者データ入力シート!D132="", "", 競技者データ入力シート!D132)</f>
        <v/>
      </c>
      <c r="E128" s="11" t="str">
        <f t="shared" si="10"/>
        <v/>
      </c>
      <c r="F128" s="11" t="str">
        <f t="shared" si="11"/>
        <v/>
      </c>
      <c r="G128" s="11" t="str">
        <f t="shared" si="12"/>
        <v/>
      </c>
      <c r="H128" s="11" t="str">
        <f t="shared" si="13"/>
        <v/>
      </c>
      <c r="I128" s="11" t="str">
        <f>IF(競技者データ入力シート!E132="", "", 競技者データ入力シート!E132)</f>
        <v/>
      </c>
      <c r="J128" s="11" t="str">
        <f>IF(競技者データ入力シート!F132="", "", 競技者データ入力シート!F132)</f>
        <v/>
      </c>
      <c r="K128" s="11" t="str">
        <f>IF(競技者データ入力シート!H132="", "", 競技者データ入力シート!H132)</f>
        <v/>
      </c>
      <c r="L128" s="11" t="str">
        <f>IF(競技者データ入力シート!I132="", "", 競技者データ入力シート!I132)</f>
        <v/>
      </c>
      <c r="M128" s="11" t="str">
        <f>IF(競技者データ入力シート!J132="", "", 競技者データ入力シート!J132)</f>
        <v/>
      </c>
      <c r="N128" s="11" t="str">
        <f>IF(競技者データ入力シート!K132="", "", 競技者データ入力シート!K132)</f>
        <v/>
      </c>
      <c r="O128" s="11" t="str">
        <f>IF(競技者データ入力シート!L132="", "", 競技者データ入力シート!L132)</f>
        <v/>
      </c>
      <c r="P128" s="11" t="str">
        <f>IF(A128="","",競技者データ入力シート!$S$1)</f>
        <v/>
      </c>
      <c r="Q128" s="11" t="str">
        <f>IF(P128="", "",'大会申込一覧表(印刷して提出)'!$P$6)</f>
        <v/>
      </c>
      <c r="R128" s="11" t="str">
        <f>IF(P128="", "", '大会申込一覧表(印刷して提出)'!$E$6)</f>
        <v/>
      </c>
      <c r="S128" s="11" t="str">
        <f>IF(Q128="", "", '大会申込一覧表(印刷して提出)'!$P$5)</f>
        <v/>
      </c>
      <c r="T128" s="11" t="str">
        <f>IF(競技者データ入力シート!M132="", "", 競技者データ入力シート!M132)</f>
        <v/>
      </c>
      <c r="U128" s="11" t="str">
        <f>IF(V128="", "", IF($K128="男", VLOOKUP(V128, データ!$B$2:$C$101, 2, FALSE), IF($K128="女", VLOOKUP(V128, データ!$F$2:$H$101, 2, FALSE), "")))</f>
        <v/>
      </c>
      <c r="V128" s="240" t="str">
        <f>IF($A128="","",IF(競技者データ入力シート!N132="", "", 競技者データ入力シート!N132))</f>
        <v/>
      </c>
      <c r="W128" s="239" t="str">
        <f>IF(競技者データ入力シート!O132="", "", 競技者データ入力シート!O132)</f>
        <v/>
      </c>
      <c r="X128" s="11" t="str">
        <f>IF(競技者データ入力シート!Q132="", "", TRIM(競技者データ入力シート!Q132))</f>
        <v/>
      </c>
      <c r="Y128" s="11" t="str">
        <f>IF(競技者データ入力シート!R132="", "", 競技者データ入力シート!R132)</f>
        <v/>
      </c>
      <c r="Z128" s="11" t="str">
        <f>IF(AA128="", "", IF($K128="男", VLOOKUP(AA128, データ!$B$2:$C$101, 2, FALSE), IF($K128="女", VLOOKUP(AA128, データ!$F$2:$H$101, 2, FALSE), "")))</f>
        <v/>
      </c>
      <c r="AA128" s="11" t="str">
        <f>IF($A128="","",IF(競技者データ入力シート!S132="", "", 競技者データ入力シート!S132))</f>
        <v/>
      </c>
      <c r="AB128" s="11" t="str">
        <f>IF(競技者データ入力シート!T132="", "", 競技者データ入力シート!T132)</f>
        <v/>
      </c>
      <c r="AC128" s="11" t="str">
        <f>IF(競技者データ入力シート!V132="", "", TRIM(競技者データ入力シート!V132))</f>
        <v/>
      </c>
      <c r="AD128" s="11" t="str">
        <f>IF(競技者データ入力シート!W132="", "", 競技者データ入力シート!W132)</f>
        <v/>
      </c>
      <c r="AE128" s="11" t="str">
        <f>IF(AF128="", "", IF($K128="男", VLOOKUP(AF128, データ!$B$2:$C$101, 2, FALSE), IF($K128="女", VLOOKUP(AF128, データ!$F$2:$H$101, 2, FALSE), "")))</f>
        <v/>
      </c>
      <c r="AF128" s="11" t="str">
        <f>IF($A128="","",IF(競技者データ入力シート!X132="", "", 競技者データ入力シート!X132))</f>
        <v/>
      </c>
      <c r="AG128" s="11" t="str">
        <f>IF(競技者データ入力シート!Y132="", "", 競技者データ入力シート!Y132)</f>
        <v/>
      </c>
      <c r="AH128" s="11" t="str">
        <f>IF(競技者データ入力シート!AA132="", "", TRIM(競技者データ入力シート!AA132))</f>
        <v/>
      </c>
      <c r="AI128" s="11" t="str">
        <f>IF(競技者データ入力シート!AB132="", "", 競技者データ入力シート!AB132)</f>
        <v/>
      </c>
      <c r="AJ128" s="11" t="str">
        <f>IF(AK128="", "", IF($K128="男", VLOOKUP(AK128, データ!$B$2:$C$101, 2, FALSE), IF($K128="女", VLOOKUP(AK128, データ!$F$2:$H$101, 2, FALSE), "")))</f>
        <v/>
      </c>
      <c r="AK128" s="11" t="str">
        <f>IF($A128="","",IF(競技者データ入力シート!AC132="", "", 競技者データ入力シート!AC132))</f>
        <v/>
      </c>
      <c r="AL128" s="11" t="str">
        <f>IF(競技者データ入力シート!AD132="", "", 競技者データ入力シート!AD132)</f>
        <v/>
      </c>
      <c r="AM128" s="11" t="str">
        <f>IF(競技者データ入力シート!AF132="", "", TRIM(競技者データ入力シート!AF132))</f>
        <v/>
      </c>
      <c r="AN128" s="11" t="str">
        <f>IF(競技者データ入力シート!AG132="", "", 競技者データ入力シート!AG132)</f>
        <v/>
      </c>
      <c r="AO128" s="11" t="str">
        <f>IF(AP128="", "", IF($K128="男", VLOOKUP(AP128, データ!$B$2:$C$101, 2, FALSE), IF($K128="女", VLOOKUP(AP128, データ!$F$2:$H$101, 2, FALSE), "")))</f>
        <v/>
      </c>
      <c r="AP128" s="11" t="str">
        <f>IF($A128="","",IF(競技者データ入力シート!AH132="", "", 競技者データ入力シート!AH132))</f>
        <v/>
      </c>
      <c r="AQ128" s="11" t="str">
        <f>IF(競技者データ入力シート!AI132="", "", 競技者データ入力シート!AI132)</f>
        <v/>
      </c>
      <c r="AR128" s="11" t="str">
        <f>IF(競技者データ入力シート!AK132="", "", TRIM(競技者データ入力シート!AK132))</f>
        <v/>
      </c>
      <c r="AS128" s="11" t="str">
        <f>IF(競技者データ入力シート!AL132="", "", 競技者データ入力シート!AL132)</f>
        <v/>
      </c>
      <c r="AT128" s="11" t="str">
        <f t="shared" si="9"/>
        <v/>
      </c>
    </row>
    <row r="129" spans="1:46">
      <c r="A129" s="11" t="str">
        <f>競技者データ入力シート!A133</f>
        <v/>
      </c>
      <c r="B129" s="11" t="str">
        <f>IF(競技者データ入力シート!B133="", "", 競技者データ入力シート!B133)</f>
        <v/>
      </c>
      <c r="C129" s="11" t="str">
        <f>IF(競技者データ入力シート!C133="", "", 競技者データ入力シート!C133)</f>
        <v/>
      </c>
      <c r="D129" s="11" t="str">
        <f>IF(競技者データ入力シート!D133="", "", 競技者データ入力シート!D133)</f>
        <v/>
      </c>
      <c r="E129" s="11" t="str">
        <f t="shared" si="10"/>
        <v/>
      </c>
      <c r="F129" s="11" t="str">
        <f t="shared" si="11"/>
        <v/>
      </c>
      <c r="G129" s="11" t="str">
        <f t="shared" si="12"/>
        <v/>
      </c>
      <c r="H129" s="11" t="str">
        <f t="shared" si="13"/>
        <v/>
      </c>
      <c r="I129" s="11" t="str">
        <f>IF(競技者データ入力シート!E133="", "", 競技者データ入力シート!E133)</f>
        <v/>
      </c>
      <c r="J129" s="11" t="str">
        <f>IF(競技者データ入力シート!F133="", "", 競技者データ入力シート!F133)</f>
        <v/>
      </c>
      <c r="K129" s="11" t="str">
        <f>IF(競技者データ入力シート!H133="", "", 競技者データ入力シート!H133)</f>
        <v/>
      </c>
      <c r="L129" s="11" t="str">
        <f>IF(競技者データ入力シート!I133="", "", 競技者データ入力シート!I133)</f>
        <v/>
      </c>
      <c r="M129" s="11" t="str">
        <f>IF(競技者データ入力シート!J133="", "", 競技者データ入力シート!J133)</f>
        <v/>
      </c>
      <c r="N129" s="11" t="str">
        <f>IF(競技者データ入力シート!K133="", "", 競技者データ入力シート!K133)</f>
        <v/>
      </c>
      <c r="O129" s="11" t="str">
        <f>IF(競技者データ入力シート!L133="", "", 競技者データ入力シート!L133)</f>
        <v/>
      </c>
      <c r="P129" s="11" t="str">
        <f>IF(A129="","",競技者データ入力シート!$S$1)</f>
        <v/>
      </c>
      <c r="Q129" s="11" t="str">
        <f>IF(P129="", "",'大会申込一覧表(印刷して提出)'!$P$6)</f>
        <v/>
      </c>
      <c r="R129" s="11" t="str">
        <f>IF(P129="", "", '大会申込一覧表(印刷して提出)'!$E$6)</f>
        <v/>
      </c>
      <c r="S129" s="11" t="str">
        <f>IF(Q129="", "", '大会申込一覧表(印刷して提出)'!$P$5)</f>
        <v/>
      </c>
      <c r="T129" s="11" t="str">
        <f>IF(競技者データ入力シート!M133="", "", 競技者データ入力シート!M133)</f>
        <v/>
      </c>
      <c r="U129" s="11" t="str">
        <f>IF(V129="", "", IF($K129="男", VLOOKUP(V129, データ!$B$2:$C$101, 2, FALSE), IF($K129="女", VLOOKUP(V129, データ!$F$2:$H$101, 2, FALSE), "")))</f>
        <v/>
      </c>
      <c r="V129" s="240" t="str">
        <f>IF($A129="","",IF(競技者データ入力シート!N133="", "", 競技者データ入力シート!N133))</f>
        <v/>
      </c>
      <c r="W129" s="239" t="str">
        <f>IF(競技者データ入力シート!O133="", "", 競技者データ入力シート!O133)</f>
        <v/>
      </c>
      <c r="X129" s="11" t="str">
        <f>IF(競技者データ入力シート!Q133="", "", TRIM(競技者データ入力シート!Q133))</f>
        <v/>
      </c>
      <c r="Y129" s="11" t="str">
        <f>IF(競技者データ入力シート!R133="", "", 競技者データ入力シート!R133)</f>
        <v/>
      </c>
      <c r="Z129" s="11" t="str">
        <f>IF(AA129="", "", IF($K129="男", VLOOKUP(AA129, データ!$B$2:$C$101, 2, FALSE), IF($K129="女", VLOOKUP(AA129, データ!$F$2:$H$101, 2, FALSE), "")))</f>
        <v/>
      </c>
      <c r="AA129" s="11" t="str">
        <f>IF($A129="","",IF(競技者データ入力シート!S133="", "", 競技者データ入力シート!S133))</f>
        <v/>
      </c>
      <c r="AB129" s="11" t="str">
        <f>IF(競技者データ入力シート!T133="", "", 競技者データ入力シート!T133)</f>
        <v/>
      </c>
      <c r="AC129" s="11" t="str">
        <f>IF(競技者データ入力シート!V133="", "", TRIM(競技者データ入力シート!V133))</f>
        <v/>
      </c>
      <c r="AD129" s="11" t="str">
        <f>IF(競技者データ入力シート!W133="", "", 競技者データ入力シート!W133)</f>
        <v/>
      </c>
      <c r="AE129" s="11" t="str">
        <f>IF(AF129="", "", IF($K129="男", VLOOKUP(AF129, データ!$B$2:$C$101, 2, FALSE), IF($K129="女", VLOOKUP(AF129, データ!$F$2:$H$101, 2, FALSE), "")))</f>
        <v/>
      </c>
      <c r="AF129" s="11" t="str">
        <f>IF($A129="","",IF(競技者データ入力シート!X133="", "", 競技者データ入力シート!X133))</f>
        <v/>
      </c>
      <c r="AG129" s="11" t="str">
        <f>IF(競技者データ入力シート!Y133="", "", 競技者データ入力シート!Y133)</f>
        <v/>
      </c>
      <c r="AH129" s="11" t="str">
        <f>IF(競技者データ入力シート!AA133="", "", TRIM(競技者データ入力シート!AA133))</f>
        <v/>
      </c>
      <c r="AI129" s="11" t="str">
        <f>IF(競技者データ入力シート!AB133="", "", 競技者データ入力シート!AB133)</f>
        <v/>
      </c>
      <c r="AJ129" s="11" t="str">
        <f>IF(AK129="", "", IF($K129="男", VLOOKUP(AK129, データ!$B$2:$C$101, 2, FALSE), IF($K129="女", VLOOKUP(AK129, データ!$F$2:$H$101, 2, FALSE), "")))</f>
        <v/>
      </c>
      <c r="AK129" s="11" t="str">
        <f>IF($A129="","",IF(競技者データ入力シート!AC133="", "", 競技者データ入力シート!AC133))</f>
        <v/>
      </c>
      <c r="AL129" s="11" t="str">
        <f>IF(競技者データ入力シート!AD133="", "", 競技者データ入力シート!AD133)</f>
        <v/>
      </c>
      <c r="AM129" s="11" t="str">
        <f>IF(競技者データ入力シート!AF133="", "", TRIM(競技者データ入力シート!AF133))</f>
        <v/>
      </c>
      <c r="AN129" s="11" t="str">
        <f>IF(競技者データ入力シート!AG133="", "", 競技者データ入力シート!AG133)</f>
        <v/>
      </c>
      <c r="AO129" s="11" t="str">
        <f>IF(AP129="", "", IF($K129="男", VLOOKUP(AP129, データ!$B$2:$C$101, 2, FALSE), IF($K129="女", VLOOKUP(AP129, データ!$F$2:$H$101, 2, FALSE), "")))</f>
        <v/>
      </c>
      <c r="AP129" s="11" t="str">
        <f>IF($A129="","",IF(競技者データ入力シート!AH133="", "", 競技者データ入力シート!AH133))</f>
        <v/>
      </c>
      <c r="AQ129" s="11" t="str">
        <f>IF(競技者データ入力シート!AI133="", "", 競技者データ入力シート!AI133)</f>
        <v/>
      </c>
      <c r="AR129" s="11" t="str">
        <f>IF(競技者データ入力シート!AK133="", "", TRIM(競技者データ入力シート!AK133))</f>
        <v/>
      </c>
      <c r="AS129" s="11" t="str">
        <f>IF(競技者データ入力シート!AL133="", "", 競技者データ入力シート!AL133)</f>
        <v/>
      </c>
      <c r="AT129" s="11" t="str">
        <f t="shared" si="9"/>
        <v/>
      </c>
    </row>
    <row r="130" spans="1:46">
      <c r="A130" s="11" t="str">
        <f>競技者データ入力シート!A134</f>
        <v/>
      </c>
      <c r="B130" s="11" t="str">
        <f>IF(競技者データ入力シート!B134="", "", 競技者データ入力シート!B134)</f>
        <v/>
      </c>
      <c r="C130" s="11" t="str">
        <f>IF(競技者データ入力シート!C134="", "", 競技者データ入力シート!C134)</f>
        <v/>
      </c>
      <c r="D130" s="11" t="str">
        <f>IF(競技者データ入力シート!D134="", "", 競技者データ入力シート!D134)</f>
        <v/>
      </c>
      <c r="E130" s="11" t="str">
        <f t="shared" si="10"/>
        <v/>
      </c>
      <c r="F130" s="11" t="str">
        <f t="shared" si="11"/>
        <v/>
      </c>
      <c r="G130" s="11" t="str">
        <f t="shared" si="12"/>
        <v/>
      </c>
      <c r="H130" s="11" t="str">
        <f t="shared" si="13"/>
        <v/>
      </c>
      <c r="I130" s="11" t="str">
        <f>IF(競技者データ入力シート!E134="", "", 競技者データ入力シート!E134)</f>
        <v/>
      </c>
      <c r="J130" s="11" t="str">
        <f>IF(競技者データ入力シート!F134="", "", 競技者データ入力シート!F134)</f>
        <v/>
      </c>
      <c r="K130" s="11" t="str">
        <f>IF(競技者データ入力シート!H134="", "", 競技者データ入力シート!H134)</f>
        <v/>
      </c>
      <c r="L130" s="11" t="str">
        <f>IF(競技者データ入力シート!I134="", "", 競技者データ入力シート!I134)</f>
        <v/>
      </c>
      <c r="M130" s="11" t="str">
        <f>IF(競技者データ入力シート!J134="", "", 競技者データ入力シート!J134)</f>
        <v/>
      </c>
      <c r="N130" s="11" t="str">
        <f>IF(競技者データ入力シート!K134="", "", 競技者データ入力シート!K134)</f>
        <v/>
      </c>
      <c r="O130" s="11" t="str">
        <f>IF(競技者データ入力シート!L134="", "", 競技者データ入力シート!L134)</f>
        <v/>
      </c>
      <c r="P130" s="11" t="str">
        <f>IF(A130="","",競技者データ入力シート!$S$1)</f>
        <v/>
      </c>
      <c r="Q130" s="11" t="str">
        <f>IF(P130="", "",'大会申込一覧表(印刷して提出)'!$P$6)</f>
        <v/>
      </c>
      <c r="R130" s="11" t="str">
        <f>IF(P130="", "", '大会申込一覧表(印刷して提出)'!$E$6)</f>
        <v/>
      </c>
      <c r="S130" s="11" t="str">
        <f>IF(Q130="", "", '大会申込一覧表(印刷して提出)'!$P$5)</f>
        <v/>
      </c>
      <c r="T130" s="11" t="str">
        <f>IF(競技者データ入力シート!M134="", "", 競技者データ入力シート!M134)</f>
        <v/>
      </c>
      <c r="U130" s="11" t="str">
        <f>IF(V130="", "", IF($K130="男", VLOOKUP(V130, データ!$B$2:$C$101, 2, FALSE), IF($K130="女", VLOOKUP(V130, データ!$F$2:$H$101, 2, FALSE), "")))</f>
        <v/>
      </c>
      <c r="V130" s="240" t="str">
        <f>IF($A130="","",IF(競技者データ入力シート!N134="", "", 競技者データ入力シート!N134))</f>
        <v/>
      </c>
      <c r="W130" s="239" t="str">
        <f>IF(競技者データ入力シート!O134="", "", 競技者データ入力シート!O134)</f>
        <v/>
      </c>
      <c r="X130" s="11" t="str">
        <f>IF(競技者データ入力シート!Q134="", "", TRIM(競技者データ入力シート!Q134))</f>
        <v/>
      </c>
      <c r="Y130" s="11" t="str">
        <f>IF(競技者データ入力シート!R134="", "", 競技者データ入力シート!R134)</f>
        <v/>
      </c>
      <c r="Z130" s="11" t="str">
        <f>IF(AA130="", "", IF($K130="男", VLOOKUP(AA130, データ!$B$2:$C$101, 2, FALSE), IF($K130="女", VLOOKUP(AA130, データ!$F$2:$H$101, 2, FALSE), "")))</f>
        <v/>
      </c>
      <c r="AA130" s="11" t="str">
        <f>IF($A130="","",IF(競技者データ入力シート!S134="", "", 競技者データ入力シート!S134))</f>
        <v/>
      </c>
      <c r="AB130" s="11" t="str">
        <f>IF(競技者データ入力シート!T134="", "", 競技者データ入力シート!T134)</f>
        <v/>
      </c>
      <c r="AC130" s="11" t="str">
        <f>IF(競技者データ入力シート!V134="", "", TRIM(競技者データ入力シート!V134))</f>
        <v/>
      </c>
      <c r="AD130" s="11" t="str">
        <f>IF(競技者データ入力シート!W134="", "", 競技者データ入力シート!W134)</f>
        <v/>
      </c>
      <c r="AE130" s="11" t="str">
        <f>IF(AF130="", "", IF($K130="男", VLOOKUP(AF130, データ!$B$2:$C$101, 2, FALSE), IF($K130="女", VLOOKUP(AF130, データ!$F$2:$H$101, 2, FALSE), "")))</f>
        <v/>
      </c>
      <c r="AF130" s="11" t="str">
        <f>IF($A130="","",IF(競技者データ入力シート!X134="", "", 競技者データ入力シート!X134))</f>
        <v/>
      </c>
      <c r="AG130" s="11" t="str">
        <f>IF(競技者データ入力シート!Y134="", "", 競技者データ入力シート!Y134)</f>
        <v/>
      </c>
      <c r="AH130" s="11" t="str">
        <f>IF(競技者データ入力シート!AA134="", "", TRIM(競技者データ入力シート!AA134))</f>
        <v/>
      </c>
      <c r="AI130" s="11" t="str">
        <f>IF(競技者データ入力シート!AB134="", "", 競技者データ入力シート!AB134)</f>
        <v/>
      </c>
      <c r="AJ130" s="11" t="str">
        <f>IF(AK130="", "", IF($K130="男", VLOOKUP(AK130, データ!$B$2:$C$101, 2, FALSE), IF($K130="女", VLOOKUP(AK130, データ!$F$2:$H$101, 2, FALSE), "")))</f>
        <v/>
      </c>
      <c r="AK130" s="11" t="str">
        <f>IF($A130="","",IF(競技者データ入力シート!AC134="", "", 競技者データ入力シート!AC134))</f>
        <v/>
      </c>
      <c r="AL130" s="11" t="str">
        <f>IF(競技者データ入力シート!AD134="", "", 競技者データ入力シート!AD134)</f>
        <v/>
      </c>
      <c r="AM130" s="11" t="str">
        <f>IF(競技者データ入力シート!AF134="", "", TRIM(競技者データ入力シート!AF134))</f>
        <v/>
      </c>
      <c r="AN130" s="11" t="str">
        <f>IF(競技者データ入力シート!AG134="", "", 競技者データ入力シート!AG134)</f>
        <v/>
      </c>
      <c r="AO130" s="11" t="str">
        <f>IF(AP130="", "", IF($K130="男", VLOOKUP(AP130, データ!$B$2:$C$101, 2, FALSE), IF($K130="女", VLOOKUP(AP130, データ!$F$2:$H$101, 2, FALSE), "")))</f>
        <v/>
      </c>
      <c r="AP130" s="11" t="str">
        <f>IF($A130="","",IF(競技者データ入力シート!AH134="", "", 競技者データ入力シート!AH134))</f>
        <v/>
      </c>
      <c r="AQ130" s="11" t="str">
        <f>IF(競技者データ入力シート!AI134="", "", 競技者データ入力シート!AI134)</f>
        <v/>
      </c>
      <c r="AR130" s="11" t="str">
        <f>IF(競技者データ入力シート!AK134="", "", TRIM(競技者データ入力シート!AK134))</f>
        <v/>
      </c>
      <c r="AS130" s="11" t="str">
        <f>IF(競技者データ入力シート!AL134="", "", 競技者データ入力シート!AL134)</f>
        <v/>
      </c>
      <c r="AT130" s="11" t="str">
        <f t="shared" si="9"/>
        <v/>
      </c>
    </row>
    <row r="131" spans="1:46">
      <c r="A131" s="11" t="str">
        <f>競技者データ入力シート!A135</f>
        <v/>
      </c>
      <c r="B131" s="11" t="str">
        <f>IF(競技者データ入力シート!B135="", "", 競技者データ入力シート!B135)</f>
        <v/>
      </c>
      <c r="C131" s="11" t="str">
        <f>IF(競技者データ入力シート!C135="", "", 競技者データ入力シート!C135)</f>
        <v/>
      </c>
      <c r="D131" s="11" t="str">
        <f>IF(競技者データ入力シート!D135="", "", 競技者データ入力シート!D135)</f>
        <v/>
      </c>
      <c r="E131" s="11" t="str">
        <f t="shared" si="10"/>
        <v/>
      </c>
      <c r="F131" s="11" t="str">
        <f t="shared" si="11"/>
        <v/>
      </c>
      <c r="G131" s="11" t="str">
        <f t="shared" si="12"/>
        <v/>
      </c>
      <c r="H131" s="11" t="str">
        <f t="shared" si="13"/>
        <v/>
      </c>
      <c r="I131" s="11" t="str">
        <f>IF(競技者データ入力シート!E135="", "", 競技者データ入力シート!E135)</f>
        <v/>
      </c>
      <c r="J131" s="11" t="str">
        <f>IF(競技者データ入力シート!F135="", "", 競技者データ入力シート!F135)</f>
        <v/>
      </c>
      <c r="K131" s="11" t="str">
        <f>IF(競技者データ入力シート!H135="", "", 競技者データ入力シート!H135)</f>
        <v/>
      </c>
      <c r="L131" s="11" t="str">
        <f>IF(競技者データ入力シート!I135="", "", 競技者データ入力シート!I135)</f>
        <v/>
      </c>
      <c r="M131" s="11" t="str">
        <f>IF(競技者データ入力シート!J135="", "", 競技者データ入力シート!J135)</f>
        <v/>
      </c>
      <c r="N131" s="11" t="str">
        <f>IF(競技者データ入力シート!K135="", "", 競技者データ入力シート!K135)</f>
        <v/>
      </c>
      <c r="O131" s="11" t="str">
        <f>IF(競技者データ入力シート!L135="", "", 競技者データ入力シート!L135)</f>
        <v/>
      </c>
      <c r="P131" s="11" t="str">
        <f>IF(A131="","",競技者データ入力シート!$S$1)</f>
        <v/>
      </c>
      <c r="Q131" s="11" t="str">
        <f>IF(P131="", "",'大会申込一覧表(印刷して提出)'!$P$6)</f>
        <v/>
      </c>
      <c r="R131" s="11" t="str">
        <f>IF(P131="", "", '大会申込一覧表(印刷して提出)'!$E$6)</f>
        <v/>
      </c>
      <c r="S131" s="11" t="str">
        <f>IF(Q131="", "", '大会申込一覧表(印刷して提出)'!$P$5)</f>
        <v/>
      </c>
      <c r="T131" s="11" t="str">
        <f>IF(競技者データ入力シート!M135="", "", 競技者データ入力シート!M135)</f>
        <v/>
      </c>
      <c r="U131" s="11" t="str">
        <f>IF(V131="", "", IF($K131="男", VLOOKUP(V131, データ!$B$2:$C$101, 2, FALSE), IF($K131="女", VLOOKUP(V131, データ!$F$2:$H$101, 2, FALSE), "")))</f>
        <v/>
      </c>
      <c r="V131" s="240" t="str">
        <f>IF($A131="","",IF(競技者データ入力シート!N135="", "", 競技者データ入力シート!N135))</f>
        <v/>
      </c>
      <c r="W131" s="239" t="str">
        <f>IF(競技者データ入力シート!O135="", "", 競技者データ入力シート!O135)</f>
        <v/>
      </c>
      <c r="X131" s="11" t="str">
        <f>IF(競技者データ入力シート!Q135="", "", TRIM(競技者データ入力シート!Q135))</f>
        <v/>
      </c>
      <c r="Y131" s="11" t="str">
        <f>IF(競技者データ入力シート!R135="", "", 競技者データ入力シート!R135)</f>
        <v/>
      </c>
      <c r="Z131" s="11" t="str">
        <f>IF(AA131="", "", IF($K131="男", VLOOKUP(AA131, データ!$B$2:$C$101, 2, FALSE), IF($K131="女", VLOOKUP(AA131, データ!$F$2:$H$101, 2, FALSE), "")))</f>
        <v/>
      </c>
      <c r="AA131" s="11" t="str">
        <f>IF($A131="","",IF(競技者データ入力シート!S135="", "", 競技者データ入力シート!S135))</f>
        <v/>
      </c>
      <c r="AB131" s="11" t="str">
        <f>IF(競技者データ入力シート!T135="", "", 競技者データ入力シート!T135)</f>
        <v/>
      </c>
      <c r="AC131" s="11" t="str">
        <f>IF(競技者データ入力シート!V135="", "", TRIM(競技者データ入力シート!V135))</f>
        <v/>
      </c>
      <c r="AD131" s="11" t="str">
        <f>IF(競技者データ入力シート!W135="", "", 競技者データ入力シート!W135)</f>
        <v/>
      </c>
      <c r="AE131" s="11" t="str">
        <f>IF(AF131="", "", IF($K131="男", VLOOKUP(AF131, データ!$B$2:$C$101, 2, FALSE), IF($K131="女", VLOOKUP(AF131, データ!$F$2:$H$101, 2, FALSE), "")))</f>
        <v/>
      </c>
      <c r="AF131" s="11" t="str">
        <f>IF($A131="","",IF(競技者データ入力シート!X135="", "", 競技者データ入力シート!X135))</f>
        <v/>
      </c>
      <c r="AG131" s="11" t="str">
        <f>IF(競技者データ入力シート!Y135="", "", 競技者データ入力シート!Y135)</f>
        <v/>
      </c>
      <c r="AH131" s="11" t="str">
        <f>IF(競技者データ入力シート!AA135="", "", TRIM(競技者データ入力シート!AA135))</f>
        <v/>
      </c>
      <c r="AI131" s="11" t="str">
        <f>IF(競技者データ入力シート!AB135="", "", 競技者データ入力シート!AB135)</f>
        <v/>
      </c>
      <c r="AJ131" s="11" t="str">
        <f>IF(AK131="", "", IF($K131="男", VLOOKUP(AK131, データ!$B$2:$C$101, 2, FALSE), IF($K131="女", VLOOKUP(AK131, データ!$F$2:$H$101, 2, FALSE), "")))</f>
        <v/>
      </c>
      <c r="AK131" s="11" t="str">
        <f>IF($A131="","",IF(競技者データ入力シート!AC135="", "", 競技者データ入力シート!AC135))</f>
        <v/>
      </c>
      <c r="AL131" s="11" t="str">
        <f>IF(競技者データ入力シート!AD135="", "", 競技者データ入力シート!AD135)</f>
        <v/>
      </c>
      <c r="AM131" s="11" t="str">
        <f>IF(競技者データ入力シート!AF135="", "", TRIM(競技者データ入力シート!AF135))</f>
        <v/>
      </c>
      <c r="AN131" s="11" t="str">
        <f>IF(競技者データ入力シート!AG135="", "", 競技者データ入力シート!AG135)</f>
        <v/>
      </c>
      <c r="AO131" s="11" t="str">
        <f>IF(AP131="", "", IF($K131="男", VLOOKUP(AP131, データ!$B$2:$C$101, 2, FALSE), IF($K131="女", VLOOKUP(AP131, データ!$F$2:$H$101, 2, FALSE), "")))</f>
        <v/>
      </c>
      <c r="AP131" s="11" t="str">
        <f>IF($A131="","",IF(競技者データ入力シート!AH135="", "", 競技者データ入力シート!AH135))</f>
        <v/>
      </c>
      <c r="AQ131" s="11" t="str">
        <f>IF(競技者データ入力シート!AI135="", "", 競技者データ入力シート!AI135)</f>
        <v/>
      </c>
      <c r="AR131" s="11" t="str">
        <f>IF(競技者データ入力シート!AK135="", "", TRIM(競技者データ入力シート!AK135))</f>
        <v/>
      </c>
      <c r="AS131" s="11" t="str">
        <f>IF(競技者データ入力シート!AL135="", "", 競技者データ入力シート!AL135)</f>
        <v/>
      </c>
      <c r="AT131" s="11" t="str">
        <f t="shared" si="9"/>
        <v/>
      </c>
    </row>
    <row r="132" spans="1:46">
      <c r="A132" s="11" t="str">
        <f>競技者データ入力シート!A136</f>
        <v/>
      </c>
      <c r="B132" s="11" t="str">
        <f>IF(競技者データ入力シート!B136="", "", 競技者データ入力シート!B136)</f>
        <v/>
      </c>
      <c r="C132" s="11" t="str">
        <f>IF(競技者データ入力シート!C136="", "", 競技者データ入力シート!C136)</f>
        <v/>
      </c>
      <c r="D132" s="11" t="str">
        <f>IF(競技者データ入力シート!D136="", "", 競技者データ入力シート!D136)</f>
        <v/>
      </c>
      <c r="E132" s="11" t="str">
        <f t="shared" si="10"/>
        <v/>
      </c>
      <c r="F132" s="11" t="str">
        <f t="shared" si="11"/>
        <v/>
      </c>
      <c r="G132" s="11" t="str">
        <f t="shared" si="12"/>
        <v/>
      </c>
      <c r="H132" s="11" t="str">
        <f t="shared" si="13"/>
        <v/>
      </c>
      <c r="I132" s="11" t="str">
        <f>IF(競技者データ入力シート!E136="", "", 競技者データ入力シート!E136)</f>
        <v/>
      </c>
      <c r="J132" s="11" t="str">
        <f>IF(競技者データ入力シート!F136="", "", 競技者データ入力シート!F136)</f>
        <v/>
      </c>
      <c r="K132" s="11" t="str">
        <f>IF(競技者データ入力シート!H136="", "", 競技者データ入力シート!H136)</f>
        <v/>
      </c>
      <c r="L132" s="11" t="str">
        <f>IF(競技者データ入力シート!I136="", "", 競技者データ入力シート!I136)</f>
        <v/>
      </c>
      <c r="M132" s="11" t="str">
        <f>IF(競技者データ入力シート!J136="", "", 競技者データ入力シート!J136)</f>
        <v/>
      </c>
      <c r="N132" s="11" t="str">
        <f>IF(競技者データ入力シート!K136="", "", 競技者データ入力シート!K136)</f>
        <v/>
      </c>
      <c r="O132" s="11" t="str">
        <f>IF(競技者データ入力シート!L136="", "", 競技者データ入力シート!L136)</f>
        <v/>
      </c>
      <c r="P132" s="11" t="str">
        <f>IF(A132="","",競技者データ入力シート!$S$1)</f>
        <v/>
      </c>
      <c r="Q132" s="11" t="str">
        <f>IF(P132="", "",'大会申込一覧表(印刷して提出)'!$P$6)</f>
        <v/>
      </c>
      <c r="R132" s="11" t="str">
        <f>IF(P132="", "", '大会申込一覧表(印刷して提出)'!$E$6)</f>
        <v/>
      </c>
      <c r="S132" s="11" t="str">
        <f>IF(Q132="", "", '大会申込一覧表(印刷して提出)'!$P$5)</f>
        <v/>
      </c>
      <c r="T132" s="11" t="str">
        <f>IF(競技者データ入力シート!M136="", "", 競技者データ入力シート!M136)</f>
        <v/>
      </c>
      <c r="U132" s="11" t="str">
        <f>IF(V132="", "", IF($K132="男", VLOOKUP(V132, データ!$B$2:$C$101, 2, FALSE), IF($K132="女", VLOOKUP(V132, データ!$F$2:$H$101, 2, FALSE), "")))</f>
        <v/>
      </c>
      <c r="V132" s="240" t="str">
        <f>IF($A132="","",IF(競技者データ入力シート!N136="", "", 競技者データ入力シート!N136))</f>
        <v/>
      </c>
      <c r="W132" s="239" t="str">
        <f>IF(競技者データ入力シート!O136="", "", 競技者データ入力シート!O136)</f>
        <v/>
      </c>
      <c r="X132" s="11" t="str">
        <f>IF(競技者データ入力シート!Q136="", "", TRIM(競技者データ入力シート!Q136))</f>
        <v/>
      </c>
      <c r="Y132" s="11" t="str">
        <f>IF(競技者データ入力シート!R136="", "", 競技者データ入力シート!R136)</f>
        <v/>
      </c>
      <c r="Z132" s="11" t="str">
        <f>IF(AA132="", "", IF($K132="男", VLOOKUP(AA132, データ!$B$2:$C$101, 2, FALSE), IF($K132="女", VLOOKUP(AA132, データ!$F$2:$H$101, 2, FALSE), "")))</f>
        <v/>
      </c>
      <c r="AA132" s="11" t="str">
        <f>IF($A132="","",IF(競技者データ入力シート!S136="", "", 競技者データ入力シート!S136))</f>
        <v/>
      </c>
      <c r="AB132" s="11" t="str">
        <f>IF(競技者データ入力シート!T136="", "", 競技者データ入力シート!T136)</f>
        <v/>
      </c>
      <c r="AC132" s="11" t="str">
        <f>IF(競技者データ入力シート!V136="", "", TRIM(競技者データ入力シート!V136))</f>
        <v/>
      </c>
      <c r="AD132" s="11" t="str">
        <f>IF(競技者データ入力シート!W136="", "", 競技者データ入力シート!W136)</f>
        <v/>
      </c>
      <c r="AE132" s="11" t="str">
        <f>IF(AF132="", "", IF($K132="男", VLOOKUP(AF132, データ!$B$2:$C$101, 2, FALSE), IF($K132="女", VLOOKUP(AF132, データ!$F$2:$H$101, 2, FALSE), "")))</f>
        <v/>
      </c>
      <c r="AF132" s="11" t="str">
        <f>IF($A132="","",IF(競技者データ入力シート!X136="", "", 競技者データ入力シート!X136))</f>
        <v/>
      </c>
      <c r="AG132" s="11" t="str">
        <f>IF(競技者データ入力シート!Y136="", "", 競技者データ入力シート!Y136)</f>
        <v/>
      </c>
      <c r="AH132" s="11" t="str">
        <f>IF(競技者データ入力シート!AA136="", "", TRIM(競技者データ入力シート!AA136))</f>
        <v/>
      </c>
      <c r="AI132" s="11" t="str">
        <f>IF(競技者データ入力シート!AB136="", "", 競技者データ入力シート!AB136)</f>
        <v/>
      </c>
      <c r="AJ132" s="11" t="str">
        <f>IF(AK132="", "", IF($K132="男", VLOOKUP(AK132, データ!$B$2:$C$101, 2, FALSE), IF($K132="女", VLOOKUP(AK132, データ!$F$2:$H$101, 2, FALSE), "")))</f>
        <v/>
      </c>
      <c r="AK132" s="11" t="str">
        <f>IF($A132="","",IF(競技者データ入力シート!AC136="", "", 競技者データ入力シート!AC136))</f>
        <v/>
      </c>
      <c r="AL132" s="11" t="str">
        <f>IF(競技者データ入力シート!AD136="", "", 競技者データ入力シート!AD136)</f>
        <v/>
      </c>
      <c r="AM132" s="11" t="str">
        <f>IF(競技者データ入力シート!AF136="", "", TRIM(競技者データ入力シート!AF136))</f>
        <v/>
      </c>
      <c r="AN132" s="11" t="str">
        <f>IF(競技者データ入力シート!AG136="", "", 競技者データ入力シート!AG136)</f>
        <v/>
      </c>
      <c r="AO132" s="11" t="str">
        <f>IF(AP132="", "", IF($K132="男", VLOOKUP(AP132, データ!$B$2:$C$101, 2, FALSE), IF($K132="女", VLOOKUP(AP132, データ!$F$2:$H$101, 2, FALSE), "")))</f>
        <v/>
      </c>
      <c r="AP132" s="11" t="str">
        <f>IF($A132="","",IF(競技者データ入力シート!AH136="", "", 競技者データ入力シート!AH136))</f>
        <v/>
      </c>
      <c r="AQ132" s="11" t="str">
        <f>IF(競技者データ入力シート!AI136="", "", 競技者データ入力シート!AI136)</f>
        <v/>
      </c>
      <c r="AR132" s="11" t="str">
        <f>IF(競技者データ入力シート!AK136="", "", TRIM(競技者データ入力シート!AK136))</f>
        <v/>
      </c>
      <c r="AS132" s="11" t="str">
        <f>IF(競技者データ入力シート!AL136="", "", 競技者データ入力シート!AL136)</f>
        <v/>
      </c>
      <c r="AT132" s="11" t="str">
        <f t="shared" ref="AT132:AT195" si="14">IF(A132="","",TRIM(C132&amp;"　"&amp;D132))</f>
        <v/>
      </c>
    </row>
    <row r="133" spans="1:46">
      <c r="A133" s="11" t="str">
        <f>競技者データ入力シート!A137</f>
        <v/>
      </c>
      <c r="B133" s="11" t="str">
        <f>IF(競技者データ入力シート!B137="", "", 競技者データ入力シート!B137)</f>
        <v/>
      </c>
      <c r="C133" s="11" t="str">
        <f>IF(競技者データ入力シート!C137="", "", 競技者データ入力シート!C137)</f>
        <v/>
      </c>
      <c r="D133" s="11" t="str">
        <f>IF(競技者データ入力シート!D137="", "", 競技者データ入力シート!D137)</f>
        <v/>
      </c>
      <c r="E133" s="11" t="str">
        <f t="shared" si="10"/>
        <v/>
      </c>
      <c r="F133" s="11" t="str">
        <f t="shared" si="11"/>
        <v/>
      </c>
      <c r="G133" s="11" t="str">
        <f t="shared" si="12"/>
        <v/>
      </c>
      <c r="H133" s="11" t="str">
        <f t="shared" si="13"/>
        <v/>
      </c>
      <c r="I133" s="11" t="str">
        <f>IF(競技者データ入力シート!E137="", "", 競技者データ入力シート!E137)</f>
        <v/>
      </c>
      <c r="J133" s="11" t="str">
        <f>IF(競技者データ入力シート!F137="", "", 競技者データ入力シート!F137)</f>
        <v/>
      </c>
      <c r="K133" s="11" t="str">
        <f>IF(競技者データ入力シート!H137="", "", 競技者データ入力シート!H137)</f>
        <v/>
      </c>
      <c r="L133" s="11" t="str">
        <f>IF(競技者データ入力シート!I137="", "", 競技者データ入力シート!I137)</f>
        <v/>
      </c>
      <c r="M133" s="11" t="str">
        <f>IF(競技者データ入力シート!J137="", "", 競技者データ入力シート!J137)</f>
        <v/>
      </c>
      <c r="N133" s="11" t="str">
        <f>IF(競技者データ入力シート!K137="", "", 競技者データ入力シート!K137)</f>
        <v/>
      </c>
      <c r="O133" s="11" t="str">
        <f>IF(競技者データ入力シート!L137="", "", 競技者データ入力シート!L137)</f>
        <v/>
      </c>
      <c r="P133" s="11" t="str">
        <f>IF(A133="","",競技者データ入力シート!$S$1)</f>
        <v/>
      </c>
      <c r="Q133" s="11" t="str">
        <f>IF(P133="", "",'大会申込一覧表(印刷して提出)'!$P$6)</f>
        <v/>
      </c>
      <c r="R133" s="11" t="str">
        <f>IF(P133="", "", '大会申込一覧表(印刷して提出)'!$E$6)</f>
        <v/>
      </c>
      <c r="S133" s="11" t="str">
        <f>IF(Q133="", "", '大会申込一覧表(印刷して提出)'!$P$5)</f>
        <v/>
      </c>
      <c r="T133" s="11" t="str">
        <f>IF(競技者データ入力シート!M137="", "", 競技者データ入力シート!M137)</f>
        <v/>
      </c>
      <c r="U133" s="11" t="str">
        <f>IF(V133="", "", IF($K133="男", VLOOKUP(V133, データ!$B$2:$C$101, 2, FALSE), IF($K133="女", VLOOKUP(V133, データ!$F$2:$H$101, 2, FALSE), "")))</f>
        <v/>
      </c>
      <c r="V133" s="240" t="str">
        <f>IF($A133="","",IF(競技者データ入力シート!N137="", "", 競技者データ入力シート!N137))</f>
        <v/>
      </c>
      <c r="W133" s="239" t="str">
        <f>IF(競技者データ入力シート!O137="", "", 競技者データ入力シート!O137)</f>
        <v/>
      </c>
      <c r="X133" s="11" t="str">
        <f>IF(競技者データ入力シート!Q137="", "", TRIM(競技者データ入力シート!Q137))</f>
        <v/>
      </c>
      <c r="Y133" s="11" t="str">
        <f>IF(競技者データ入力シート!R137="", "", 競技者データ入力シート!R137)</f>
        <v/>
      </c>
      <c r="Z133" s="11" t="str">
        <f>IF(AA133="", "", IF($K133="男", VLOOKUP(AA133, データ!$B$2:$C$101, 2, FALSE), IF($K133="女", VLOOKUP(AA133, データ!$F$2:$H$101, 2, FALSE), "")))</f>
        <v/>
      </c>
      <c r="AA133" s="11" t="str">
        <f>IF($A133="","",IF(競技者データ入力シート!S137="", "", 競技者データ入力シート!S137))</f>
        <v/>
      </c>
      <c r="AB133" s="11" t="str">
        <f>IF(競技者データ入力シート!T137="", "", 競技者データ入力シート!T137)</f>
        <v/>
      </c>
      <c r="AC133" s="11" t="str">
        <f>IF(競技者データ入力シート!V137="", "", TRIM(競技者データ入力シート!V137))</f>
        <v/>
      </c>
      <c r="AD133" s="11" t="str">
        <f>IF(競技者データ入力シート!W137="", "", 競技者データ入力シート!W137)</f>
        <v/>
      </c>
      <c r="AE133" s="11" t="str">
        <f>IF(AF133="", "", IF($K133="男", VLOOKUP(AF133, データ!$B$2:$C$101, 2, FALSE), IF($K133="女", VLOOKUP(AF133, データ!$F$2:$H$101, 2, FALSE), "")))</f>
        <v/>
      </c>
      <c r="AF133" s="11" t="str">
        <f>IF($A133="","",IF(競技者データ入力シート!X137="", "", 競技者データ入力シート!X137))</f>
        <v/>
      </c>
      <c r="AG133" s="11" t="str">
        <f>IF(競技者データ入力シート!Y137="", "", 競技者データ入力シート!Y137)</f>
        <v/>
      </c>
      <c r="AH133" s="11" t="str">
        <f>IF(競技者データ入力シート!AA137="", "", TRIM(競技者データ入力シート!AA137))</f>
        <v/>
      </c>
      <c r="AI133" s="11" t="str">
        <f>IF(競技者データ入力シート!AB137="", "", 競技者データ入力シート!AB137)</f>
        <v/>
      </c>
      <c r="AJ133" s="11" t="str">
        <f>IF(AK133="", "", IF($K133="男", VLOOKUP(AK133, データ!$B$2:$C$101, 2, FALSE), IF($K133="女", VLOOKUP(AK133, データ!$F$2:$H$101, 2, FALSE), "")))</f>
        <v/>
      </c>
      <c r="AK133" s="11" t="str">
        <f>IF($A133="","",IF(競技者データ入力シート!AC137="", "", 競技者データ入力シート!AC137))</f>
        <v/>
      </c>
      <c r="AL133" s="11" t="str">
        <f>IF(競技者データ入力シート!AD137="", "", 競技者データ入力シート!AD137)</f>
        <v/>
      </c>
      <c r="AM133" s="11" t="str">
        <f>IF(競技者データ入力シート!AF137="", "", TRIM(競技者データ入力シート!AF137))</f>
        <v/>
      </c>
      <c r="AN133" s="11" t="str">
        <f>IF(競技者データ入力シート!AG137="", "", 競技者データ入力シート!AG137)</f>
        <v/>
      </c>
      <c r="AO133" s="11" t="str">
        <f>IF(AP133="", "", IF($K133="男", VLOOKUP(AP133, データ!$B$2:$C$101, 2, FALSE), IF($K133="女", VLOOKUP(AP133, データ!$F$2:$H$101, 2, FALSE), "")))</f>
        <v/>
      </c>
      <c r="AP133" s="11" t="str">
        <f>IF($A133="","",IF(競技者データ入力シート!AH137="", "", 競技者データ入力シート!AH137))</f>
        <v/>
      </c>
      <c r="AQ133" s="11" t="str">
        <f>IF(競技者データ入力シート!AI137="", "", 競技者データ入力シート!AI137)</f>
        <v/>
      </c>
      <c r="AR133" s="11" t="str">
        <f>IF(競技者データ入力シート!AK137="", "", TRIM(競技者データ入力シート!AK137))</f>
        <v/>
      </c>
      <c r="AS133" s="11" t="str">
        <f>IF(競技者データ入力シート!AL137="", "", 競技者データ入力シート!AL137)</f>
        <v/>
      </c>
      <c r="AT133" s="11" t="str">
        <f t="shared" si="14"/>
        <v/>
      </c>
    </row>
    <row r="134" spans="1:46">
      <c r="A134" s="11" t="str">
        <f>競技者データ入力シート!A138</f>
        <v/>
      </c>
      <c r="B134" s="11" t="str">
        <f>IF(競技者データ入力シート!B138="", "", 競技者データ入力シート!B138)</f>
        <v/>
      </c>
      <c r="C134" s="11" t="str">
        <f>IF(競技者データ入力シート!C138="", "", 競技者データ入力シート!C138)</f>
        <v/>
      </c>
      <c r="D134" s="11" t="str">
        <f>IF(競技者データ入力シート!D138="", "", 競技者データ入力シート!D138)</f>
        <v/>
      </c>
      <c r="E134" s="11" t="str">
        <f t="shared" si="10"/>
        <v/>
      </c>
      <c r="F134" s="11" t="str">
        <f t="shared" si="11"/>
        <v/>
      </c>
      <c r="G134" s="11" t="str">
        <f t="shared" si="12"/>
        <v/>
      </c>
      <c r="H134" s="11" t="str">
        <f t="shared" si="13"/>
        <v/>
      </c>
      <c r="I134" s="11" t="str">
        <f>IF(競技者データ入力シート!E138="", "", 競技者データ入力シート!E138)</f>
        <v/>
      </c>
      <c r="J134" s="11" t="str">
        <f>IF(競技者データ入力シート!F138="", "", 競技者データ入力シート!F138)</f>
        <v/>
      </c>
      <c r="K134" s="11" t="str">
        <f>IF(競技者データ入力シート!H138="", "", 競技者データ入力シート!H138)</f>
        <v/>
      </c>
      <c r="L134" s="11" t="str">
        <f>IF(競技者データ入力シート!I138="", "", 競技者データ入力シート!I138)</f>
        <v/>
      </c>
      <c r="M134" s="11" t="str">
        <f>IF(競技者データ入力シート!J138="", "", 競技者データ入力シート!J138)</f>
        <v/>
      </c>
      <c r="N134" s="11" t="str">
        <f>IF(競技者データ入力シート!K138="", "", 競技者データ入力シート!K138)</f>
        <v/>
      </c>
      <c r="O134" s="11" t="str">
        <f>IF(競技者データ入力シート!L138="", "", 競技者データ入力シート!L138)</f>
        <v/>
      </c>
      <c r="P134" s="11" t="str">
        <f>IF(A134="","",競技者データ入力シート!$S$1)</f>
        <v/>
      </c>
      <c r="Q134" s="11" t="str">
        <f>IF(P134="", "",'大会申込一覧表(印刷して提出)'!$P$6)</f>
        <v/>
      </c>
      <c r="R134" s="11" t="str">
        <f>IF(P134="", "", '大会申込一覧表(印刷して提出)'!$E$6)</f>
        <v/>
      </c>
      <c r="S134" s="11" t="str">
        <f>IF(Q134="", "", '大会申込一覧表(印刷して提出)'!$P$5)</f>
        <v/>
      </c>
      <c r="T134" s="11" t="str">
        <f>IF(競技者データ入力シート!M138="", "", 競技者データ入力シート!M138)</f>
        <v/>
      </c>
      <c r="U134" s="11" t="str">
        <f>IF(V134="", "", IF($K134="男", VLOOKUP(V134, データ!$B$2:$C$101, 2, FALSE), IF($K134="女", VLOOKUP(V134, データ!$F$2:$H$101, 2, FALSE), "")))</f>
        <v/>
      </c>
      <c r="V134" s="240" t="str">
        <f>IF($A134="","",IF(競技者データ入力シート!N138="", "", 競技者データ入力シート!N138))</f>
        <v/>
      </c>
      <c r="W134" s="239" t="str">
        <f>IF(競技者データ入力シート!O138="", "", 競技者データ入力シート!O138)</f>
        <v/>
      </c>
      <c r="X134" s="11" t="str">
        <f>IF(競技者データ入力シート!Q138="", "", TRIM(競技者データ入力シート!Q138))</f>
        <v/>
      </c>
      <c r="Y134" s="11" t="str">
        <f>IF(競技者データ入力シート!R138="", "", 競技者データ入力シート!R138)</f>
        <v/>
      </c>
      <c r="Z134" s="11" t="str">
        <f>IF(AA134="", "", IF($K134="男", VLOOKUP(AA134, データ!$B$2:$C$101, 2, FALSE), IF($K134="女", VLOOKUP(AA134, データ!$F$2:$H$101, 2, FALSE), "")))</f>
        <v/>
      </c>
      <c r="AA134" s="11" t="str">
        <f>IF($A134="","",IF(競技者データ入力シート!S138="", "", 競技者データ入力シート!S138))</f>
        <v/>
      </c>
      <c r="AB134" s="11" t="str">
        <f>IF(競技者データ入力シート!T138="", "", 競技者データ入力シート!T138)</f>
        <v/>
      </c>
      <c r="AC134" s="11" t="str">
        <f>IF(競技者データ入力シート!V138="", "", TRIM(競技者データ入力シート!V138))</f>
        <v/>
      </c>
      <c r="AD134" s="11" t="str">
        <f>IF(競技者データ入力シート!W138="", "", 競技者データ入力シート!W138)</f>
        <v/>
      </c>
      <c r="AE134" s="11" t="str">
        <f>IF(AF134="", "", IF($K134="男", VLOOKUP(AF134, データ!$B$2:$C$101, 2, FALSE), IF($K134="女", VLOOKUP(AF134, データ!$F$2:$H$101, 2, FALSE), "")))</f>
        <v/>
      </c>
      <c r="AF134" s="11" t="str">
        <f>IF($A134="","",IF(競技者データ入力シート!X138="", "", 競技者データ入力シート!X138))</f>
        <v/>
      </c>
      <c r="AG134" s="11" t="str">
        <f>IF(競技者データ入力シート!Y138="", "", 競技者データ入力シート!Y138)</f>
        <v/>
      </c>
      <c r="AH134" s="11" t="str">
        <f>IF(競技者データ入力シート!AA138="", "", TRIM(競技者データ入力シート!AA138))</f>
        <v/>
      </c>
      <c r="AI134" s="11" t="str">
        <f>IF(競技者データ入力シート!AB138="", "", 競技者データ入力シート!AB138)</f>
        <v/>
      </c>
      <c r="AJ134" s="11" t="str">
        <f>IF(AK134="", "", IF($K134="男", VLOOKUP(AK134, データ!$B$2:$C$101, 2, FALSE), IF($K134="女", VLOOKUP(AK134, データ!$F$2:$H$101, 2, FALSE), "")))</f>
        <v/>
      </c>
      <c r="AK134" s="11" t="str">
        <f>IF($A134="","",IF(競技者データ入力シート!AC138="", "", 競技者データ入力シート!AC138))</f>
        <v/>
      </c>
      <c r="AL134" s="11" t="str">
        <f>IF(競技者データ入力シート!AD138="", "", 競技者データ入力シート!AD138)</f>
        <v/>
      </c>
      <c r="AM134" s="11" t="str">
        <f>IF(競技者データ入力シート!AF138="", "", TRIM(競技者データ入力シート!AF138))</f>
        <v/>
      </c>
      <c r="AN134" s="11" t="str">
        <f>IF(競技者データ入力シート!AG138="", "", 競技者データ入力シート!AG138)</f>
        <v/>
      </c>
      <c r="AO134" s="11" t="str">
        <f>IF(AP134="", "", IF($K134="男", VLOOKUP(AP134, データ!$B$2:$C$101, 2, FALSE), IF($K134="女", VLOOKUP(AP134, データ!$F$2:$H$101, 2, FALSE), "")))</f>
        <v/>
      </c>
      <c r="AP134" s="11" t="str">
        <f>IF($A134="","",IF(競技者データ入力シート!AH138="", "", 競技者データ入力シート!AH138))</f>
        <v/>
      </c>
      <c r="AQ134" s="11" t="str">
        <f>IF(競技者データ入力シート!AI138="", "", 競技者データ入力シート!AI138)</f>
        <v/>
      </c>
      <c r="AR134" s="11" t="str">
        <f>IF(競技者データ入力シート!AK138="", "", TRIM(競技者データ入力シート!AK138))</f>
        <v/>
      </c>
      <c r="AS134" s="11" t="str">
        <f>IF(競技者データ入力シート!AL138="", "", 競技者データ入力シート!AL138)</f>
        <v/>
      </c>
      <c r="AT134" s="11" t="str">
        <f t="shared" si="14"/>
        <v/>
      </c>
    </row>
    <row r="135" spans="1:46">
      <c r="A135" s="11" t="str">
        <f>競技者データ入力シート!A139</f>
        <v/>
      </c>
      <c r="B135" s="11" t="str">
        <f>IF(競技者データ入力シート!B139="", "", 競技者データ入力シート!B139)</f>
        <v/>
      </c>
      <c r="C135" s="11" t="str">
        <f>IF(競技者データ入力シート!C139="", "", 競技者データ入力シート!C139)</f>
        <v/>
      </c>
      <c r="D135" s="11" t="str">
        <f>IF(競技者データ入力シート!D139="", "", 競技者データ入力シート!D139)</f>
        <v/>
      </c>
      <c r="E135" s="11" t="str">
        <f t="shared" si="10"/>
        <v/>
      </c>
      <c r="F135" s="11" t="str">
        <f t="shared" si="11"/>
        <v/>
      </c>
      <c r="G135" s="11" t="str">
        <f t="shared" si="12"/>
        <v/>
      </c>
      <c r="H135" s="11" t="str">
        <f t="shared" si="13"/>
        <v/>
      </c>
      <c r="I135" s="11" t="str">
        <f>IF(競技者データ入力シート!E139="", "", 競技者データ入力シート!E139)</f>
        <v/>
      </c>
      <c r="J135" s="11" t="str">
        <f>IF(競技者データ入力シート!F139="", "", 競技者データ入力シート!F139)</f>
        <v/>
      </c>
      <c r="K135" s="11" t="str">
        <f>IF(競技者データ入力シート!H139="", "", 競技者データ入力シート!H139)</f>
        <v/>
      </c>
      <c r="L135" s="11" t="str">
        <f>IF(競技者データ入力シート!I139="", "", 競技者データ入力シート!I139)</f>
        <v/>
      </c>
      <c r="M135" s="11" t="str">
        <f>IF(競技者データ入力シート!J139="", "", 競技者データ入力シート!J139)</f>
        <v/>
      </c>
      <c r="N135" s="11" t="str">
        <f>IF(競技者データ入力シート!K139="", "", 競技者データ入力シート!K139)</f>
        <v/>
      </c>
      <c r="O135" s="11" t="str">
        <f>IF(競技者データ入力シート!L139="", "", 競技者データ入力シート!L139)</f>
        <v/>
      </c>
      <c r="P135" s="11" t="str">
        <f>IF(A135="","",競技者データ入力シート!$S$1)</f>
        <v/>
      </c>
      <c r="Q135" s="11" t="str">
        <f>IF(P135="", "",'大会申込一覧表(印刷して提出)'!$P$6)</f>
        <v/>
      </c>
      <c r="R135" s="11" t="str">
        <f>IF(P135="", "", '大会申込一覧表(印刷して提出)'!$E$6)</f>
        <v/>
      </c>
      <c r="S135" s="11" t="str">
        <f>IF(Q135="", "", '大会申込一覧表(印刷して提出)'!$P$5)</f>
        <v/>
      </c>
      <c r="T135" s="11" t="str">
        <f>IF(競技者データ入力シート!M139="", "", 競技者データ入力シート!M139)</f>
        <v/>
      </c>
      <c r="U135" s="11" t="str">
        <f>IF(V135="", "", IF($K135="男", VLOOKUP(V135, データ!$B$2:$C$101, 2, FALSE), IF($K135="女", VLOOKUP(V135, データ!$F$2:$H$101, 2, FALSE), "")))</f>
        <v/>
      </c>
      <c r="V135" s="240" t="str">
        <f>IF($A135="","",IF(競技者データ入力シート!N139="", "", 競技者データ入力シート!N139))</f>
        <v/>
      </c>
      <c r="W135" s="239" t="str">
        <f>IF(競技者データ入力シート!O139="", "", 競技者データ入力シート!O139)</f>
        <v/>
      </c>
      <c r="X135" s="11" t="str">
        <f>IF(競技者データ入力シート!Q139="", "", TRIM(競技者データ入力シート!Q139))</f>
        <v/>
      </c>
      <c r="Y135" s="11" t="str">
        <f>IF(競技者データ入力シート!R139="", "", 競技者データ入力シート!R139)</f>
        <v/>
      </c>
      <c r="Z135" s="11" t="str">
        <f>IF(AA135="", "", IF($K135="男", VLOOKUP(AA135, データ!$B$2:$C$101, 2, FALSE), IF($K135="女", VLOOKUP(AA135, データ!$F$2:$H$101, 2, FALSE), "")))</f>
        <v/>
      </c>
      <c r="AA135" s="11" t="str">
        <f>IF($A135="","",IF(競技者データ入力シート!S139="", "", 競技者データ入力シート!S139))</f>
        <v/>
      </c>
      <c r="AB135" s="11" t="str">
        <f>IF(競技者データ入力シート!T139="", "", 競技者データ入力シート!T139)</f>
        <v/>
      </c>
      <c r="AC135" s="11" t="str">
        <f>IF(競技者データ入力シート!V139="", "", TRIM(競技者データ入力シート!V139))</f>
        <v/>
      </c>
      <c r="AD135" s="11" t="str">
        <f>IF(競技者データ入力シート!W139="", "", 競技者データ入力シート!W139)</f>
        <v/>
      </c>
      <c r="AE135" s="11" t="str">
        <f>IF(AF135="", "", IF($K135="男", VLOOKUP(AF135, データ!$B$2:$C$101, 2, FALSE), IF($K135="女", VLOOKUP(AF135, データ!$F$2:$H$101, 2, FALSE), "")))</f>
        <v/>
      </c>
      <c r="AF135" s="11" t="str">
        <f>IF($A135="","",IF(競技者データ入力シート!X139="", "", 競技者データ入力シート!X139))</f>
        <v/>
      </c>
      <c r="AG135" s="11" t="str">
        <f>IF(競技者データ入力シート!Y139="", "", 競技者データ入力シート!Y139)</f>
        <v/>
      </c>
      <c r="AH135" s="11" t="str">
        <f>IF(競技者データ入力シート!AA139="", "", TRIM(競技者データ入力シート!AA139))</f>
        <v/>
      </c>
      <c r="AI135" s="11" t="str">
        <f>IF(競技者データ入力シート!AB139="", "", 競技者データ入力シート!AB139)</f>
        <v/>
      </c>
      <c r="AJ135" s="11" t="str">
        <f>IF(AK135="", "", IF($K135="男", VLOOKUP(AK135, データ!$B$2:$C$101, 2, FALSE), IF($K135="女", VLOOKUP(AK135, データ!$F$2:$H$101, 2, FALSE), "")))</f>
        <v/>
      </c>
      <c r="AK135" s="11" t="str">
        <f>IF($A135="","",IF(競技者データ入力シート!AC139="", "", 競技者データ入力シート!AC139))</f>
        <v/>
      </c>
      <c r="AL135" s="11" t="str">
        <f>IF(競技者データ入力シート!AD139="", "", 競技者データ入力シート!AD139)</f>
        <v/>
      </c>
      <c r="AM135" s="11" t="str">
        <f>IF(競技者データ入力シート!AF139="", "", TRIM(競技者データ入力シート!AF139))</f>
        <v/>
      </c>
      <c r="AN135" s="11" t="str">
        <f>IF(競技者データ入力シート!AG139="", "", 競技者データ入力シート!AG139)</f>
        <v/>
      </c>
      <c r="AO135" s="11" t="str">
        <f>IF(AP135="", "", IF($K135="男", VLOOKUP(AP135, データ!$B$2:$C$101, 2, FALSE), IF($K135="女", VLOOKUP(AP135, データ!$F$2:$H$101, 2, FALSE), "")))</f>
        <v/>
      </c>
      <c r="AP135" s="11" t="str">
        <f>IF($A135="","",IF(競技者データ入力シート!AH139="", "", 競技者データ入力シート!AH139))</f>
        <v/>
      </c>
      <c r="AQ135" s="11" t="str">
        <f>IF(競技者データ入力シート!AI139="", "", 競技者データ入力シート!AI139)</f>
        <v/>
      </c>
      <c r="AR135" s="11" t="str">
        <f>IF(競技者データ入力シート!AK139="", "", TRIM(競技者データ入力シート!AK139))</f>
        <v/>
      </c>
      <c r="AS135" s="11" t="str">
        <f>IF(競技者データ入力シート!AL139="", "", 競技者データ入力シート!AL139)</f>
        <v/>
      </c>
      <c r="AT135" s="11" t="str">
        <f t="shared" si="14"/>
        <v/>
      </c>
    </row>
    <row r="136" spans="1:46">
      <c r="A136" s="11" t="str">
        <f>競技者データ入力シート!A140</f>
        <v/>
      </c>
      <c r="B136" s="11" t="str">
        <f>IF(競技者データ入力シート!B140="", "", 競技者データ入力シート!B140)</f>
        <v/>
      </c>
      <c r="C136" s="11" t="str">
        <f>IF(競技者データ入力シート!C140="", "", 競技者データ入力シート!C140)</f>
        <v/>
      </c>
      <c r="D136" s="11" t="str">
        <f>IF(競技者データ入力シート!D140="", "", 競技者データ入力シート!D140)</f>
        <v/>
      </c>
      <c r="E136" s="11" t="str">
        <f t="shared" si="10"/>
        <v/>
      </c>
      <c r="F136" s="11" t="str">
        <f t="shared" si="11"/>
        <v/>
      </c>
      <c r="G136" s="11" t="str">
        <f t="shared" si="12"/>
        <v/>
      </c>
      <c r="H136" s="11" t="str">
        <f t="shared" si="13"/>
        <v/>
      </c>
      <c r="I136" s="11" t="str">
        <f>IF(競技者データ入力シート!E140="", "", 競技者データ入力シート!E140)</f>
        <v/>
      </c>
      <c r="J136" s="11" t="str">
        <f>IF(競技者データ入力シート!F140="", "", 競技者データ入力シート!F140)</f>
        <v/>
      </c>
      <c r="K136" s="11" t="str">
        <f>IF(競技者データ入力シート!H140="", "", 競技者データ入力シート!H140)</f>
        <v/>
      </c>
      <c r="L136" s="11" t="str">
        <f>IF(競技者データ入力シート!I140="", "", 競技者データ入力シート!I140)</f>
        <v/>
      </c>
      <c r="M136" s="11" t="str">
        <f>IF(競技者データ入力シート!J140="", "", 競技者データ入力シート!J140)</f>
        <v/>
      </c>
      <c r="N136" s="11" t="str">
        <f>IF(競技者データ入力シート!K140="", "", 競技者データ入力シート!K140)</f>
        <v/>
      </c>
      <c r="O136" s="11" t="str">
        <f>IF(競技者データ入力シート!L140="", "", 競技者データ入力シート!L140)</f>
        <v/>
      </c>
      <c r="P136" s="11" t="str">
        <f>IF(A136="","",競技者データ入力シート!$S$1)</f>
        <v/>
      </c>
      <c r="Q136" s="11" t="str">
        <f>IF(P136="", "",'大会申込一覧表(印刷して提出)'!$P$6)</f>
        <v/>
      </c>
      <c r="R136" s="11" t="str">
        <f>IF(P136="", "", '大会申込一覧表(印刷して提出)'!$E$6)</f>
        <v/>
      </c>
      <c r="S136" s="11" t="str">
        <f>IF(Q136="", "", '大会申込一覧表(印刷して提出)'!$P$5)</f>
        <v/>
      </c>
      <c r="T136" s="11" t="str">
        <f>IF(競技者データ入力シート!M140="", "", 競技者データ入力シート!M140)</f>
        <v/>
      </c>
      <c r="U136" s="11" t="str">
        <f>IF(V136="", "", IF($K136="男", VLOOKUP(V136, データ!$B$2:$C$101, 2, FALSE), IF($K136="女", VLOOKUP(V136, データ!$F$2:$H$101, 2, FALSE), "")))</f>
        <v/>
      </c>
      <c r="V136" s="240" t="str">
        <f>IF($A136="","",IF(競技者データ入力シート!N140="", "", 競技者データ入力シート!N140))</f>
        <v/>
      </c>
      <c r="W136" s="239" t="str">
        <f>IF(競技者データ入力シート!O140="", "", 競技者データ入力シート!O140)</f>
        <v/>
      </c>
      <c r="X136" s="11" t="str">
        <f>IF(競技者データ入力シート!Q140="", "", TRIM(競技者データ入力シート!Q140))</f>
        <v/>
      </c>
      <c r="Y136" s="11" t="str">
        <f>IF(競技者データ入力シート!R140="", "", 競技者データ入力シート!R140)</f>
        <v/>
      </c>
      <c r="Z136" s="11" t="str">
        <f>IF(AA136="", "", IF($K136="男", VLOOKUP(AA136, データ!$B$2:$C$101, 2, FALSE), IF($K136="女", VLOOKUP(AA136, データ!$F$2:$H$101, 2, FALSE), "")))</f>
        <v/>
      </c>
      <c r="AA136" s="11" t="str">
        <f>IF($A136="","",IF(競技者データ入力シート!S140="", "", 競技者データ入力シート!S140))</f>
        <v/>
      </c>
      <c r="AB136" s="11" t="str">
        <f>IF(競技者データ入力シート!T140="", "", 競技者データ入力シート!T140)</f>
        <v/>
      </c>
      <c r="AC136" s="11" t="str">
        <f>IF(競技者データ入力シート!V140="", "", TRIM(競技者データ入力シート!V140))</f>
        <v/>
      </c>
      <c r="AD136" s="11" t="str">
        <f>IF(競技者データ入力シート!W140="", "", 競技者データ入力シート!W140)</f>
        <v/>
      </c>
      <c r="AE136" s="11" t="str">
        <f>IF(AF136="", "", IF($K136="男", VLOOKUP(AF136, データ!$B$2:$C$101, 2, FALSE), IF($K136="女", VLOOKUP(AF136, データ!$F$2:$H$101, 2, FALSE), "")))</f>
        <v/>
      </c>
      <c r="AF136" s="11" t="str">
        <f>IF($A136="","",IF(競技者データ入力シート!X140="", "", 競技者データ入力シート!X140))</f>
        <v/>
      </c>
      <c r="AG136" s="11" t="str">
        <f>IF(競技者データ入力シート!Y140="", "", 競技者データ入力シート!Y140)</f>
        <v/>
      </c>
      <c r="AH136" s="11" t="str">
        <f>IF(競技者データ入力シート!AA140="", "", TRIM(競技者データ入力シート!AA140))</f>
        <v/>
      </c>
      <c r="AI136" s="11" t="str">
        <f>IF(競技者データ入力シート!AB140="", "", 競技者データ入力シート!AB140)</f>
        <v/>
      </c>
      <c r="AJ136" s="11" t="str">
        <f>IF(AK136="", "", IF($K136="男", VLOOKUP(AK136, データ!$B$2:$C$101, 2, FALSE), IF($K136="女", VLOOKUP(AK136, データ!$F$2:$H$101, 2, FALSE), "")))</f>
        <v/>
      </c>
      <c r="AK136" s="11" t="str">
        <f>IF($A136="","",IF(競技者データ入力シート!AC140="", "", 競技者データ入力シート!AC140))</f>
        <v/>
      </c>
      <c r="AL136" s="11" t="str">
        <f>IF(競技者データ入力シート!AD140="", "", 競技者データ入力シート!AD140)</f>
        <v/>
      </c>
      <c r="AM136" s="11" t="str">
        <f>IF(競技者データ入力シート!AF140="", "", TRIM(競技者データ入力シート!AF140))</f>
        <v/>
      </c>
      <c r="AN136" s="11" t="str">
        <f>IF(競技者データ入力シート!AG140="", "", 競技者データ入力シート!AG140)</f>
        <v/>
      </c>
      <c r="AO136" s="11" t="str">
        <f>IF(AP136="", "", IF($K136="男", VLOOKUP(AP136, データ!$B$2:$C$101, 2, FALSE), IF($K136="女", VLOOKUP(AP136, データ!$F$2:$H$101, 2, FALSE), "")))</f>
        <v/>
      </c>
      <c r="AP136" s="11" t="str">
        <f>IF($A136="","",IF(競技者データ入力シート!AH140="", "", 競技者データ入力シート!AH140))</f>
        <v/>
      </c>
      <c r="AQ136" s="11" t="str">
        <f>IF(競技者データ入力シート!AI140="", "", 競技者データ入力シート!AI140)</f>
        <v/>
      </c>
      <c r="AR136" s="11" t="str">
        <f>IF(競技者データ入力シート!AK140="", "", TRIM(競技者データ入力シート!AK140))</f>
        <v/>
      </c>
      <c r="AS136" s="11" t="str">
        <f>IF(競技者データ入力シート!AL140="", "", 競技者データ入力シート!AL140)</f>
        <v/>
      </c>
      <c r="AT136" s="11" t="str">
        <f t="shared" si="14"/>
        <v/>
      </c>
    </row>
    <row r="137" spans="1:46">
      <c r="A137" s="11" t="str">
        <f>競技者データ入力シート!A141</f>
        <v/>
      </c>
      <c r="B137" s="11" t="str">
        <f>IF(競技者データ入力シート!B141="", "", 競技者データ入力シート!B141)</f>
        <v/>
      </c>
      <c r="C137" s="11" t="str">
        <f>IF(競技者データ入力シート!C141="", "", 競技者データ入力シート!C141)</f>
        <v/>
      </c>
      <c r="D137" s="11" t="str">
        <f>IF(競技者データ入力シート!D141="", "", 競技者データ入力シート!D141)</f>
        <v/>
      </c>
      <c r="E137" s="11" t="str">
        <f t="shared" si="10"/>
        <v/>
      </c>
      <c r="F137" s="11" t="str">
        <f t="shared" si="11"/>
        <v/>
      </c>
      <c r="G137" s="11" t="str">
        <f t="shared" si="12"/>
        <v/>
      </c>
      <c r="H137" s="11" t="str">
        <f t="shared" si="13"/>
        <v/>
      </c>
      <c r="I137" s="11" t="str">
        <f>IF(競技者データ入力シート!E141="", "", 競技者データ入力シート!E141)</f>
        <v/>
      </c>
      <c r="J137" s="11" t="str">
        <f>IF(競技者データ入力シート!F141="", "", 競技者データ入力シート!F141)</f>
        <v/>
      </c>
      <c r="K137" s="11" t="str">
        <f>IF(競技者データ入力シート!H141="", "", 競技者データ入力シート!H141)</f>
        <v/>
      </c>
      <c r="L137" s="11" t="str">
        <f>IF(競技者データ入力シート!I141="", "", 競技者データ入力シート!I141)</f>
        <v/>
      </c>
      <c r="M137" s="11" t="str">
        <f>IF(競技者データ入力シート!J141="", "", 競技者データ入力シート!J141)</f>
        <v/>
      </c>
      <c r="N137" s="11" t="str">
        <f>IF(競技者データ入力シート!K141="", "", 競技者データ入力シート!K141)</f>
        <v/>
      </c>
      <c r="O137" s="11" t="str">
        <f>IF(競技者データ入力シート!L141="", "", 競技者データ入力シート!L141)</f>
        <v/>
      </c>
      <c r="P137" s="11" t="str">
        <f>IF(A137="","",競技者データ入力シート!$S$1)</f>
        <v/>
      </c>
      <c r="Q137" s="11" t="str">
        <f>IF(P137="", "",'大会申込一覧表(印刷して提出)'!$P$6)</f>
        <v/>
      </c>
      <c r="R137" s="11" t="str">
        <f>IF(P137="", "", '大会申込一覧表(印刷して提出)'!$E$6)</f>
        <v/>
      </c>
      <c r="S137" s="11" t="str">
        <f>IF(Q137="", "", '大会申込一覧表(印刷して提出)'!$P$5)</f>
        <v/>
      </c>
      <c r="T137" s="11" t="str">
        <f>IF(競技者データ入力シート!M141="", "", 競技者データ入力シート!M141)</f>
        <v/>
      </c>
      <c r="U137" s="11" t="str">
        <f>IF(V137="", "", IF($K137="男", VLOOKUP(V137, データ!$B$2:$C$101, 2, FALSE), IF($K137="女", VLOOKUP(V137, データ!$F$2:$H$101, 2, FALSE), "")))</f>
        <v/>
      </c>
      <c r="V137" s="240" t="str">
        <f>IF($A137="","",IF(競技者データ入力シート!N141="", "", 競技者データ入力シート!N141))</f>
        <v/>
      </c>
      <c r="W137" s="239" t="str">
        <f>IF(競技者データ入力シート!O141="", "", 競技者データ入力シート!O141)</f>
        <v/>
      </c>
      <c r="X137" s="11" t="str">
        <f>IF(競技者データ入力シート!Q141="", "", TRIM(競技者データ入力シート!Q141))</f>
        <v/>
      </c>
      <c r="Y137" s="11" t="str">
        <f>IF(競技者データ入力シート!R141="", "", 競技者データ入力シート!R141)</f>
        <v/>
      </c>
      <c r="Z137" s="11" t="str">
        <f>IF(AA137="", "", IF($K137="男", VLOOKUP(AA137, データ!$B$2:$C$101, 2, FALSE), IF($K137="女", VLOOKUP(AA137, データ!$F$2:$H$101, 2, FALSE), "")))</f>
        <v/>
      </c>
      <c r="AA137" s="11" t="str">
        <f>IF($A137="","",IF(競技者データ入力シート!S141="", "", 競技者データ入力シート!S141))</f>
        <v/>
      </c>
      <c r="AB137" s="11" t="str">
        <f>IF(競技者データ入力シート!T141="", "", 競技者データ入力シート!T141)</f>
        <v/>
      </c>
      <c r="AC137" s="11" t="str">
        <f>IF(競技者データ入力シート!V141="", "", TRIM(競技者データ入力シート!V141))</f>
        <v/>
      </c>
      <c r="AD137" s="11" t="str">
        <f>IF(競技者データ入力シート!W141="", "", 競技者データ入力シート!W141)</f>
        <v/>
      </c>
      <c r="AE137" s="11" t="str">
        <f>IF(AF137="", "", IF($K137="男", VLOOKUP(AF137, データ!$B$2:$C$101, 2, FALSE), IF($K137="女", VLOOKUP(AF137, データ!$F$2:$H$101, 2, FALSE), "")))</f>
        <v/>
      </c>
      <c r="AF137" s="11" t="str">
        <f>IF($A137="","",IF(競技者データ入力シート!X141="", "", 競技者データ入力シート!X141))</f>
        <v/>
      </c>
      <c r="AG137" s="11" t="str">
        <f>IF(競技者データ入力シート!Y141="", "", 競技者データ入力シート!Y141)</f>
        <v/>
      </c>
      <c r="AH137" s="11" t="str">
        <f>IF(競技者データ入力シート!AA141="", "", TRIM(競技者データ入力シート!AA141))</f>
        <v/>
      </c>
      <c r="AI137" s="11" t="str">
        <f>IF(競技者データ入力シート!AB141="", "", 競技者データ入力シート!AB141)</f>
        <v/>
      </c>
      <c r="AJ137" s="11" t="str">
        <f>IF(AK137="", "", IF($K137="男", VLOOKUP(AK137, データ!$B$2:$C$101, 2, FALSE), IF($K137="女", VLOOKUP(AK137, データ!$F$2:$H$101, 2, FALSE), "")))</f>
        <v/>
      </c>
      <c r="AK137" s="11" t="str">
        <f>IF($A137="","",IF(競技者データ入力シート!AC141="", "", 競技者データ入力シート!AC141))</f>
        <v/>
      </c>
      <c r="AL137" s="11" t="str">
        <f>IF(競技者データ入力シート!AD141="", "", 競技者データ入力シート!AD141)</f>
        <v/>
      </c>
      <c r="AM137" s="11" t="str">
        <f>IF(競技者データ入力シート!AF141="", "", TRIM(競技者データ入力シート!AF141))</f>
        <v/>
      </c>
      <c r="AN137" s="11" t="str">
        <f>IF(競技者データ入力シート!AG141="", "", 競技者データ入力シート!AG141)</f>
        <v/>
      </c>
      <c r="AO137" s="11" t="str">
        <f>IF(AP137="", "", IF($K137="男", VLOOKUP(AP137, データ!$B$2:$C$101, 2, FALSE), IF($K137="女", VLOOKUP(AP137, データ!$F$2:$H$101, 2, FALSE), "")))</f>
        <v/>
      </c>
      <c r="AP137" s="11" t="str">
        <f>IF($A137="","",IF(競技者データ入力シート!AH141="", "", 競技者データ入力シート!AH141))</f>
        <v/>
      </c>
      <c r="AQ137" s="11" t="str">
        <f>IF(競技者データ入力シート!AI141="", "", 競技者データ入力シート!AI141)</f>
        <v/>
      </c>
      <c r="AR137" s="11" t="str">
        <f>IF(競技者データ入力シート!AK141="", "", TRIM(競技者データ入力シート!AK141))</f>
        <v/>
      </c>
      <c r="AS137" s="11" t="str">
        <f>IF(競技者データ入力シート!AL141="", "", 競技者データ入力シート!AL141)</f>
        <v/>
      </c>
      <c r="AT137" s="11" t="str">
        <f t="shared" si="14"/>
        <v/>
      </c>
    </row>
    <row r="138" spans="1:46">
      <c r="A138" s="11" t="str">
        <f>競技者データ入力シート!A142</f>
        <v/>
      </c>
      <c r="B138" s="11" t="str">
        <f>IF(競技者データ入力シート!B142="", "", 競技者データ入力シート!B142)</f>
        <v/>
      </c>
      <c r="C138" s="11" t="str">
        <f>IF(競技者データ入力シート!C142="", "", 競技者データ入力シート!C142)</f>
        <v/>
      </c>
      <c r="D138" s="11" t="str">
        <f>IF(競技者データ入力シート!D142="", "", 競技者データ入力シート!D142)</f>
        <v/>
      </c>
      <c r="E138" s="11" t="str">
        <f t="shared" si="10"/>
        <v/>
      </c>
      <c r="F138" s="11" t="str">
        <f t="shared" si="11"/>
        <v/>
      </c>
      <c r="G138" s="11" t="str">
        <f t="shared" si="12"/>
        <v/>
      </c>
      <c r="H138" s="11" t="str">
        <f t="shared" si="13"/>
        <v/>
      </c>
      <c r="I138" s="11" t="str">
        <f>IF(競技者データ入力シート!E142="", "", 競技者データ入力シート!E142)</f>
        <v/>
      </c>
      <c r="J138" s="11" t="str">
        <f>IF(競技者データ入力シート!F142="", "", 競技者データ入力シート!F142)</f>
        <v/>
      </c>
      <c r="K138" s="11" t="str">
        <f>IF(競技者データ入力シート!H142="", "", 競技者データ入力シート!H142)</f>
        <v/>
      </c>
      <c r="L138" s="11" t="str">
        <f>IF(競技者データ入力シート!I142="", "", 競技者データ入力シート!I142)</f>
        <v/>
      </c>
      <c r="M138" s="11" t="str">
        <f>IF(競技者データ入力シート!J142="", "", 競技者データ入力シート!J142)</f>
        <v/>
      </c>
      <c r="N138" s="11" t="str">
        <f>IF(競技者データ入力シート!K142="", "", 競技者データ入力シート!K142)</f>
        <v/>
      </c>
      <c r="O138" s="11" t="str">
        <f>IF(競技者データ入力シート!L142="", "", 競技者データ入力シート!L142)</f>
        <v/>
      </c>
      <c r="P138" s="11" t="str">
        <f>IF(A138="","",競技者データ入力シート!$S$1)</f>
        <v/>
      </c>
      <c r="Q138" s="11" t="str">
        <f>IF(P138="", "",'大会申込一覧表(印刷して提出)'!$P$6)</f>
        <v/>
      </c>
      <c r="R138" s="11" t="str">
        <f>IF(P138="", "", '大会申込一覧表(印刷して提出)'!$E$6)</f>
        <v/>
      </c>
      <c r="S138" s="11" t="str">
        <f>IF(Q138="", "", '大会申込一覧表(印刷して提出)'!$P$5)</f>
        <v/>
      </c>
      <c r="T138" s="11" t="str">
        <f>IF(競技者データ入力シート!M142="", "", 競技者データ入力シート!M142)</f>
        <v/>
      </c>
      <c r="U138" s="11" t="str">
        <f>IF(V138="", "", IF($K138="男", VLOOKUP(V138, データ!$B$2:$C$101, 2, FALSE), IF($K138="女", VLOOKUP(V138, データ!$F$2:$H$101, 2, FALSE), "")))</f>
        <v/>
      </c>
      <c r="V138" s="240" t="str">
        <f>IF($A138="","",IF(競技者データ入力シート!N142="", "", 競技者データ入力シート!N142))</f>
        <v/>
      </c>
      <c r="W138" s="239" t="str">
        <f>IF(競技者データ入力シート!O142="", "", 競技者データ入力シート!O142)</f>
        <v/>
      </c>
      <c r="X138" s="11" t="str">
        <f>IF(競技者データ入力シート!Q142="", "", TRIM(競技者データ入力シート!Q142))</f>
        <v/>
      </c>
      <c r="Y138" s="11" t="str">
        <f>IF(競技者データ入力シート!R142="", "", 競技者データ入力シート!R142)</f>
        <v/>
      </c>
      <c r="Z138" s="11" t="str">
        <f>IF(AA138="", "", IF($K138="男", VLOOKUP(AA138, データ!$B$2:$C$101, 2, FALSE), IF($K138="女", VLOOKUP(AA138, データ!$F$2:$H$101, 2, FALSE), "")))</f>
        <v/>
      </c>
      <c r="AA138" s="11" t="str">
        <f>IF($A138="","",IF(競技者データ入力シート!S142="", "", 競技者データ入力シート!S142))</f>
        <v/>
      </c>
      <c r="AB138" s="11" t="str">
        <f>IF(競技者データ入力シート!T142="", "", 競技者データ入力シート!T142)</f>
        <v/>
      </c>
      <c r="AC138" s="11" t="str">
        <f>IF(競技者データ入力シート!V142="", "", TRIM(競技者データ入力シート!V142))</f>
        <v/>
      </c>
      <c r="AD138" s="11" t="str">
        <f>IF(競技者データ入力シート!W142="", "", 競技者データ入力シート!W142)</f>
        <v/>
      </c>
      <c r="AE138" s="11" t="str">
        <f>IF(AF138="", "", IF($K138="男", VLOOKUP(AF138, データ!$B$2:$C$101, 2, FALSE), IF($K138="女", VLOOKUP(AF138, データ!$F$2:$H$101, 2, FALSE), "")))</f>
        <v/>
      </c>
      <c r="AF138" s="11" t="str">
        <f>IF($A138="","",IF(競技者データ入力シート!X142="", "", 競技者データ入力シート!X142))</f>
        <v/>
      </c>
      <c r="AG138" s="11" t="str">
        <f>IF(競技者データ入力シート!Y142="", "", 競技者データ入力シート!Y142)</f>
        <v/>
      </c>
      <c r="AH138" s="11" t="str">
        <f>IF(競技者データ入力シート!AA142="", "", TRIM(競技者データ入力シート!AA142))</f>
        <v/>
      </c>
      <c r="AI138" s="11" t="str">
        <f>IF(競技者データ入力シート!AB142="", "", 競技者データ入力シート!AB142)</f>
        <v/>
      </c>
      <c r="AJ138" s="11" t="str">
        <f>IF(AK138="", "", IF($K138="男", VLOOKUP(AK138, データ!$B$2:$C$101, 2, FALSE), IF($K138="女", VLOOKUP(AK138, データ!$F$2:$H$101, 2, FALSE), "")))</f>
        <v/>
      </c>
      <c r="AK138" s="11" t="str">
        <f>IF($A138="","",IF(競技者データ入力シート!AC142="", "", 競技者データ入力シート!AC142))</f>
        <v/>
      </c>
      <c r="AL138" s="11" t="str">
        <f>IF(競技者データ入力シート!AD142="", "", 競技者データ入力シート!AD142)</f>
        <v/>
      </c>
      <c r="AM138" s="11" t="str">
        <f>IF(競技者データ入力シート!AF142="", "", TRIM(競技者データ入力シート!AF142))</f>
        <v/>
      </c>
      <c r="AN138" s="11" t="str">
        <f>IF(競技者データ入力シート!AG142="", "", 競技者データ入力シート!AG142)</f>
        <v/>
      </c>
      <c r="AO138" s="11" t="str">
        <f>IF(AP138="", "", IF($K138="男", VLOOKUP(AP138, データ!$B$2:$C$101, 2, FALSE), IF($K138="女", VLOOKUP(AP138, データ!$F$2:$H$101, 2, FALSE), "")))</f>
        <v/>
      </c>
      <c r="AP138" s="11" t="str">
        <f>IF($A138="","",IF(競技者データ入力シート!AH142="", "", 競技者データ入力シート!AH142))</f>
        <v/>
      </c>
      <c r="AQ138" s="11" t="str">
        <f>IF(競技者データ入力シート!AI142="", "", 競技者データ入力シート!AI142)</f>
        <v/>
      </c>
      <c r="AR138" s="11" t="str">
        <f>IF(競技者データ入力シート!AK142="", "", TRIM(競技者データ入力シート!AK142))</f>
        <v/>
      </c>
      <c r="AS138" s="11" t="str">
        <f>IF(競技者データ入力シート!AL142="", "", 競技者データ入力シート!AL142)</f>
        <v/>
      </c>
      <c r="AT138" s="11" t="str">
        <f t="shared" si="14"/>
        <v/>
      </c>
    </row>
    <row r="139" spans="1:46">
      <c r="A139" s="11" t="str">
        <f>競技者データ入力シート!A143</f>
        <v/>
      </c>
      <c r="B139" s="11" t="str">
        <f>IF(競技者データ入力シート!B143="", "", 競技者データ入力シート!B143)</f>
        <v/>
      </c>
      <c r="C139" s="11" t="str">
        <f>IF(競技者データ入力シート!C143="", "", 競技者データ入力シート!C143)</f>
        <v/>
      </c>
      <c r="D139" s="11" t="str">
        <f>IF(競技者データ入力シート!D143="", "", 競技者データ入力シート!D143)</f>
        <v/>
      </c>
      <c r="E139" s="11" t="str">
        <f t="shared" si="10"/>
        <v/>
      </c>
      <c r="F139" s="11" t="str">
        <f t="shared" si="11"/>
        <v/>
      </c>
      <c r="G139" s="11" t="str">
        <f t="shared" si="12"/>
        <v/>
      </c>
      <c r="H139" s="11" t="str">
        <f t="shared" si="13"/>
        <v/>
      </c>
      <c r="I139" s="11" t="str">
        <f>IF(競技者データ入力シート!E143="", "", 競技者データ入力シート!E143)</f>
        <v/>
      </c>
      <c r="J139" s="11" t="str">
        <f>IF(競技者データ入力シート!F143="", "", 競技者データ入力シート!F143)</f>
        <v/>
      </c>
      <c r="K139" s="11" t="str">
        <f>IF(競技者データ入力シート!H143="", "", 競技者データ入力シート!H143)</f>
        <v/>
      </c>
      <c r="L139" s="11" t="str">
        <f>IF(競技者データ入力シート!I143="", "", 競技者データ入力シート!I143)</f>
        <v/>
      </c>
      <c r="M139" s="11" t="str">
        <f>IF(競技者データ入力シート!J143="", "", 競技者データ入力シート!J143)</f>
        <v/>
      </c>
      <c r="N139" s="11" t="str">
        <f>IF(競技者データ入力シート!K143="", "", 競技者データ入力シート!K143)</f>
        <v/>
      </c>
      <c r="O139" s="11" t="str">
        <f>IF(競技者データ入力シート!L143="", "", 競技者データ入力シート!L143)</f>
        <v/>
      </c>
      <c r="P139" s="11" t="str">
        <f>IF(A139="","",競技者データ入力シート!$S$1)</f>
        <v/>
      </c>
      <c r="Q139" s="11" t="str">
        <f>IF(P139="", "",'大会申込一覧表(印刷して提出)'!$P$6)</f>
        <v/>
      </c>
      <c r="R139" s="11" t="str">
        <f>IF(P139="", "", '大会申込一覧表(印刷して提出)'!$E$6)</f>
        <v/>
      </c>
      <c r="S139" s="11" t="str">
        <f>IF(Q139="", "", '大会申込一覧表(印刷して提出)'!$P$5)</f>
        <v/>
      </c>
      <c r="T139" s="11" t="str">
        <f>IF(競技者データ入力シート!M143="", "", 競技者データ入力シート!M143)</f>
        <v/>
      </c>
      <c r="U139" s="11" t="str">
        <f>IF(V139="", "", IF($K139="男", VLOOKUP(V139, データ!$B$2:$C$101, 2, FALSE), IF($K139="女", VLOOKUP(V139, データ!$F$2:$H$101, 2, FALSE), "")))</f>
        <v/>
      </c>
      <c r="V139" s="240" t="str">
        <f>IF($A139="","",IF(競技者データ入力シート!N143="", "", 競技者データ入力シート!N143))</f>
        <v/>
      </c>
      <c r="W139" s="239" t="str">
        <f>IF(競技者データ入力シート!O143="", "", 競技者データ入力シート!O143)</f>
        <v/>
      </c>
      <c r="X139" s="11" t="str">
        <f>IF(競技者データ入力シート!Q143="", "", TRIM(競技者データ入力シート!Q143))</f>
        <v/>
      </c>
      <c r="Y139" s="11" t="str">
        <f>IF(競技者データ入力シート!R143="", "", 競技者データ入力シート!R143)</f>
        <v/>
      </c>
      <c r="Z139" s="11" t="str">
        <f>IF(AA139="", "", IF($K139="男", VLOOKUP(AA139, データ!$B$2:$C$101, 2, FALSE), IF($K139="女", VLOOKUP(AA139, データ!$F$2:$H$101, 2, FALSE), "")))</f>
        <v/>
      </c>
      <c r="AA139" s="11" t="str">
        <f>IF($A139="","",IF(競技者データ入力シート!S143="", "", 競技者データ入力シート!S143))</f>
        <v/>
      </c>
      <c r="AB139" s="11" t="str">
        <f>IF(競技者データ入力シート!T143="", "", 競技者データ入力シート!T143)</f>
        <v/>
      </c>
      <c r="AC139" s="11" t="str">
        <f>IF(競技者データ入力シート!V143="", "", TRIM(競技者データ入力シート!V143))</f>
        <v/>
      </c>
      <c r="AD139" s="11" t="str">
        <f>IF(競技者データ入力シート!W143="", "", 競技者データ入力シート!W143)</f>
        <v/>
      </c>
      <c r="AE139" s="11" t="str">
        <f>IF(AF139="", "", IF($K139="男", VLOOKUP(AF139, データ!$B$2:$C$101, 2, FALSE), IF($K139="女", VLOOKUP(AF139, データ!$F$2:$H$101, 2, FALSE), "")))</f>
        <v/>
      </c>
      <c r="AF139" s="11" t="str">
        <f>IF($A139="","",IF(競技者データ入力シート!X143="", "", 競技者データ入力シート!X143))</f>
        <v/>
      </c>
      <c r="AG139" s="11" t="str">
        <f>IF(競技者データ入力シート!Y143="", "", 競技者データ入力シート!Y143)</f>
        <v/>
      </c>
      <c r="AH139" s="11" t="str">
        <f>IF(競技者データ入力シート!AA143="", "", TRIM(競技者データ入力シート!AA143))</f>
        <v/>
      </c>
      <c r="AI139" s="11" t="str">
        <f>IF(競技者データ入力シート!AB143="", "", 競技者データ入力シート!AB143)</f>
        <v/>
      </c>
      <c r="AJ139" s="11" t="str">
        <f>IF(AK139="", "", IF($K139="男", VLOOKUP(AK139, データ!$B$2:$C$101, 2, FALSE), IF($K139="女", VLOOKUP(AK139, データ!$F$2:$H$101, 2, FALSE), "")))</f>
        <v/>
      </c>
      <c r="AK139" s="11" t="str">
        <f>IF($A139="","",IF(競技者データ入力シート!AC143="", "", 競技者データ入力シート!AC143))</f>
        <v/>
      </c>
      <c r="AL139" s="11" t="str">
        <f>IF(競技者データ入力シート!AD143="", "", 競技者データ入力シート!AD143)</f>
        <v/>
      </c>
      <c r="AM139" s="11" t="str">
        <f>IF(競技者データ入力シート!AF143="", "", TRIM(競技者データ入力シート!AF143))</f>
        <v/>
      </c>
      <c r="AN139" s="11" t="str">
        <f>IF(競技者データ入力シート!AG143="", "", 競技者データ入力シート!AG143)</f>
        <v/>
      </c>
      <c r="AO139" s="11" t="str">
        <f>IF(AP139="", "", IF($K139="男", VLOOKUP(AP139, データ!$B$2:$C$101, 2, FALSE), IF($K139="女", VLOOKUP(AP139, データ!$F$2:$H$101, 2, FALSE), "")))</f>
        <v/>
      </c>
      <c r="AP139" s="11" t="str">
        <f>IF($A139="","",IF(競技者データ入力シート!AH143="", "", 競技者データ入力シート!AH143))</f>
        <v/>
      </c>
      <c r="AQ139" s="11" t="str">
        <f>IF(競技者データ入力シート!AI143="", "", 競技者データ入力シート!AI143)</f>
        <v/>
      </c>
      <c r="AR139" s="11" t="str">
        <f>IF(競技者データ入力シート!AK143="", "", TRIM(競技者データ入力シート!AK143))</f>
        <v/>
      </c>
      <c r="AS139" s="11" t="str">
        <f>IF(競技者データ入力シート!AL143="", "", 競技者データ入力シート!AL143)</f>
        <v/>
      </c>
      <c r="AT139" s="11" t="str">
        <f t="shared" si="14"/>
        <v/>
      </c>
    </row>
    <row r="140" spans="1:46">
      <c r="A140" s="11" t="str">
        <f>競技者データ入力シート!A144</f>
        <v/>
      </c>
      <c r="B140" s="11" t="str">
        <f>IF(競技者データ入力シート!B144="", "", 競技者データ入力シート!B144)</f>
        <v/>
      </c>
      <c r="C140" s="11" t="str">
        <f>IF(競技者データ入力シート!C144="", "", 競技者データ入力シート!C144)</f>
        <v/>
      </c>
      <c r="D140" s="11" t="str">
        <f>IF(競技者データ入力シート!D144="", "", 競技者データ入力シート!D144)</f>
        <v/>
      </c>
      <c r="E140" s="11" t="str">
        <f t="shared" si="10"/>
        <v/>
      </c>
      <c r="F140" s="11" t="str">
        <f t="shared" si="11"/>
        <v/>
      </c>
      <c r="G140" s="11" t="str">
        <f t="shared" si="12"/>
        <v/>
      </c>
      <c r="H140" s="11" t="str">
        <f t="shared" si="13"/>
        <v/>
      </c>
      <c r="I140" s="11" t="str">
        <f>IF(競技者データ入力シート!E144="", "", 競技者データ入力シート!E144)</f>
        <v/>
      </c>
      <c r="J140" s="11" t="str">
        <f>IF(競技者データ入力シート!F144="", "", 競技者データ入力シート!F144)</f>
        <v/>
      </c>
      <c r="K140" s="11" t="str">
        <f>IF(競技者データ入力シート!H144="", "", 競技者データ入力シート!H144)</f>
        <v/>
      </c>
      <c r="L140" s="11" t="str">
        <f>IF(競技者データ入力シート!I144="", "", 競技者データ入力シート!I144)</f>
        <v/>
      </c>
      <c r="M140" s="11" t="str">
        <f>IF(競技者データ入力シート!J144="", "", 競技者データ入力シート!J144)</f>
        <v/>
      </c>
      <c r="N140" s="11" t="str">
        <f>IF(競技者データ入力シート!K144="", "", 競技者データ入力シート!K144)</f>
        <v/>
      </c>
      <c r="O140" s="11" t="str">
        <f>IF(競技者データ入力シート!L144="", "", 競技者データ入力シート!L144)</f>
        <v/>
      </c>
      <c r="P140" s="11" t="str">
        <f>IF(A140="","",競技者データ入力シート!$S$1)</f>
        <v/>
      </c>
      <c r="Q140" s="11" t="str">
        <f>IF(P140="", "",'大会申込一覧表(印刷して提出)'!$P$6)</f>
        <v/>
      </c>
      <c r="R140" s="11" t="str">
        <f>IF(P140="", "", '大会申込一覧表(印刷して提出)'!$E$6)</f>
        <v/>
      </c>
      <c r="S140" s="11" t="str">
        <f>IF(Q140="", "", '大会申込一覧表(印刷して提出)'!$P$5)</f>
        <v/>
      </c>
      <c r="T140" s="11" t="str">
        <f>IF(競技者データ入力シート!M144="", "", 競技者データ入力シート!M144)</f>
        <v/>
      </c>
      <c r="U140" s="11" t="str">
        <f>IF(V140="", "", IF($K140="男", VLOOKUP(V140, データ!$B$2:$C$101, 2, FALSE), IF($K140="女", VLOOKUP(V140, データ!$F$2:$H$101, 2, FALSE), "")))</f>
        <v/>
      </c>
      <c r="V140" s="240" t="str">
        <f>IF($A140="","",IF(競技者データ入力シート!N144="", "", 競技者データ入力シート!N144))</f>
        <v/>
      </c>
      <c r="W140" s="239" t="str">
        <f>IF(競技者データ入力シート!O144="", "", 競技者データ入力シート!O144)</f>
        <v/>
      </c>
      <c r="X140" s="11" t="str">
        <f>IF(競技者データ入力シート!Q144="", "", TRIM(競技者データ入力シート!Q144))</f>
        <v/>
      </c>
      <c r="Y140" s="11" t="str">
        <f>IF(競技者データ入力シート!R144="", "", 競技者データ入力シート!R144)</f>
        <v/>
      </c>
      <c r="Z140" s="11" t="str">
        <f>IF(AA140="", "", IF($K140="男", VLOOKUP(AA140, データ!$B$2:$C$101, 2, FALSE), IF($K140="女", VLOOKUP(AA140, データ!$F$2:$H$101, 2, FALSE), "")))</f>
        <v/>
      </c>
      <c r="AA140" s="11" t="str">
        <f>IF($A140="","",IF(競技者データ入力シート!S144="", "", 競技者データ入力シート!S144))</f>
        <v/>
      </c>
      <c r="AB140" s="11" t="str">
        <f>IF(競技者データ入力シート!T144="", "", 競技者データ入力シート!T144)</f>
        <v/>
      </c>
      <c r="AC140" s="11" t="str">
        <f>IF(競技者データ入力シート!V144="", "", TRIM(競技者データ入力シート!V144))</f>
        <v/>
      </c>
      <c r="AD140" s="11" t="str">
        <f>IF(競技者データ入力シート!W144="", "", 競技者データ入力シート!W144)</f>
        <v/>
      </c>
      <c r="AE140" s="11" t="str">
        <f>IF(AF140="", "", IF($K140="男", VLOOKUP(AF140, データ!$B$2:$C$101, 2, FALSE), IF($K140="女", VLOOKUP(AF140, データ!$F$2:$H$101, 2, FALSE), "")))</f>
        <v/>
      </c>
      <c r="AF140" s="11" t="str">
        <f>IF($A140="","",IF(競技者データ入力シート!X144="", "", 競技者データ入力シート!X144))</f>
        <v/>
      </c>
      <c r="AG140" s="11" t="str">
        <f>IF(競技者データ入力シート!Y144="", "", 競技者データ入力シート!Y144)</f>
        <v/>
      </c>
      <c r="AH140" s="11" t="str">
        <f>IF(競技者データ入力シート!AA144="", "", TRIM(競技者データ入力シート!AA144))</f>
        <v/>
      </c>
      <c r="AI140" s="11" t="str">
        <f>IF(競技者データ入力シート!AB144="", "", 競技者データ入力シート!AB144)</f>
        <v/>
      </c>
      <c r="AJ140" s="11" t="str">
        <f>IF(AK140="", "", IF($K140="男", VLOOKUP(AK140, データ!$B$2:$C$101, 2, FALSE), IF($K140="女", VLOOKUP(AK140, データ!$F$2:$H$101, 2, FALSE), "")))</f>
        <v/>
      </c>
      <c r="AK140" s="11" t="str">
        <f>IF($A140="","",IF(競技者データ入力シート!AC144="", "", 競技者データ入力シート!AC144))</f>
        <v/>
      </c>
      <c r="AL140" s="11" t="str">
        <f>IF(競技者データ入力シート!AD144="", "", 競技者データ入力シート!AD144)</f>
        <v/>
      </c>
      <c r="AM140" s="11" t="str">
        <f>IF(競技者データ入力シート!AF144="", "", TRIM(競技者データ入力シート!AF144))</f>
        <v/>
      </c>
      <c r="AN140" s="11" t="str">
        <f>IF(競技者データ入力シート!AG144="", "", 競技者データ入力シート!AG144)</f>
        <v/>
      </c>
      <c r="AO140" s="11" t="str">
        <f>IF(AP140="", "", IF($K140="男", VLOOKUP(AP140, データ!$B$2:$C$101, 2, FALSE), IF($K140="女", VLOOKUP(AP140, データ!$F$2:$H$101, 2, FALSE), "")))</f>
        <v/>
      </c>
      <c r="AP140" s="11" t="str">
        <f>IF($A140="","",IF(競技者データ入力シート!AH144="", "", 競技者データ入力シート!AH144))</f>
        <v/>
      </c>
      <c r="AQ140" s="11" t="str">
        <f>IF(競技者データ入力シート!AI144="", "", 競技者データ入力シート!AI144)</f>
        <v/>
      </c>
      <c r="AR140" s="11" t="str">
        <f>IF(競技者データ入力シート!AK144="", "", TRIM(競技者データ入力シート!AK144))</f>
        <v/>
      </c>
      <c r="AS140" s="11" t="str">
        <f>IF(競技者データ入力シート!AL144="", "", 競技者データ入力シート!AL144)</f>
        <v/>
      </c>
      <c r="AT140" s="11" t="str">
        <f t="shared" si="14"/>
        <v/>
      </c>
    </row>
    <row r="141" spans="1:46">
      <c r="A141" s="11" t="str">
        <f>競技者データ入力シート!A145</f>
        <v/>
      </c>
      <c r="B141" s="11" t="str">
        <f>IF(競技者データ入力シート!B145="", "", 競技者データ入力シート!B145)</f>
        <v/>
      </c>
      <c r="C141" s="11" t="str">
        <f>IF(競技者データ入力シート!C145="", "", 競技者データ入力シート!C145)</f>
        <v/>
      </c>
      <c r="D141" s="11" t="str">
        <f>IF(競技者データ入力シート!D145="", "", 競技者データ入力シート!D145)</f>
        <v/>
      </c>
      <c r="E141" s="11" t="str">
        <f t="shared" si="10"/>
        <v/>
      </c>
      <c r="F141" s="11" t="str">
        <f t="shared" si="11"/>
        <v/>
      </c>
      <c r="G141" s="11" t="str">
        <f t="shared" si="12"/>
        <v/>
      </c>
      <c r="H141" s="11" t="str">
        <f t="shared" si="13"/>
        <v/>
      </c>
      <c r="I141" s="11" t="str">
        <f>IF(競技者データ入力シート!E145="", "", 競技者データ入力シート!E145)</f>
        <v/>
      </c>
      <c r="J141" s="11" t="str">
        <f>IF(競技者データ入力シート!F145="", "", 競技者データ入力シート!F145)</f>
        <v/>
      </c>
      <c r="K141" s="11" t="str">
        <f>IF(競技者データ入力シート!H145="", "", 競技者データ入力シート!H145)</f>
        <v/>
      </c>
      <c r="L141" s="11" t="str">
        <f>IF(競技者データ入力シート!I145="", "", 競技者データ入力シート!I145)</f>
        <v/>
      </c>
      <c r="M141" s="11" t="str">
        <f>IF(競技者データ入力シート!J145="", "", 競技者データ入力シート!J145)</f>
        <v/>
      </c>
      <c r="N141" s="11" t="str">
        <f>IF(競技者データ入力シート!K145="", "", 競技者データ入力シート!K145)</f>
        <v/>
      </c>
      <c r="O141" s="11" t="str">
        <f>IF(競技者データ入力シート!L145="", "", 競技者データ入力シート!L145)</f>
        <v/>
      </c>
      <c r="P141" s="11" t="str">
        <f>IF(A141="","",競技者データ入力シート!$S$1)</f>
        <v/>
      </c>
      <c r="Q141" s="11" t="str">
        <f>IF(P141="", "",'大会申込一覧表(印刷して提出)'!$P$6)</f>
        <v/>
      </c>
      <c r="R141" s="11" t="str">
        <f>IF(P141="", "", '大会申込一覧表(印刷して提出)'!$E$6)</f>
        <v/>
      </c>
      <c r="S141" s="11" t="str">
        <f>IF(Q141="", "", '大会申込一覧表(印刷して提出)'!$P$5)</f>
        <v/>
      </c>
      <c r="T141" s="11" t="str">
        <f>IF(競技者データ入力シート!M145="", "", 競技者データ入力シート!M145)</f>
        <v/>
      </c>
      <c r="U141" s="11" t="str">
        <f>IF(V141="", "", IF($K141="男", VLOOKUP(V141, データ!$B$2:$C$101, 2, FALSE), IF($K141="女", VLOOKUP(V141, データ!$F$2:$H$101, 2, FALSE), "")))</f>
        <v/>
      </c>
      <c r="V141" s="240" t="str">
        <f>IF($A141="","",IF(競技者データ入力シート!N145="", "", 競技者データ入力シート!N145))</f>
        <v/>
      </c>
      <c r="W141" s="239" t="str">
        <f>IF(競技者データ入力シート!O145="", "", 競技者データ入力シート!O145)</f>
        <v/>
      </c>
      <c r="X141" s="11" t="str">
        <f>IF(競技者データ入力シート!Q145="", "", TRIM(競技者データ入力シート!Q145))</f>
        <v/>
      </c>
      <c r="Y141" s="11" t="str">
        <f>IF(競技者データ入力シート!R145="", "", 競技者データ入力シート!R145)</f>
        <v/>
      </c>
      <c r="Z141" s="11" t="str">
        <f>IF(AA141="", "", IF($K141="男", VLOOKUP(AA141, データ!$B$2:$C$101, 2, FALSE), IF($K141="女", VLOOKUP(AA141, データ!$F$2:$H$101, 2, FALSE), "")))</f>
        <v/>
      </c>
      <c r="AA141" s="11" t="str">
        <f>IF($A141="","",IF(競技者データ入力シート!S145="", "", 競技者データ入力シート!S145))</f>
        <v/>
      </c>
      <c r="AB141" s="11" t="str">
        <f>IF(競技者データ入力シート!T145="", "", 競技者データ入力シート!T145)</f>
        <v/>
      </c>
      <c r="AC141" s="11" t="str">
        <f>IF(競技者データ入力シート!V145="", "", TRIM(競技者データ入力シート!V145))</f>
        <v/>
      </c>
      <c r="AD141" s="11" t="str">
        <f>IF(競技者データ入力シート!W145="", "", 競技者データ入力シート!W145)</f>
        <v/>
      </c>
      <c r="AE141" s="11" t="str">
        <f>IF(AF141="", "", IF($K141="男", VLOOKUP(AF141, データ!$B$2:$C$101, 2, FALSE), IF($K141="女", VLOOKUP(AF141, データ!$F$2:$H$101, 2, FALSE), "")))</f>
        <v/>
      </c>
      <c r="AF141" s="11" t="str">
        <f>IF($A141="","",IF(競技者データ入力シート!X145="", "", 競技者データ入力シート!X145))</f>
        <v/>
      </c>
      <c r="AG141" s="11" t="str">
        <f>IF(競技者データ入力シート!Y145="", "", 競技者データ入力シート!Y145)</f>
        <v/>
      </c>
      <c r="AH141" s="11" t="str">
        <f>IF(競技者データ入力シート!AA145="", "", TRIM(競技者データ入力シート!AA145))</f>
        <v/>
      </c>
      <c r="AI141" s="11" t="str">
        <f>IF(競技者データ入力シート!AB145="", "", 競技者データ入力シート!AB145)</f>
        <v/>
      </c>
      <c r="AJ141" s="11" t="str">
        <f>IF(AK141="", "", IF($K141="男", VLOOKUP(AK141, データ!$B$2:$C$101, 2, FALSE), IF($K141="女", VLOOKUP(AK141, データ!$F$2:$H$101, 2, FALSE), "")))</f>
        <v/>
      </c>
      <c r="AK141" s="11" t="str">
        <f>IF($A141="","",IF(競技者データ入力シート!AC145="", "", 競技者データ入力シート!AC145))</f>
        <v/>
      </c>
      <c r="AL141" s="11" t="str">
        <f>IF(競技者データ入力シート!AD145="", "", 競技者データ入力シート!AD145)</f>
        <v/>
      </c>
      <c r="AM141" s="11" t="str">
        <f>IF(競技者データ入力シート!AF145="", "", TRIM(競技者データ入力シート!AF145))</f>
        <v/>
      </c>
      <c r="AN141" s="11" t="str">
        <f>IF(競技者データ入力シート!AG145="", "", 競技者データ入力シート!AG145)</f>
        <v/>
      </c>
      <c r="AO141" s="11" t="str">
        <f>IF(AP141="", "", IF($K141="男", VLOOKUP(AP141, データ!$B$2:$C$101, 2, FALSE), IF($K141="女", VLOOKUP(AP141, データ!$F$2:$H$101, 2, FALSE), "")))</f>
        <v/>
      </c>
      <c r="AP141" s="11" t="str">
        <f>IF($A141="","",IF(競技者データ入力シート!AH145="", "", 競技者データ入力シート!AH145))</f>
        <v/>
      </c>
      <c r="AQ141" s="11" t="str">
        <f>IF(競技者データ入力シート!AI145="", "", 競技者データ入力シート!AI145)</f>
        <v/>
      </c>
      <c r="AR141" s="11" t="str">
        <f>IF(競技者データ入力シート!AK145="", "", TRIM(競技者データ入力シート!AK145))</f>
        <v/>
      </c>
      <c r="AS141" s="11" t="str">
        <f>IF(競技者データ入力シート!AL145="", "", 競技者データ入力シート!AL145)</f>
        <v/>
      </c>
      <c r="AT141" s="11" t="str">
        <f t="shared" si="14"/>
        <v/>
      </c>
    </row>
    <row r="142" spans="1:46">
      <c r="A142" s="11" t="str">
        <f>競技者データ入力シート!A146</f>
        <v/>
      </c>
      <c r="B142" s="11" t="str">
        <f>IF(競技者データ入力シート!B146="", "", 競技者データ入力シート!B146)</f>
        <v/>
      </c>
      <c r="C142" s="11" t="str">
        <f>IF(競技者データ入力シート!C146="", "", 競技者データ入力シート!C146)</f>
        <v/>
      </c>
      <c r="D142" s="11" t="str">
        <f>IF(競技者データ入力シート!D146="", "", 競技者データ入力シート!D146)</f>
        <v/>
      </c>
      <c r="E142" s="11" t="str">
        <f t="shared" si="10"/>
        <v/>
      </c>
      <c r="F142" s="11" t="str">
        <f t="shared" si="11"/>
        <v/>
      </c>
      <c r="G142" s="11" t="str">
        <f t="shared" si="12"/>
        <v/>
      </c>
      <c r="H142" s="11" t="str">
        <f t="shared" si="13"/>
        <v/>
      </c>
      <c r="I142" s="11" t="str">
        <f>IF(競技者データ入力シート!E146="", "", 競技者データ入力シート!E146)</f>
        <v/>
      </c>
      <c r="J142" s="11" t="str">
        <f>IF(競技者データ入力シート!F146="", "", 競技者データ入力シート!F146)</f>
        <v/>
      </c>
      <c r="K142" s="11" t="str">
        <f>IF(競技者データ入力シート!H146="", "", 競技者データ入力シート!H146)</f>
        <v/>
      </c>
      <c r="L142" s="11" t="str">
        <f>IF(競技者データ入力シート!I146="", "", 競技者データ入力シート!I146)</f>
        <v/>
      </c>
      <c r="M142" s="11" t="str">
        <f>IF(競技者データ入力シート!J146="", "", 競技者データ入力シート!J146)</f>
        <v/>
      </c>
      <c r="N142" s="11" t="str">
        <f>IF(競技者データ入力シート!K146="", "", 競技者データ入力シート!K146)</f>
        <v/>
      </c>
      <c r="O142" s="11" t="str">
        <f>IF(競技者データ入力シート!L146="", "", 競技者データ入力シート!L146)</f>
        <v/>
      </c>
      <c r="P142" s="11" t="str">
        <f>IF(A142="","",競技者データ入力シート!$S$1)</f>
        <v/>
      </c>
      <c r="Q142" s="11" t="str">
        <f>IF(P142="", "",'大会申込一覧表(印刷して提出)'!$P$6)</f>
        <v/>
      </c>
      <c r="R142" s="11" t="str">
        <f>IF(P142="", "", '大会申込一覧表(印刷して提出)'!$E$6)</f>
        <v/>
      </c>
      <c r="S142" s="11" t="str">
        <f>IF(Q142="", "", '大会申込一覧表(印刷して提出)'!$P$5)</f>
        <v/>
      </c>
      <c r="T142" s="11" t="str">
        <f>IF(競技者データ入力シート!M146="", "", 競技者データ入力シート!M146)</f>
        <v/>
      </c>
      <c r="U142" s="11" t="str">
        <f>IF(V142="", "", IF($K142="男", VLOOKUP(V142, データ!$B$2:$C$101, 2, FALSE), IF($K142="女", VLOOKUP(V142, データ!$F$2:$H$101, 2, FALSE), "")))</f>
        <v/>
      </c>
      <c r="V142" s="240" t="str">
        <f>IF($A142="","",IF(競技者データ入力シート!N146="", "", 競技者データ入力シート!N146))</f>
        <v/>
      </c>
      <c r="W142" s="239" t="str">
        <f>IF(競技者データ入力シート!O146="", "", 競技者データ入力シート!O146)</f>
        <v/>
      </c>
      <c r="X142" s="11" t="str">
        <f>IF(競技者データ入力シート!Q146="", "", TRIM(競技者データ入力シート!Q146))</f>
        <v/>
      </c>
      <c r="Y142" s="11" t="str">
        <f>IF(競技者データ入力シート!R146="", "", 競技者データ入力シート!R146)</f>
        <v/>
      </c>
      <c r="Z142" s="11" t="str">
        <f>IF(AA142="", "", IF($K142="男", VLOOKUP(AA142, データ!$B$2:$C$101, 2, FALSE), IF($K142="女", VLOOKUP(AA142, データ!$F$2:$H$101, 2, FALSE), "")))</f>
        <v/>
      </c>
      <c r="AA142" s="11" t="str">
        <f>IF($A142="","",IF(競技者データ入力シート!S146="", "", 競技者データ入力シート!S146))</f>
        <v/>
      </c>
      <c r="AB142" s="11" t="str">
        <f>IF(競技者データ入力シート!T146="", "", 競技者データ入力シート!T146)</f>
        <v/>
      </c>
      <c r="AC142" s="11" t="str">
        <f>IF(競技者データ入力シート!V146="", "", TRIM(競技者データ入力シート!V146))</f>
        <v/>
      </c>
      <c r="AD142" s="11" t="str">
        <f>IF(競技者データ入力シート!W146="", "", 競技者データ入力シート!W146)</f>
        <v/>
      </c>
      <c r="AE142" s="11" t="str">
        <f>IF(AF142="", "", IF($K142="男", VLOOKUP(AF142, データ!$B$2:$C$101, 2, FALSE), IF($K142="女", VLOOKUP(AF142, データ!$F$2:$H$101, 2, FALSE), "")))</f>
        <v/>
      </c>
      <c r="AF142" s="11" t="str">
        <f>IF($A142="","",IF(競技者データ入力シート!X146="", "", 競技者データ入力シート!X146))</f>
        <v/>
      </c>
      <c r="AG142" s="11" t="str">
        <f>IF(競技者データ入力シート!Y146="", "", 競技者データ入力シート!Y146)</f>
        <v/>
      </c>
      <c r="AH142" s="11" t="str">
        <f>IF(競技者データ入力シート!AA146="", "", TRIM(競技者データ入力シート!AA146))</f>
        <v/>
      </c>
      <c r="AI142" s="11" t="str">
        <f>IF(競技者データ入力シート!AB146="", "", 競技者データ入力シート!AB146)</f>
        <v/>
      </c>
      <c r="AJ142" s="11" t="str">
        <f>IF(AK142="", "", IF($K142="男", VLOOKUP(AK142, データ!$B$2:$C$101, 2, FALSE), IF($K142="女", VLOOKUP(AK142, データ!$F$2:$H$101, 2, FALSE), "")))</f>
        <v/>
      </c>
      <c r="AK142" s="11" t="str">
        <f>IF($A142="","",IF(競技者データ入力シート!AC146="", "", 競技者データ入力シート!AC146))</f>
        <v/>
      </c>
      <c r="AL142" s="11" t="str">
        <f>IF(競技者データ入力シート!AD146="", "", 競技者データ入力シート!AD146)</f>
        <v/>
      </c>
      <c r="AM142" s="11" t="str">
        <f>IF(競技者データ入力シート!AF146="", "", TRIM(競技者データ入力シート!AF146))</f>
        <v/>
      </c>
      <c r="AN142" s="11" t="str">
        <f>IF(競技者データ入力シート!AG146="", "", 競技者データ入力シート!AG146)</f>
        <v/>
      </c>
      <c r="AO142" s="11" t="str">
        <f>IF(AP142="", "", IF($K142="男", VLOOKUP(AP142, データ!$B$2:$C$101, 2, FALSE), IF($K142="女", VLOOKUP(AP142, データ!$F$2:$H$101, 2, FALSE), "")))</f>
        <v/>
      </c>
      <c r="AP142" s="11" t="str">
        <f>IF($A142="","",IF(競技者データ入力シート!AH146="", "", 競技者データ入力シート!AH146))</f>
        <v/>
      </c>
      <c r="AQ142" s="11" t="str">
        <f>IF(競技者データ入力シート!AI146="", "", 競技者データ入力シート!AI146)</f>
        <v/>
      </c>
      <c r="AR142" s="11" t="str">
        <f>IF(競技者データ入力シート!AK146="", "", TRIM(競技者データ入力シート!AK146))</f>
        <v/>
      </c>
      <c r="AS142" s="11" t="str">
        <f>IF(競技者データ入力シート!AL146="", "", 競技者データ入力シート!AL146)</f>
        <v/>
      </c>
      <c r="AT142" s="11" t="str">
        <f t="shared" si="14"/>
        <v/>
      </c>
    </row>
    <row r="143" spans="1:46">
      <c r="A143" s="11" t="str">
        <f>競技者データ入力シート!A147</f>
        <v/>
      </c>
      <c r="B143" s="11" t="str">
        <f>IF(競技者データ入力シート!B147="", "", 競技者データ入力シート!B147)</f>
        <v/>
      </c>
      <c r="C143" s="11" t="str">
        <f>IF(競技者データ入力シート!C147="", "", 競技者データ入力シート!C147)</f>
        <v/>
      </c>
      <c r="D143" s="11" t="str">
        <f>IF(競技者データ入力シート!D147="", "", 競技者データ入力シート!D147)</f>
        <v/>
      </c>
      <c r="E143" s="11" t="str">
        <f t="shared" si="10"/>
        <v/>
      </c>
      <c r="F143" s="11" t="str">
        <f t="shared" si="11"/>
        <v/>
      </c>
      <c r="G143" s="11" t="str">
        <f t="shared" si="12"/>
        <v/>
      </c>
      <c r="H143" s="11" t="str">
        <f t="shared" si="13"/>
        <v/>
      </c>
      <c r="I143" s="11" t="str">
        <f>IF(競技者データ入力シート!E147="", "", 競技者データ入力シート!E147)</f>
        <v/>
      </c>
      <c r="J143" s="11" t="str">
        <f>IF(競技者データ入力シート!F147="", "", 競技者データ入力シート!F147)</f>
        <v/>
      </c>
      <c r="K143" s="11" t="str">
        <f>IF(競技者データ入力シート!H147="", "", 競技者データ入力シート!H147)</f>
        <v/>
      </c>
      <c r="L143" s="11" t="str">
        <f>IF(競技者データ入力シート!I147="", "", 競技者データ入力シート!I147)</f>
        <v/>
      </c>
      <c r="M143" s="11" t="str">
        <f>IF(競技者データ入力シート!J147="", "", 競技者データ入力シート!J147)</f>
        <v/>
      </c>
      <c r="N143" s="11" t="str">
        <f>IF(競技者データ入力シート!K147="", "", 競技者データ入力シート!K147)</f>
        <v/>
      </c>
      <c r="O143" s="11" t="str">
        <f>IF(競技者データ入力シート!L147="", "", 競技者データ入力シート!L147)</f>
        <v/>
      </c>
      <c r="P143" s="11" t="str">
        <f>IF(A143="","",競技者データ入力シート!$S$1)</f>
        <v/>
      </c>
      <c r="Q143" s="11" t="str">
        <f>IF(P143="", "",'大会申込一覧表(印刷して提出)'!$P$6)</f>
        <v/>
      </c>
      <c r="R143" s="11" t="str">
        <f>IF(P143="", "", '大会申込一覧表(印刷して提出)'!$E$6)</f>
        <v/>
      </c>
      <c r="S143" s="11" t="str">
        <f>IF(Q143="", "", '大会申込一覧表(印刷して提出)'!$P$5)</f>
        <v/>
      </c>
      <c r="T143" s="11" t="str">
        <f>IF(競技者データ入力シート!M147="", "", 競技者データ入力シート!M147)</f>
        <v/>
      </c>
      <c r="U143" s="11" t="str">
        <f>IF(V143="", "", IF($K143="男", VLOOKUP(V143, データ!$B$2:$C$101, 2, FALSE), IF($K143="女", VLOOKUP(V143, データ!$F$2:$H$101, 2, FALSE), "")))</f>
        <v/>
      </c>
      <c r="V143" s="240" t="str">
        <f>IF($A143="","",IF(競技者データ入力シート!N147="", "", 競技者データ入力シート!N147))</f>
        <v/>
      </c>
      <c r="W143" s="239" t="str">
        <f>IF(競技者データ入力シート!O147="", "", 競技者データ入力シート!O147)</f>
        <v/>
      </c>
      <c r="X143" s="11" t="str">
        <f>IF(競技者データ入力シート!Q147="", "", TRIM(競技者データ入力シート!Q147))</f>
        <v/>
      </c>
      <c r="Y143" s="11" t="str">
        <f>IF(競技者データ入力シート!R147="", "", 競技者データ入力シート!R147)</f>
        <v/>
      </c>
      <c r="Z143" s="11" t="str">
        <f>IF(AA143="", "", IF($K143="男", VLOOKUP(AA143, データ!$B$2:$C$101, 2, FALSE), IF($K143="女", VLOOKUP(AA143, データ!$F$2:$H$101, 2, FALSE), "")))</f>
        <v/>
      </c>
      <c r="AA143" s="11" t="str">
        <f>IF($A143="","",IF(競技者データ入力シート!S147="", "", 競技者データ入力シート!S147))</f>
        <v/>
      </c>
      <c r="AB143" s="11" t="str">
        <f>IF(競技者データ入力シート!T147="", "", 競技者データ入力シート!T147)</f>
        <v/>
      </c>
      <c r="AC143" s="11" t="str">
        <f>IF(競技者データ入力シート!V147="", "", TRIM(競技者データ入力シート!V147))</f>
        <v/>
      </c>
      <c r="AD143" s="11" t="str">
        <f>IF(競技者データ入力シート!W147="", "", 競技者データ入力シート!W147)</f>
        <v/>
      </c>
      <c r="AE143" s="11" t="str">
        <f>IF(AF143="", "", IF($K143="男", VLOOKUP(AF143, データ!$B$2:$C$101, 2, FALSE), IF($K143="女", VLOOKUP(AF143, データ!$F$2:$H$101, 2, FALSE), "")))</f>
        <v/>
      </c>
      <c r="AF143" s="11" t="str">
        <f>IF($A143="","",IF(競技者データ入力シート!X147="", "", 競技者データ入力シート!X147))</f>
        <v/>
      </c>
      <c r="AG143" s="11" t="str">
        <f>IF(競技者データ入力シート!Y147="", "", 競技者データ入力シート!Y147)</f>
        <v/>
      </c>
      <c r="AH143" s="11" t="str">
        <f>IF(競技者データ入力シート!AA147="", "", TRIM(競技者データ入力シート!AA147))</f>
        <v/>
      </c>
      <c r="AI143" s="11" t="str">
        <f>IF(競技者データ入力シート!AB147="", "", 競技者データ入力シート!AB147)</f>
        <v/>
      </c>
      <c r="AJ143" s="11" t="str">
        <f>IF(AK143="", "", IF($K143="男", VLOOKUP(AK143, データ!$B$2:$C$101, 2, FALSE), IF($K143="女", VLOOKUP(AK143, データ!$F$2:$H$101, 2, FALSE), "")))</f>
        <v/>
      </c>
      <c r="AK143" s="11" t="str">
        <f>IF($A143="","",IF(競技者データ入力シート!AC147="", "", 競技者データ入力シート!AC147))</f>
        <v/>
      </c>
      <c r="AL143" s="11" t="str">
        <f>IF(競技者データ入力シート!AD147="", "", 競技者データ入力シート!AD147)</f>
        <v/>
      </c>
      <c r="AM143" s="11" t="str">
        <f>IF(競技者データ入力シート!AF147="", "", TRIM(競技者データ入力シート!AF147))</f>
        <v/>
      </c>
      <c r="AN143" s="11" t="str">
        <f>IF(競技者データ入力シート!AG147="", "", 競技者データ入力シート!AG147)</f>
        <v/>
      </c>
      <c r="AO143" s="11" t="str">
        <f>IF(AP143="", "", IF($K143="男", VLOOKUP(AP143, データ!$B$2:$C$101, 2, FALSE), IF($K143="女", VLOOKUP(AP143, データ!$F$2:$H$101, 2, FALSE), "")))</f>
        <v/>
      </c>
      <c r="AP143" s="11" t="str">
        <f>IF($A143="","",IF(競技者データ入力シート!AH147="", "", 競技者データ入力シート!AH147))</f>
        <v/>
      </c>
      <c r="AQ143" s="11" t="str">
        <f>IF(競技者データ入力シート!AI147="", "", 競技者データ入力シート!AI147)</f>
        <v/>
      </c>
      <c r="AR143" s="11" t="str">
        <f>IF(競技者データ入力シート!AK147="", "", TRIM(競技者データ入力シート!AK147))</f>
        <v/>
      </c>
      <c r="AS143" s="11" t="str">
        <f>IF(競技者データ入力シート!AL147="", "", 競技者データ入力シート!AL147)</f>
        <v/>
      </c>
      <c r="AT143" s="11" t="str">
        <f t="shared" si="14"/>
        <v/>
      </c>
    </row>
    <row r="144" spans="1:46">
      <c r="A144" s="11" t="str">
        <f>競技者データ入力シート!A148</f>
        <v/>
      </c>
      <c r="B144" s="11" t="str">
        <f>IF(競技者データ入力シート!B148="", "", 競技者データ入力シート!B148)</f>
        <v/>
      </c>
      <c r="C144" s="11" t="str">
        <f>IF(競技者データ入力シート!C148="", "", 競技者データ入力シート!C148)</f>
        <v/>
      </c>
      <c r="D144" s="11" t="str">
        <f>IF(競技者データ入力シート!D148="", "", 競技者データ入力シート!D148)</f>
        <v/>
      </c>
      <c r="E144" s="11" t="str">
        <f t="shared" si="10"/>
        <v/>
      </c>
      <c r="F144" s="11" t="str">
        <f t="shared" si="11"/>
        <v/>
      </c>
      <c r="G144" s="11" t="str">
        <f t="shared" si="12"/>
        <v/>
      </c>
      <c r="H144" s="11" t="str">
        <f t="shared" si="13"/>
        <v/>
      </c>
      <c r="I144" s="11" t="str">
        <f>IF(競技者データ入力シート!E148="", "", 競技者データ入力シート!E148)</f>
        <v/>
      </c>
      <c r="J144" s="11" t="str">
        <f>IF(競技者データ入力シート!F148="", "", 競技者データ入力シート!F148)</f>
        <v/>
      </c>
      <c r="K144" s="11" t="str">
        <f>IF(競技者データ入力シート!H148="", "", 競技者データ入力シート!H148)</f>
        <v/>
      </c>
      <c r="L144" s="11" t="str">
        <f>IF(競技者データ入力シート!I148="", "", 競技者データ入力シート!I148)</f>
        <v/>
      </c>
      <c r="M144" s="11" t="str">
        <f>IF(競技者データ入力シート!J148="", "", 競技者データ入力シート!J148)</f>
        <v/>
      </c>
      <c r="N144" s="11" t="str">
        <f>IF(競技者データ入力シート!K148="", "", 競技者データ入力シート!K148)</f>
        <v/>
      </c>
      <c r="O144" s="11" t="str">
        <f>IF(競技者データ入力シート!L148="", "", 競技者データ入力シート!L148)</f>
        <v/>
      </c>
      <c r="P144" s="11" t="str">
        <f>IF(A144="","",競技者データ入力シート!$S$1)</f>
        <v/>
      </c>
      <c r="Q144" s="11" t="str">
        <f>IF(P144="", "",'大会申込一覧表(印刷して提出)'!$P$6)</f>
        <v/>
      </c>
      <c r="R144" s="11" t="str">
        <f>IF(P144="", "", '大会申込一覧表(印刷して提出)'!$E$6)</f>
        <v/>
      </c>
      <c r="S144" s="11" t="str">
        <f>IF(Q144="", "", '大会申込一覧表(印刷して提出)'!$P$5)</f>
        <v/>
      </c>
      <c r="T144" s="11" t="str">
        <f>IF(競技者データ入力シート!M148="", "", 競技者データ入力シート!M148)</f>
        <v/>
      </c>
      <c r="U144" s="11" t="str">
        <f>IF(V144="", "", IF($K144="男", VLOOKUP(V144, データ!$B$2:$C$101, 2, FALSE), IF($K144="女", VLOOKUP(V144, データ!$F$2:$H$101, 2, FALSE), "")))</f>
        <v/>
      </c>
      <c r="V144" s="240" t="str">
        <f>IF($A144="","",IF(競技者データ入力シート!N148="", "", 競技者データ入力シート!N148))</f>
        <v/>
      </c>
      <c r="W144" s="239" t="str">
        <f>IF(競技者データ入力シート!O148="", "", 競技者データ入力シート!O148)</f>
        <v/>
      </c>
      <c r="X144" s="11" t="str">
        <f>IF(競技者データ入力シート!Q148="", "", TRIM(競技者データ入力シート!Q148))</f>
        <v/>
      </c>
      <c r="Y144" s="11" t="str">
        <f>IF(競技者データ入力シート!R148="", "", 競技者データ入力シート!R148)</f>
        <v/>
      </c>
      <c r="Z144" s="11" t="str">
        <f>IF(AA144="", "", IF($K144="男", VLOOKUP(AA144, データ!$B$2:$C$101, 2, FALSE), IF($K144="女", VLOOKUP(AA144, データ!$F$2:$H$101, 2, FALSE), "")))</f>
        <v/>
      </c>
      <c r="AA144" s="11" t="str">
        <f>IF($A144="","",IF(競技者データ入力シート!S148="", "", 競技者データ入力シート!S148))</f>
        <v/>
      </c>
      <c r="AB144" s="11" t="str">
        <f>IF(競技者データ入力シート!T148="", "", 競技者データ入力シート!T148)</f>
        <v/>
      </c>
      <c r="AC144" s="11" t="str">
        <f>IF(競技者データ入力シート!V148="", "", TRIM(競技者データ入力シート!V148))</f>
        <v/>
      </c>
      <c r="AD144" s="11" t="str">
        <f>IF(競技者データ入力シート!W148="", "", 競技者データ入力シート!W148)</f>
        <v/>
      </c>
      <c r="AE144" s="11" t="str">
        <f>IF(AF144="", "", IF($K144="男", VLOOKUP(AF144, データ!$B$2:$C$101, 2, FALSE), IF($K144="女", VLOOKUP(AF144, データ!$F$2:$H$101, 2, FALSE), "")))</f>
        <v/>
      </c>
      <c r="AF144" s="11" t="str">
        <f>IF($A144="","",IF(競技者データ入力シート!X148="", "", 競技者データ入力シート!X148))</f>
        <v/>
      </c>
      <c r="AG144" s="11" t="str">
        <f>IF(競技者データ入力シート!Y148="", "", 競技者データ入力シート!Y148)</f>
        <v/>
      </c>
      <c r="AH144" s="11" t="str">
        <f>IF(競技者データ入力シート!AA148="", "", TRIM(競技者データ入力シート!AA148))</f>
        <v/>
      </c>
      <c r="AI144" s="11" t="str">
        <f>IF(競技者データ入力シート!AB148="", "", 競技者データ入力シート!AB148)</f>
        <v/>
      </c>
      <c r="AJ144" s="11" t="str">
        <f>IF(AK144="", "", IF($K144="男", VLOOKUP(AK144, データ!$B$2:$C$101, 2, FALSE), IF($K144="女", VLOOKUP(AK144, データ!$F$2:$H$101, 2, FALSE), "")))</f>
        <v/>
      </c>
      <c r="AK144" s="11" t="str">
        <f>IF($A144="","",IF(競技者データ入力シート!AC148="", "", 競技者データ入力シート!AC148))</f>
        <v/>
      </c>
      <c r="AL144" s="11" t="str">
        <f>IF(競技者データ入力シート!AD148="", "", 競技者データ入力シート!AD148)</f>
        <v/>
      </c>
      <c r="AM144" s="11" t="str">
        <f>IF(競技者データ入力シート!AF148="", "", TRIM(競技者データ入力シート!AF148))</f>
        <v/>
      </c>
      <c r="AN144" s="11" t="str">
        <f>IF(競技者データ入力シート!AG148="", "", 競技者データ入力シート!AG148)</f>
        <v/>
      </c>
      <c r="AO144" s="11" t="str">
        <f>IF(AP144="", "", IF($K144="男", VLOOKUP(AP144, データ!$B$2:$C$101, 2, FALSE), IF($K144="女", VLOOKUP(AP144, データ!$F$2:$H$101, 2, FALSE), "")))</f>
        <v/>
      </c>
      <c r="AP144" s="11" t="str">
        <f>IF($A144="","",IF(競技者データ入力シート!AH148="", "", 競技者データ入力シート!AH148))</f>
        <v/>
      </c>
      <c r="AQ144" s="11" t="str">
        <f>IF(競技者データ入力シート!AI148="", "", 競技者データ入力シート!AI148)</f>
        <v/>
      </c>
      <c r="AR144" s="11" t="str">
        <f>IF(競技者データ入力シート!AK148="", "", TRIM(競技者データ入力シート!AK148))</f>
        <v/>
      </c>
      <c r="AS144" s="11" t="str">
        <f>IF(競技者データ入力シート!AL148="", "", 競技者データ入力シート!AL148)</f>
        <v/>
      </c>
      <c r="AT144" s="11" t="str">
        <f t="shared" si="14"/>
        <v/>
      </c>
    </row>
    <row r="145" spans="1:46">
      <c r="A145" s="11" t="str">
        <f>競技者データ入力シート!A149</f>
        <v/>
      </c>
      <c r="B145" s="11" t="str">
        <f>IF(競技者データ入力シート!B149="", "", 競技者データ入力シート!B149)</f>
        <v/>
      </c>
      <c r="C145" s="11" t="str">
        <f>IF(競技者データ入力シート!C149="", "", 競技者データ入力シート!C149)</f>
        <v/>
      </c>
      <c r="D145" s="11" t="str">
        <f>IF(競技者データ入力シート!D149="", "", 競技者データ入力シート!D149)</f>
        <v/>
      </c>
      <c r="E145" s="11" t="str">
        <f t="shared" si="10"/>
        <v/>
      </c>
      <c r="F145" s="11" t="str">
        <f t="shared" si="11"/>
        <v/>
      </c>
      <c r="G145" s="11" t="str">
        <f t="shared" si="12"/>
        <v/>
      </c>
      <c r="H145" s="11" t="str">
        <f t="shared" si="13"/>
        <v/>
      </c>
      <c r="I145" s="11" t="str">
        <f>IF(競技者データ入力シート!E149="", "", 競技者データ入力シート!E149)</f>
        <v/>
      </c>
      <c r="J145" s="11" t="str">
        <f>IF(競技者データ入力シート!F149="", "", 競技者データ入力シート!F149)</f>
        <v/>
      </c>
      <c r="K145" s="11" t="str">
        <f>IF(競技者データ入力シート!H149="", "", 競技者データ入力シート!H149)</f>
        <v/>
      </c>
      <c r="L145" s="11" t="str">
        <f>IF(競技者データ入力シート!I149="", "", 競技者データ入力シート!I149)</f>
        <v/>
      </c>
      <c r="M145" s="11" t="str">
        <f>IF(競技者データ入力シート!J149="", "", 競技者データ入力シート!J149)</f>
        <v/>
      </c>
      <c r="N145" s="11" t="str">
        <f>IF(競技者データ入力シート!K149="", "", 競技者データ入力シート!K149)</f>
        <v/>
      </c>
      <c r="O145" s="11" t="str">
        <f>IF(競技者データ入力シート!L149="", "", 競技者データ入力シート!L149)</f>
        <v/>
      </c>
      <c r="P145" s="11" t="str">
        <f>IF(A145="","",競技者データ入力シート!$S$1)</f>
        <v/>
      </c>
      <c r="Q145" s="11" t="str">
        <f>IF(P145="", "",'大会申込一覧表(印刷して提出)'!$P$6)</f>
        <v/>
      </c>
      <c r="R145" s="11" t="str">
        <f>IF(P145="", "", '大会申込一覧表(印刷して提出)'!$E$6)</f>
        <v/>
      </c>
      <c r="S145" s="11" t="str">
        <f>IF(Q145="", "", '大会申込一覧表(印刷して提出)'!$P$5)</f>
        <v/>
      </c>
      <c r="T145" s="11" t="str">
        <f>IF(競技者データ入力シート!M149="", "", 競技者データ入力シート!M149)</f>
        <v/>
      </c>
      <c r="U145" s="11" t="str">
        <f>IF(V145="", "", IF($K145="男", VLOOKUP(V145, データ!$B$2:$C$101, 2, FALSE), IF($K145="女", VLOOKUP(V145, データ!$F$2:$H$101, 2, FALSE), "")))</f>
        <v/>
      </c>
      <c r="V145" s="240" t="str">
        <f>IF($A145="","",IF(競技者データ入力シート!N149="", "", 競技者データ入力シート!N149))</f>
        <v/>
      </c>
      <c r="W145" s="239" t="str">
        <f>IF(競技者データ入力シート!O149="", "", 競技者データ入力シート!O149)</f>
        <v/>
      </c>
      <c r="X145" s="11" t="str">
        <f>IF(競技者データ入力シート!Q149="", "", TRIM(競技者データ入力シート!Q149))</f>
        <v/>
      </c>
      <c r="Y145" s="11" t="str">
        <f>IF(競技者データ入力シート!R149="", "", 競技者データ入力シート!R149)</f>
        <v/>
      </c>
      <c r="Z145" s="11" t="str">
        <f>IF(AA145="", "", IF($K145="男", VLOOKUP(AA145, データ!$B$2:$C$101, 2, FALSE), IF($K145="女", VLOOKUP(AA145, データ!$F$2:$H$101, 2, FALSE), "")))</f>
        <v/>
      </c>
      <c r="AA145" s="11" t="str">
        <f>IF($A145="","",IF(競技者データ入力シート!S149="", "", 競技者データ入力シート!S149))</f>
        <v/>
      </c>
      <c r="AB145" s="11" t="str">
        <f>IF(競技者データ入力シート!T149="", "", 競技者データ入力シート!T149)</f>
        <v/>
      </c>
      <c r="AC145" s="11" t="str">
        <f>IF(競技者データ入力シート!V149="", "", TRIM(競技者データ入力シート!V149))</f>
        <v/>
      </c>
      <c r="AD145" s="11" t="str">
        <f>IF(競技者データ入力シート!W149="", "", 競技者データ入力シート!W149)</f>
        <v/>
      </c>
      <c r="AE145" s="11" t="str">
        <f>IF(AF145="", "", IF($K145="男", VLOOKUP(AF145, データ!$B$2:$C$101, 2, FALSE), IF($K145="女", VLOOKUP(AF145, データ!$F$2:$H$101, 2, FALSE), "")))</f>
        <v/>
      </c>
      <c r="AF145" s="11" t="str">
        <f>IF($A145="","",IF(競技者データ入力シート!X149="", "", 競技者データ入力シート!X149))</f>
        <v/>
      </c>
      <c r="AG145" s="11" t="str">
        <f>IF(競技者データ入力シート!Y149="", "", 競技者データ入力シート!Y149)</f>
        <v/>
      </c>
      <c r="AH145" s="11" t="str">
        <f>IF(競技者データ入力シート!AA149="", "", TRIM(競技者データ入力シート!AA149))</f>
        <v/>
      </c>
      <c r="AI145" s="11" t="str">
        <f>IF(競技者データ入力シート!AB149="", "", 競技者データ入力シート!AB149)</f>
        <v/>
      </c>
      <c r="AJ145" s="11" t="str">
        <f>IF(AK145="", "", IF($K145="男", VLOOKUP(AK145, データ!$B$2:$C$101, 2, FALSE), IF($K145="女", VLOOKUP(AK145, データ!$F$2:$H$101, 2, FALSE), "")))</f>
        <v/>
      </c>
      <c r="AK145" s="11" t="str">
        <f>IF($A145="","",IF(競技者データ入力シート!AC149="", "", 競技者データ入力シート!AC149))</f>
        <v/>
      </c>
      <c r="AL145" s="11" t="str">
        <f>IF(競技者データ入力シート!AD149="", "", 競技者データ入力シート!AD149)</f>
        <v/>
      </c>
      <c r="AM145" s="11" t="str">
        <f>IF(競技者データ入力シート!AF149="", "", TRIM(競技者データ入力シート!AF149))</f>
        <v/>
      </c>
      <c r="AN145" s="11" t="str">
        <f>IF(競技者データ入力シート!AG149="", "", 競技者データ入力シート!AG149)</f>
        <v/>
      </c>
      <c r="AO145" s="11" t="str">
        <f>IF(AP145="", "", IF($K145="男", VLOOKUP(AP145, データ!$B$2:$C$101, 2, FALSE), IF($K145="女", VLOOKUP(AP145, データ!$F$2:$H$101, 2, FALSE), "")))</f>
        <v/>
      </c>
      <c r="AP145" s="11" t="str">
        <f>IF($A145="","",IF(競技者データ入力シート!AH149="", "", 競技者データ入力シート!AH149))</f>
        <v/>
      </c>
      <c r="AQ145" s="11" t="str">
        <f>IF(競技者データ入力シート!AI149="", "", 競技者データ入力シート!AI149)</f>
        <v/>
      </c>
      <c r="AR145" s="11" t="str">
        <f>IF(競技者データ入力シート!AK149="", "", TRIM(競技者データ入力シート!AK149))</f>
        <v/>
      </c>
      <c r="AS145" s="11" t="str">
        <f>IF(競技者データ入力シート!AL149="", "", 競技者データ入力シート!AL149)</f>
        <v/>
      </c>
      <c r="AT145" s="11" t="str">
        <f t="shared" si="14"/>
        <v/>
      </c>
    </row>
    <row r="146" spans="1:46">
      <c r="A146" s="11" t="str">
        <f>競技者データ入力シート!A150</f>
        <v/>
      </c>
      <c r="B146" s="11" t="str">
        <f>IF(競技者データ入力シート!B150="", "", 競技者データ入力シート!B150)</f>
        <v/>
      </c>
      <c r="C146" s="11" t="str">
        <f>IF(競技者データ入力シート!C150="", "", 競技者データ入力シート!C150)</f>
        <v/>
      </c>
      <c r="D146" s="11" t="str">
        <f>IF(競技者データ入力シート!D150="", "", 競技者データ入力シート!D150)</f>
        <v/>
      </c>
      <c r="E146" s="11" t="str">
        <f t="shared" si="10"/>
        <v/>
      </c>
      <c r="F146" s="11" t="str">
        <f t="shared" si="11"/>
        <v/>
      </c>
      <c r="G146" s="11" t="str">
        <f t="shared" si="12"/>
        <v/>
      </c>
      <c r="H146" s="11" t="str">
        <f t="shared" si="13"/>
        <v/>
      </c>
      <c r="I146" s="11" t="str">
        <f>IF(競技者データ入力シート!E150="", "", 競技者データ入力シート!E150)</f>
        <v/>
      </c>
      <c r="J146" s="11" t="str">
        <f>IF(競技者データ入力シート!F150="", "", 競技者データ入力シート!F150)</f>
        <v/>
      </c>
      <c r="K146" s="11" t="str">
        <f>IF(競技者データ入力シート!H150="", "", 競技者データ入力シート!H150)</f>
        <v/>
      </c>
      <c r="L146" s="11" t="str">
        <f>IF(競技者データ入力シート!I150="", "", 競技者データ入力シート!I150)</f>
        <v/>
      </c>
      <c r="M146" s="11" t="str">
        <f>IF(競技者データ入力シート!J150="", "", 競技者データ入力シート!J150)</f>
        <v/>
      </c>
      <c r="N146" s="11" t="str">
        <f>IF(競技者データ入力シート!K150="", "", 競技者データ入力シート!K150)</f>
        <v/>
      </c>
      <c r="O146" s="11" t="str">
        <f>IF(競技者データ入力シート!L150="", "", 競技者データ入力シート!L150)</f>
        <v/>
      </c>
      <c r="P146" s="11" t="str">
        <f>IF(A146="","",競技者データ入力シート!$S$1)</f>
        <v/>
      </c>
      <c r="Q146" s="11" t="str">
        <f>IF(P146="", "",'大会申込一覧表(印刷して提出)'!$P$6)</f>
        <v/>
      </c>
      <c r="R146" s="11" t="str">
        <f>IF(P146="", "", '大会申込一覧表(印刷して提出)'!$E$6)</f>
        <v/>
      </c>
      <c r="S146" s="11" t="str">
        <f>IF(Q146="", "", '大会申込一覧表(印刷して提出)'!$P$5)</f>
        <v/>
      </c>
      <c r="T146" s="11" t="str">
        <f>IF(競技者データ入力シート!M150="", "", 競技者データ入力シート!M150)</f>
        <v/>
      </c>
      <c r="U146" s="11" t="str">
        <f>IF(V146="", "", IF($K146="男", VLOOKUP(V146, データ!$B$2:$C$101, 2, FALSE), IF($K146="女", VLOOKUP(V146, データ!$F$2:$H$101, 2, FALSE), "")))</f>
        <v/>
      </c>
      <c r="V146" s="240" t="str">
        <f>IF($A146="","",IF(競技者データ入力シート!N150="", "", 競技者データ入力シート!N150))</f>
        <v/>
      </c>
      <c r="W146" s="239" t="str">
        <f>IF(競技者データ入力シート!O150="", "", 競技者データ入力シート!O150)</f>
        <v/>
      </c>
      <c r="X146" s="11" t="str">
        <f>IF(競技者データ入力シート!Q150="", "", TRIM(競技者データ入力シート!Q150))</f>
        <v/>
      </c>
      <c r="Y146" s="11" t="str">
        <f>IF(競技者データ入力シート!R150="", "", 競技者データ入力シート!R150)</f>
        <v/>
      </c>
      <c r="Z146" s="11" t="str">
        <f>IF(AA146="", "", IF($K146="男", VLOOKUP(AA146, データ!$B$2:$C$101, 2, FALSE), IF($K146="女", VLOOKUP(AA146, データ!$F$2:$H$101, 2, FALSE), "")))</f>
        <v/>
      </c>
      <c r="AA146" s="11" t="str">
        <f>IF($A146="","",IF(競技者データ入力シート!S150="", "", 競技者データ入力シート!S150))</f>
        <v/>
      </c>
      <c r="AB146" s="11" t="str">
        <f>IF(競技者データ入力シート!T150="", "", 競技者データ入力シート!T150)</f>
        <v/>
      </c>
      <c r="AC146" s="11" t="str">
        <f>IF(競技者データ入力シート!V150="", "", TRIM(競技者データ入力シート!V150))</f>
        <v/>
      </c>
      <c r="AD146" s="11" t="str">
        <f>IF(競技者データ入力シート!W150="", "", 競技者データ入力シート!W150)</f>
        <v/>
      </c>
      <c r="AE146" s="11" t="str">
        <f>IF(AF146="", "", IF($K146="男", VLOOKUP(AF146, データ!$B$2:$C$101, 2, FALSE), IF($K146="女", VLOOKUP(AF146, データ!$F$2:$H$101, 2, FALSE), "")))</f>
        <v/>
      </c>
      <c r="AF146" s="11" t="str">
        <f>IF($A146="","",IF(競技者データ入力シート!X150="", "", 競技者データ入力シート!X150))</f>
        <v/>
      </c>
      <c r="AG146" s="11" t="str">
        <f>IF(競技者データ入力シート!Y150="", "", 競技者データ入力シート!Y150)</f>
        <v/>
      </c>
      <c r="AH146" s="11" t="str">
        <f>IF(競技者データ入力シート!AA150="", "", TRIM(競技者データ入力シート!AA150))</f>
        <v/>
      </c>
      <c r="AI146" s="11" t="str">
        <f>IF(競技者データ入力シート!AB150="", "", 競技者データ入力シート!AB150)</f>
        <v/>
      </c>
      <c r="AJ146" s="11" t="str">
        <f>IF(AK146="", "", IF($K146="男", VLOOKUP(AK146, データ!$B$2:$C$101, 2, FALSE), IF($K146="女", VLOOKUP(AK146, データ!$F$2:$H$101, 2, FALSE), "")))</f>
        <v/>
      </c>
      <c r="AK146" s="11" t="str">
        <f>IF($A146="","",IF(競技者データ入力シート!AC150="", "", 競技者データ入力シート!AC150))</f>
        <v/>
      </c>
      <c r="AL146" s="11" t="str">
        <f>IF(競技者データ入力シート!AD150="", "", 競技者データ入力シート!AD150)</f>
        <v/>
      </c>
      <c r="AM146" s="11" t="str">
        <f>IF(競技者データ入力シート!AF150="", "", TRIM(競技者データ入力シート!AF150))</f>
        <v/>
      </c>
      <c r="AN146" s="11" t="str">
        <f>IF(競技者データ入力シート!AG150="", "", 競技者データ入力シート!AG150)</f>
        <v/>
      </c>
      <c r="AO146" s="11" t="str">
        <f>IF(AP146="", "", IF($K146="男", VLOOKUP(AP146, データ!$B$2:$C$101, 2, FALSE), IF($K146="女", VLOOKUP(AP146, データ!$F$2:$H$101, 2, FALSE), "")))</f>
        <v/>
      </c>
      <c r="AP146" s="11" t="str">
        <f>IF($A146="","",IF(競技者データ入力シート!AH150="", "", 競技者データ入力シート!AH150))</f>
        <v/>
      </c>
      <c r="AQ146" s="11" t="str">
        <f>IF(競技者データ入力シート!AI150="", "", 競技者データ入力シート!AI150)</f>
        <v/>
      </c>
      <c r="AR146" s="11" t="str">
        <f>IF(競技者データ入力シート!AK150="", "", TRIM(競技者データ入力シート!AK150))</f>
        <v/>
      </c>
      <c r="AS146" s="11" t="str">
        <f>IF(競技者データ入力シート!AL150="", "", 競技者データ入力シート!AL150)</f>
        <v/>
      </c>
      <c r="AT146" s="11" t="str">
        <f t="shared" si="14"/>
        <v/>
      </c>
    </row>
    <row r="147" spans="1:46">
      <c r="A147" s="11" t="str">
        <f>競技者データ入力シート!A151</f>
        <v/>
      </c>
      <c r="B147" s="11" t="str">
        <f>IF(競技者データ入力シート!B151="", "", 競技者データ入力シート!B151)</f>
        <v/>
      </c>
      <c r="C147" s="11" t="str">
        <f>IF(競技者データ入力シート!C151="", "", 競技者データ入力シート!C151)</f>
        <v/>
      </c>
      <c r="D147" s="11" t="str">
        <f>IF(競技者データ入力シート!D151="", "", 競技者データ入力シート!D151)</f>
        <v/>
      </c>
      <c r="E147" s="11" t="str">
        <f t="shared" si="10"/>
        <v/>
      </c>
      <c r="F147" s="11" t="str">
        <f t="shared" si="11"/>
        <v/>
      </c>
      <c r="G147" s="11" t="str">
        <f t="shared" si="12"/>
        <v/>
      </c>
      <c r="H147" s="11" t="str">
        <f t="shared" si="13"/>
        <v/>
      </c>
      <c r="I147" s="11" t="str">
        <f>IF(競技者データ入力シート!E151="", "", 競技者データ入力シート!E151)</f>
        <v/>
      </c>
      <c r="J147" s="11" t="str">
        <f>IF(競技者データ入力シート!F151="", "", 競技者データ入力シート!F151)</f>
        <v/>
      </c>
      <c r="K147" s="11" t="str">
        <f>IF(競技者データ入力シート!H151="", "", 競技者データ入力シート!H151)</f>
        <v/>
      </c>
      <c r="L147" s="11" t="str">
        <f>IF(競技者データ入力シート!I151="", "", 競技者データ入力シート!I151)</f>
        <v/>
      </c>
      <c r="M147" s="11" t="str">
        <f>IF(競技者データ入力シート!J151="", "", 競技者データ入力シート!J151)</f>
        <v/>
      </c>
      <c r="N147" s="11" t="str">
        <f>IF(競技者データ入力シート!K151="", "", 競技者データ入力シート!K151)</f>
        <v/>
      </c>
      <c r="O147" s="11" t="str">
        <f>IF(競技者データ入力シート!L151="", "", 競技者データ入力シート!L151)</f>
        <v/>
      </c>
      <c r="P147" s="11" t="str">
        <f>IF(A147="","",競技者データ入力シート!$S$1)</f>
        <v/>
      </c>
      <c r="Q147" s="11" t="str">
        <f>IF(P147="", "",'大会申込一覧表(印刷して提出)'!$P$6)</f>
        <v/>
      </c>
      <c r="R147" s="11" t="str">
        <f>IF(P147="", "", '大会申込一覧表(印刷して提出)'!$E$6)</f>
        <v/>
      </c>
      <c r="S147" s="11" t="str">
        <f>IF(Q147="", "", '大会申込一覧表(印刷して提出)'!$P$5)</f>
        <v/>
      </c>
      <c r="T147" s="11" t="str">
        <f>IF(競技者データ入力シート!M151="", "", 競技者データ入力シート!M151)</f>
        <v/>
      </c>
      <c r="U147" s="11" t="str">
        <f>IF(V147="", "", IF($K147="男", VLOOKUP(V147, データ!$B$2:$C$101, 2, FALSE), IF($K147="女", VLOOKUP(V147, データ!$F$2:$H$101, 2, FALSE), "")))</f>
        <v/>
      </c>
      <c r="V147" s="240" t="str">
        <f>IF($A147="","",IF(競技者データ入力シート!N151="", "", 競技者データ入力シート!N151))</f>
        <v/>
      </c>
      <c r="W147" s="239" t="str">
        <f>IF(競技者データ入力シート!O151="", "", 競技者データ入力シート!O151)</f>
        <v/>
      </c>
      <c r="X147" s="11" t="str">
        <f>IF(競技者データ入力シート!Q151="", "", TRIM(競技者データ入力シート!Q151))</f>
        <v/>
      </c>
      <c r="Y147" s="11" t="str">
        <f>IF(競技者データ入力シート!R151="", "", 競技者データ入力シート!R151)</f>
        <v/>
      </c>
      <c r="Z147" s="11" t="str">
        <f>IF(AA147="", "", IF($K147="男", VLOOKUP(AA147, データ!$B$2:$C$101, 2, FALSE), IF($K147="女", VLOOKUP(AA147, データ!$F$2:$H$101, 2, FALSE), "")))</f>
        <v/>
      </c>
      <c r="AA147" s="11" t="str">
        <f>IF($A147="","",IF(競技者データ入力シート!S151="", "", 競技者データ入力シート!S151))</f>
        <v/>
      </c>
      <c r="AB147" s="11" t="str">
        <f>IF(競技者データ入力シート!T151="", "", 競技者データ入力シート!T151)</f>
        <v/>
      </c>
      <c r="AC147" s="11" t="str">
        <f>IF(競技者データ入力シート!V151="", "", TRIM(競技者データ入力シート!V151))</f>
        <v/>
      </c>
      <c r="AD147" s="11" t="str">
        <f>IF(競技者データ入力シート!W151="", "", 競技者データ入力シート!W151)</f>
        <v/>
      </c>
      <c r="AE147" s="11" t="str">
        <f>IF(AF147="", "", IF($K147="男", VLOOKUP(AF147, データ!$B$2:$C$101, 2, FALSE), IF($K147="女", VLOOKUP(AF147, データ!$F$2:$H$101, 2, FALSE), "")))</f>
        <v/>
      </c>
      <c r="AF147" s="11" t="str">
        <f>IF($A147="","",IF(競技者データ入力シート!X151="", "", 競技者データ入力シート!X151))</f>
        <v/>
      </c>
      <c r="AG147" s="11" t="str">
        <f>IF(競技者データ入力シート!Y151="", "", 競技者データ入力シート!Y151)</f>
        <v/>
      </c>
      <c r="AH147" s="11" t="str">
        <f>IF(競技者データ入力シート!AA151="", "", TRIM(競技者データ入力シート!AA151))</f>
        <v/>
      </c>
      <c r="AI147" s="11" t="str">
        <f>IF(競技者データ入力シート!AB151="", "", 競技者データ入力シート!AB151)</f>
        <v/>
      </c>
      <c r="AJ147" s="11" t="str">
        <f>IF(AK147="", "", IF($K147="男", VLOOKUP(AK147, データ!$B$2:$C$101, 2, FALSE), IF($K147="女", VLOOKUP(AK147, データ!$F$2:$H$101, 2, FALSE), "")))</f>
        <v/>
      </c>
      <c r="AK147" s="11" t="str">
        <f>IF($A147="","",IF(競技者データ入力シート!AC151="", "", 競技者データ入力シート!AC151))</f>
        <v/>
      </c>
      <c r="AL147" s="11" t="str">
        <f>IF(競技者データ入力シート!AD151="", "", 競技者データ入力シート!AD151)</f>
        <v/>
      </c>
      <c r="AM147" s="11" t="str">
        <f>IF(競技者データ入力シート!AF151="", "", TRIM(競技者データ入力シート!AF151))</f>
        <v/>
      </c>
      <c r="AN147" s="11" t="str">
        <f>IF(競技者データ入力シート!AG151="", "", 競技者データ入力シート!AG151)</f>
        <v/>
      </c>
      <c r="AO147" s="11" t="str">
        <f>IF(AP147="", "", IF($K147="男", VLOOKUP(AP147, データ!$B$2:$C$101, 2, FALSE), IF($K147="女", VLOOKUP(AP147, データ!$F$2:$H$101, 2, FALSE), "")))</f>
        <v/>
      </c>
      <c r="AP147" s="11" t="str">
        <f>IF($A147="","",IF(競技者データ入力シート!AH151="", "", 競技者データ入力シート!AH151))</f>
        <v/>
      </c>
      <c r="AQ147" s="11" t="str">
        <f>IF(競技者データ入力シート!AI151="", "", 競技者データ入力シート!AI151)</f>
        <v/>
      </c>
      <c r="AR147" s="11" t="str">
        <f>IF(競技者データ入力シート!AK151="", "", TRIM(競技者データ入力シート!AK151))</f>
        <v/>
      </c>
      <c r="AS147" s="11" t="str">
        <f>IF(競技者データ入力シート!AL151="", "", 競技者データ入力シート!AL151)</f>
        <v/>
      </c>
      <c r="AT147" s="11" t="str">
        <f t="shared" si="14"/>
        <v/>
      </c>
    </row>
    <row r="148" spans="1:46">
      <c r="A148" s="11" t="str">
        <f>競技者データ入力シート!A152</f>
        <v/>
      </c>
      <c r="B148" s="11" t="str">
        <f>IF(競技者データ入力シート!B152="", "", 競技者データ入力シート!B152)</f>
        <v/>
      </c>
      <c r="C148" s="11" t="str">
        <f>IF(競技者データ入力シート!C152="", "", 競技者データ入力シート!C152)</f>
        <v/>
      </c>
      <c r="D148" s="11" t="str">
        <f>IF(競技者データ入力シート!D152="", "", 競技者データ入力シート!D152)</f>
        <v/>
      </c>
      <c r="E148" s="11" t="str">
        <f t="shared" si="10"/>
        <v/>
      </c>
      <c r="F148" s="11" t="str">
        <f t="shared" si="11"/>
        <v/>
      </c>
      <c r="G148" s="11" t="str">
        <f t="shared" si="12"/>
        <v/>
      </c>
      <c r="H148" s="11" t="str">
        <f t="shared" si="13"/>
        <v/>
      </c>
      <c r="I148" s="11" t="str">
        <f>IF(競技者データ入力シート!E152="", "", 競技者データ入力シート!E152)</f>
        <v/>
      </c>
      <c r="J148" s="11" t="str">
        <f>IF(競技者データ入力シート!F152="", "", 競技者データ入力シート!F152)</f>
        <v/>
      </c>
      <c r="K148" s="11" t="str">
        <f>IF(競技者データ入力シート!H152="", "", 競技者データ入力シート!H152)</f>
        <v/>
      </c>
      <c r="L148" s="11" t="str">
        <f>IF(競技者データ入力シート!I152="", "", 競技者データ入力シート!I152)</f>
        <v/>
      </c>
      <c r="M148" s="11" t="str">
        <f>IF(競技者データ入力シート!J152="", "", 競技者データ入力シート!J152)</f>
        <v/>
      </c>
      <c r="N148" s="11" t="str">
        <f>IF(競技者データ入力シート!K152="", "", 競技者データ入力シート!K152)</f>
        <v/>
      </c>
      <c r="O148" s="11" t="str">
        <f>IF(競技者データ入力シート!L152="", "", 競技者データ入力シート!L152)</f>
        <v/>
      </c>
      <c r="P148" s="11" t="str">
        <f>IF(A148="","",競技者データ入力シート!$S$1)</f>
        <v/>
      </c>
      <c r="Q148" s="11" t="str">
        <f>IF(P148="", "",'大会申込一覧表(印刷して提出)'!$P$6)</f>
        <v/>
      </c>
      <c r="R148" s="11" t="str">
        <f>IF(P148="", "", '大会申込一覧表(印刷して提出)'!$E$6)</f>
        <v/>
      </c>
      <c r="S148" s="11" t="str">
        <f>IF(Q148="", "", '大会申込一覧表(印刷して提出)'!$P$5)</f>
        <v/>
      </c>
      <c r="T148" s="11" t="str">
        <f>IF(競技者データ入力シート!M152="", "", 競技者データ入力シート!M152)</f>
        <v/>
      </c>
      <c r="U148" s="11" t="str">
        <f>IF(V148="", "", IF($K148="男", VLOOKUP(V148, データ!$B$2:$C$101, 2, FALSE), IF($K148="女", VLOOKUP(V148, データ!$F$2:$H$101, 2, FALSE), "")))</f>
        <v/>
      </c>
      <c r="V148" s="240" t="str">
        <f>IF($A148="","",IF(競技者データ入力シート!N152="", "", 競技者データ入力シート!N152))</f>
        <v/>
      </c>
      <c r="W148" s="239" t="str">
        <f>IF(競技者データ入力シート!O152="", "", 競技者データ入力シート!O152)</f>
        <v/>
      </c>
      <c r="X148" s="11" t="str">
        <f>IF(競技者データ入力シート!Q152="", "", TRIM(競技者データ入力シート!Q152))</f>
        <v/>
      </c>
      <c r="Y148" s="11" t="str">
        <f>IF(競技者データ入力シート!R152="", "", 競技者データ入力シート!R152)</f>
        <v/>
      </c>
      <c r="Z148" s="11" t="str">
        <f>IF(AA148="", "", IF($K148="男", VLOOKUP(AA148, データ!$B$2:$C$101, 2, FALSE), IF($K148="女", VLOOKUP(AA148, データ!$F$2:$H$101, 2, FALSE), "")))</f>
        <v/>
      </c>
      <c r="AA148" s="11" t="str">
        <f>IF($A148="","",IF(競技者データ入力シート!S152="", "", 競技者データ入力シート!S152))</f>
        <v/>
      </c>
      <c r="AB148" s="11" t="str">
        <f>IF(競技者データ入力シート!T152="", "", 競技者データ入力シート!T152)</f>
        <v/>
      </c>
      <c r="AC148" s="11" t="str">
        <f>IF(競技者データ入力シート!V152="", "", TRIM(競技者データ入力シート!V152))</f>
        <v/>
      </c>
      <c r="AD148" s="11" t="str">
        <f>IF(競技者データ入力シート!W152="", "", 競技者データ入力シート!W152)</f>
        <v/>
      </c>
      <c r="AE148" s="11" t="str">
        <f>IF(AF148="", "", IF($K148="男", VLOOKUP(AF148, データ!$B$2:$C$101, 2, FALSE), IF($K148="女", VLOOKUP(AF148, データ!$F$2:$H$101, 2, FALSE), "")))</f>
        <v/>
      </c>
      <c r="AF148" s="11" t="str">
        <f>IF($A148="","",IF(競技者データ入力シート!X152="", "", 競技者データ入力シート!X152))</f>
        <v/>
      </c>
      <c r="AG148" s="11" t="str">
        <f>IF(競技者データ入力シート!Y152="", "", 競技者データ入力シート!Y152)</f>
        <v/>
      </c>
      <c r="AH148" s="11" t="str">
        <f>IF(競技者データ入力シート!AA152="", "", TRIM(競技者データ入力シート!AA152))</f>
        <v/>
      </c>
      <c r="AI148" s="11" t="str">
        <f>IF(競技者データ入力シート!AB152="", "", 競技者データ入力シート!AB152)</f>
        <v/>
      </c>
      <c r="AJ148" s="11" t="str">
        <f>IF(AK148="", "", IF($K148="男", VLOOKUP(AK148, データ!$B$2:$C$101, 2, FALSE), IF($K148="女", VLOOKUP(AK148, データ!$F$2:$H$101, 2, FALSE), "")))</f>
        <v/>
      </c>
      <c r="AK148" s="11" t="str">
        <f>IF($A148="","",IF(競技者データ入力シート!AC152="", "", 競技者データ入力シート!AC152))</f>
        <v/>
      </c>
      <c r="AL148" s="11" t="str">
        <f>IF(競技者データ入力シート!AD152="", "", 競技者データ入力シート!AD152)</f>
        <v/>
      </c>
      <c r="AM148" s="11" t="str">
        <f>IF(競技者データ入力シート!AF152="", "", TRIM(競技者データ入力シート!AF152))</f>
        <v/>
      </c>
      <c r="AN148" s="11" t="str">
        <f>IF(競技者データ入力シート!AG152="", "", 競技者データ入力シート!AG152)</f>
        <v/>
      </c>
      <c r="AO148" s="11" t="str">
        <f>IF(AP148="", "", IF($K148="男", VLOOKUP(AP148, データ!$B$2:$C$101, 2, FALSE), IF($K148="女", VLOOKUP(AP148, データ!$F$2:$H$101, 2, FALSE), "")))</f>
        <v/>
      </c>
      <c r="AP148" s="11" t="str">
        <f>IF($A148="","",IF(競技者データ入力シート!AH152="", "", 競技者データ入力シート!AH152))</f>
        <v/>
      </c>
      <c r="AQ148" s="11" t="str">
        <f>IF(競技者データ入力シート!AI152="", "", 競技者データ入力シート!AI152)</f>
        <v/>
      </c>
      <c r="AR148" s="11" t="str">
        <f>IF(競技者データ入力シート!AK152="", "", TRIM(競技者データ入力シート!AK152))</f>
        <v/>
      </c>
      <c r="AS148" s="11" t="str">
        <f>IF(競技者データ入力シート!AL152="", "", 競技者データ入力シート!AL152)</f>
        <v/>
      </c>
      <c r="AT148" s="11" t="str">
        <f t="shared" si="14"/>
        <v/>
      </c>
    </row>
    <row r="149" spans="1:46">
      <c r="A149" s="11" t="str">
        <f>競技者データ入力シート!A153</f>
        <v/>
      </c>
      <c r="B149" s="11" t="str">
        <f>IF(競技者データ入力シート!B153="", "", 競技者データ入力シート!B153)</f>
        <v/>
      </c>
      <c r="C149" s="11" t="str">
        <f>IF(競技者データ入力シート!C153="", "", 競技者データ入力シート!C153)</f>
        <v/>
      </c>
      <c r="D149" s="11" t="str">
        <f>IF(競技者データ入力シート!D153="", "", 競技者データ入力シート!D153)</f>
        <v/>
      </c>
      <c r="E149" s="11" t="str">
        <f t="shared" si="10"/>
        <v/>
      </c>
      <c r="F149" s="11" t="str">
        <f t="shared" si="11"/>
        <v/>
      </c>
      <c r="G149" s="11" t="str">
        <f t="shared" si="12"/>
        <v/>
      </c>
      <c r="H149" s="11" t="str">
        <f t="shared" si="13"/>
        <v/>
      </c>
      <c r="I149" s="11" t="str">
        <f>IF(競技者データ入力シート!E153="", "", 競技者データ入力シート!E153)</f>
        <v/>
      </c>
      <c r="J149" s="11" t="str">
        <f>IF(競技者データ入力シート!F153="", "", 競技者データ入力シート!F153)</f>
        <v/>
      </c>
      <c r="K149" s="11" t="str">
        <f>IF(競技者データ入力シート!H153="", "", 競技者データ入力シート!H153)</f>
        <v/>
      </c>
      <c r="L149" s="11" t="str">
        <f>IF(競技者データ入力シート!I153="", "", 競技者データ入力シート!I153)</f>
        <v/>
      </c>
      <c r="M149" s="11" t="str">
        <f>IF(競技者データ入力シート!J153="", "", 競技者データ入力シート!J153)</f>
        <v/>
      </c>
      <c r="N149" s="11" t="str">
        <f>IF(競技者データ入力シート!K153="", "", 競技者データ入力シート!K153)</f>
        <v/>
      </c>
      <c r="O149" s="11" t="str">
        <f>IF(競技者データ入力シート!L153="", "", 競技者データ入力シート!L153)</f>
        <v/>
      </c>
      <c r="P149" s="11" t="str">
        <f>IF(A149="","",競技者データ入力シート!$S$1)</f>
        <v/>
      </c>
      <c r="Q149" s="11" t="str">
        <f>IF(P149="", "",'大会申込一覧表(印刷して提出)'!$P$6)</f>
        <v/>
      </c>
      <c r="R149" s="11" t="str">
        <f>IF(P149="", "", '大会申込一覧表(印刷して提出)'!$E$6)</f>
        <v/>
      </c>
      <c r="S149" s="11" t="str">
        <f>IF(Q149="", "", '大会申込一覧表(印刷して提出)'!$P$5)</f>
        <v/>
      </c>
      <c r="T149" s="11" t="str">
        <f>IF(競技者データ入力シート!M153="", "", 競技者データ入力シート!M153)</f>
        <v/>
      </c>
      <c r="U149" s="11" t="str">
        <f>IF(V149="", "", IF($K149="男", VLOOKUP(V149, データ!$B$2:$C$101, 2, FALSE), IF($K149="女", VLOOKUP(V149, データ!$F$2:$H$101, 2, FALSE), "")))</f>
        <v/>
      </c>
      <c r="V149" s="240" t="str">
        <f>IF($A149="","",IF(競技者データ入力シート!N153="", "", 競技者データ入力シート!N153))</f>
        <v/>
      </c>
      <c r="W149" s="239" t="str">
        <f>IF(競技者データ入力シート!O153="", "", 競技者データ入力シート!O153)</f>
        <v/>
      </c>
      <c r="X149" s="11" t="str">
        <f>IF(競技者データ入力シート!Q153="", "", TRIM(競技者データ入力シート!Q153))</f>
        <v/>
      </c>
      <c r="Y149" s="11" t="str">
        <f>IF(競技者データ入力シート!R153="", "", 競技者データ入力シート!R153)</f>
        <v/>
      </c>
      <c r="Z149" s="11" t="str">
        <f>IF(AA149="", "", IF($K149="男", VLOOKUP(AA149, データ!$B$2:$C$101, 2, FALSE), IF($K149="女", VLOOKUP(AA149, データ!$F$2:$H$101, 2, FALSE), "")))</f>
        <v/>
      </c>
      <c r="AA149" s="11" t="str">
        <f>IF($A149="","",IF(競技者データ入力シート!S153="", "", 競技者データ入力シート!S153))</f>
        <v/>
      </c>
      <c r="AB149" s="11" t="str">
        <f>IF(競技者データ入力シート!T153="", "", 競技者データ入力シート!T153)</f>
        <v/>
      </c>
      <c r="AC149" s="11" t="str">
        <f>IF(競技者データ入力シート!V153="", "", TRIM(競技者データ入力シート!V153))</f>
        <v/>
      </c>
      <c r="AD149" s="11" t="str">
        <f>IF(競技者データ入力シート!W153="", "", 競技者データ入力シート!W153)</f>
        <v/>
      </c>
      <c r="AE149" s="11" t="str">
        <f>IF(AF149="", "", IF($K149="男", VLOOKUP(AF149, データ!$B$2:$C$101, 2, FALSE), IF($K149="女", VLOOKUP(AF149, データ!$F$2:$H$101, 2, FALSE), "")))</f>
        <v/>
      </c>
      <c r="AF149" s="11" t="str">
        <f>IF($A149="","",IF(競技者データ入力シート!X153="", "", 競技者データ入力シート!X153))</f>
        <v/>
      </c>
      <c r="AG149" s="11" t="str">
        <f>IF(競技者データ入力シート!Y153="", "", 競技者データ入力シート!Y153)</f>
        <v/>
      </c>
      <c r="AH149" s="11" t="str">
        <f>IF(競技者データ入力シート!AA153="", "", TRIM(競技者データ入力シート!AA153))</f>
        <v/>
      </c>
      <c r="AI149" s="11" t="str">
        <f>IF(競技者データ入力シート!AB153="", "", 競技者データ入力シート!AB153)</f>
        <v/>
      </c>
      <c r="AJ149" s="11" t="str">
        <f>IF(AK149="", "", IF($K149="男", VLOOKUP(AK149, データ!$B$2:$C$101, 2, FALSE), IF($K149="女", VLOOKUP(AK149, データ!$F$2:$H$101, 2, FALSE), "")))</f>
        <v/>
      </c>
      <c r="AK149" s="11" t="str">
        <f>IF($A149="","",IF(競技者データ入力シート!AC153="", "", 競技者データ入力シート!AC153))</f>
        <v/>
      </c>
      <c r="AL149" s="11" t="str">
        <f>IF(競技者データ入力シート!AD153="", "", 競技者データ入力シート!AD153)</f>
        <v/>
      </c>
      <c r="AM149" s="11" t="str">
        <f>IF(競技者データ入力シート!AF153="", "", TRIM(競技者データ入力シート!AF153))</f>
        <v/>
      </c>
      <c r="AN149" s="11" t="str">
        <f>IF(競技者データ入力シート!AG153="", "", 競技者データ入力シート!AG153)</f>
        <v/>
      </c>
      <c r="AO149" s="11" t="str">
        <f>IF(AP149="", "", IF($K149="男", VLOOKUP(AP149, データ!$B$2:$C$101, 2, FALSE), IF($K149="女", VLOOKUP(AP149, データ!$F$2:$H$101, 2, FALSE), "")))</f>
        <v/>
      </c>
      <c r="AP149" s="11" t="str">
        <f>IF($A149="","",IF(競技者データ入力シート!AH153="", "", 競技者データ入力シート!AH153))</f>
        <v/>
      </c>
      <c r="AQ149" s="11" t="str">
        <f>IF(競技者データ入力シート!AI153="", "", 競技者データ入力シート!AI153)</f>
        <v/>
      </c>
      <c r="AR149" s="11" t="str">
        <f>IF(競技者データ入力シート!AK153="", "", TRIM(競技者データ入力シート!AK153))</f>
        <v/>
      </c>
      <c r="AS149" s="11" t="str">
        <f>IF(競技者データ入力シート!AL153="", "", 競技者データ入力シート!AL153)</f>
        <v/>
      </c>
      <c r="AT149" s="11" t="str">
        <f t="shared" si="14"/>
        <v/>
      </c>
    </row>
    <row r="150" spans="1:46">
      <c r="A150" s="11" t="str">
        <f>競技者データ入力シート!A154</f>
        <v/>
      </c>
      <c r="B150" s="11" t="str">
        <f>IF(競技者データ入力シート!B154="", "", 競技者データ入力シート!B154)</f>
        <v/>
      </c>
      <c r="C150" s="11" t="str">
        <f>IF(競技者データ入力シート!C154="", "", 競技者データ入力シート!C154)</f>
        <v/>
      </c>
      <c r="D150" s="11" t="str">
        <f>IF(競技者データ入力シート!D154="", "", 競技者データ入力シート!D154)</f>
        <v/>
      </c>
      <c r="E150" s="11" t="str">
        <f t="shared" si="10"/>
        <v/>
      </c>
      <c r="F150" s="11" t="str">
        <f t="shared" si="11"/>
        <v/>
      </c>
      <c r="G150" s="11" t="str">
        <f t="shared" si="12"/>
        <v/>
      </c>
      <c r="H150" s="11" t="str">
        <f t="shared" si="13"/>
        <v/>
      </c>
      <c r="I150" s="11" t="str">
        <f>IF(競技者データ入力シート!E154="", "", 競技者データ入力シート!E154)</f>
        <v/>
      </c>
      <c r="J150" s="11" t="str">
        <f>IF(競技者データ入力シート!F154="", "", 競技者データ入力シート!F154)</f>
        <v/>
      </c>
      <c r="K150" s="11" t="str">
        <f>IF(競技者データ入力シート!H154="", "", 競技者データ入力シート!H154)</f>
        <v/>
      </c>
      <c r="L150" s="11" t="str">
        <f>IF(競技者データ入力シート!I154="", "", 競技者データ入力シート!I154)</f>
        <v/>
      </c>
      <c r="M150" s="11" t="str">
        <f>IF(競技者データ入力シート!J154="", "", 競技者データ入力シート!J154)</f>
        <v/>
      </c>
      <c r="N150" s="11" t="str">
        <f>IF(競技者データ入力シート!K154="", "", 競技者データ入力シート!K154)</f>
        <v/>
      </c>
      <c r="O150" s="11" t="str">
        <f>IF(競技者データ入力シート!L154="", "", 競技者データ入力シート!L154)</f>
        <v/>
      </c>
      <c r="P150" s="11" t="str">
        <f>IF(A150="","",競技者データ入力シート!$S$1)</f>
        <v/>
      </c>
      <c r="Q150" s="11" t="str">
        <f>IF(P150="", "",'大会申込一覧表(印刷して提出)'!$P$6)</f>
        <v/>
      </c>
      <c r="R150" s="11" t="str">
        <f>IF(P150="", "", '大会申込一覧表(印刷して提出)'!$E$6)</f>
        <v/>
      </c>
      <c r="S150" s="11" t="str">
        <f>IF(Q150="", "", '大会申込一覧表(印刷して提出)'!$P$5)</f>
        <v/>
      </c>
      <c r="T150" s="11" t="str">
        <f>IF(競技者データ入力シート!M154="", "", 競技者データ入力シート!M154)</f>
        <v/>
      </c>
      <c r="U150" s="11" t="str">
        <f>IF(V150="", "", IF($K150="男", VLOOKUP(V150, データ!$B$2:$C$101, 2, FALSE), IF($K150="女", VLOOKUP(V150, データ!$F$2:$H$101, 2, FALSE), "")))</f>
        <v/>
      </c>
      <c r="V150" s="240" t="str">
        <f>IF($A150="","",IF(競技者データ入力シート!N154="", "", 競技者データ入力シート!N154))</f>
        <v/>
      </c>
      <c r="W150" s="239" t="str">
        <f>IF(競技者データ入力シート!O154="", "", 競技者データ入力シート!O154)</f>
        <v/>
      </c>
      <c r="X150" s="11" t="str">
        <f>IF(競技者データ入力シート!Q154="", "", TRIM(競技者データ入力シート!Q154))</f>
        <v/>
      </c>
      <c r="Y150" s="11" t="str">
        <f>IF(競技者データ入力シート!R154="", "", 競技者データ入力シート!R154)</f>
        <v/>
      </c>
      <c r="Z150" s="11" t="str">
        <f>IF(AA150="", "", IF($K150="男", VLOOKUP(AA150, データ!$B$2:$C$101, 2, FALSE), IF($K150="女", VLOOKUP(AA150, データ!$F$2:$H$101, 2, FALSE), "")))</f>
        <v/>
      </c>
      <c r="AA150" s="11" t="str">
        <f>IF($A150="","",IF(競技者データ入力シート!S154="", "", 競技者データ入力シート!S154))</f>
        <v/>
      </c>
      <c r="AB150" s="11" t="str">
        <f>IF(競技者データ入力シート!T154="", "", 競技者データ入力シート!T154)</f>
        <v/>
      </c>
      <c r="AC150" s="11" t="str">
        <f>IF(競技者データ入力シート!V154="", "", TRIM(競技者データ入力シート!V154))</f>
        <v/>
      </c>
      <c r="AD150" s="11" t="str">
        <f>IF(競技者データ入力シート!W154="", "", 競技者データ入力シート!W154)</f>
        <v/>
      </c>
      <c r="AE150" s="11" t="str">
        <f>IF(AF150="", "", IF($K150="男", VLOOKUP(AF150, データ!$B$2:$C$101, 2, FALSE), IF($K150="女", VLOOKUP(AF150, データ!$F$2:$H$101, 2, FALSE), "")))</f>
        <v/>
      </c>
      <c r="AF150" s="11" t="str">
        <f>IF($A150="","",IF(競技者データ入力シート!X154="", "", 競技者データ入力シート!X154))</f>
        <v/>
      </c>
      <c r="AG150" s="11" t="str">
        <f>IF(競技者データ入力シート!Y154="", "", 競技者データ入力シート!Y154)</f>
        <v/>
      </c>
      <c r="AH150" s="11" t="str">
        <f>IF(競技者データ入力シート!AA154="", "", TRIM(競技者データ入力シート!AA154))</f>
        <v/>
      </c>
      <c r="AI150" s="11" t="str">
        <f>IF(競技者データ入力シート!AB154="", "", 競技者データ入力シート!AB154)</f>
        <v/>
      </c>
      <c r="AJ150" s="11" t="str">
        <f>IF(AK150="", "", IF($K150="男", VLOOKUP(AK150, データ!$B$2:$C$101, 2, FALSE), IF($K150="女", VLOOKUP(AK150, データ!$F$2:$H$101, 2, FALSE), "")))</f>
        <v/>
      </c>
      <c r="AK150" s="11" t="str">
        <f>IF($A150="","",IF(競技者データ入力シート!AC154="", "", 競技者データ入力シート!AC154))</f>
        <v/>
      </c>
      <c r="AL150" s="11" t="str">
        <f>IF(競技者データ入力シート!AD154="", "", 競技者データ入力シート!AD154)</f>
        <v/>
      </c>
      <c r="AM150" s="11" t="str">
        <f>IF(競技者データ入力シート!AF154="", "", TRIM(競技者データ入力シート!AF154))</f>
        <v/>
      </c>
      <c r="AN150" s="11" t="str">
        <f>IF(競技者データ入力シート!AG154="", "", 競技者データ入力シート!AG154)</f>
        <v/>
      </c>
      <c r="AO150" s="11" t="str">
        <f>IF(AP150="", "", IF($K150="男", VLOOKUP(AP150, データ!$B$2:$C$101, 2, FALSE), IF($K150="女", VLOOKUP(AP150, データ!$F$2:$H$101, 2, FALSE), "")))</f>
        <v/>
      </c>
      <c r="AP150" s="11" t="str">
        <f>IF($A150="","",IF(競技者データ入力シート!AH154="", "", 競技者データ入力シート!AH154))</f>
        <v/>
      </c>
      <c r="AQ150" s="11" t="str">
        <f>IF(競技者データ入力シート!AI154="", "", 競技者データ入力シート!AI154)</f>
        <v/>
      </c>
      <c r="AR150" s="11" t="str">
        <f>IF(競技者データ入力シート!AK154="", "", TRIM(競技者データ入力シート!AK154))</f>
        <v/>
      </c>
      <c r="AS150" s="11" t="str">
        <f>IF(競技者データ入力シート!AL154="", "", 競技者データ入力シート!AL154)</f>
        <v/>
      </c>
      <c r="AT150" s="11" t="str">
        <f t="shared" si="14"/>
        <v/>
      </c>
    </row>
    <row r="151" spans="1:46">
      <c r="A151" s="11" t="str">
        <f>競技者データ入力シート!A155</f>
        <v/>
      </c>
      <c r="B151" s="11" t="str">
        <f>IF(競技者データ入力シート!B155="", "", 競技者データ入力シート!B155)</f>
        <v/>
      </c>
      <c r="C151" s="11" t="str">
        <f>IF(競技者データ入力シート!C155="", "", 競技者データ入力シート!C155)</f>
        <v/>
      </c>
      <c r="D151" s="11" t="str">
        <f>IF(競技者データ入力シート!D155="", "", 競技者データ入力シート!D155)</f>
        <v/>
      </c>
      <c r="E151" s="11" t="str">
        <f t="shared" si="10"/>
        <v/>
      </c>
      <c r="F151" s="11" t="str">
        <f t="shared" si="11"/>
        <v/>
      </c>
      <c r="G151" s="11" t="str">
        <f t="shared" si="12"/>
        <v/>
      </c>
      <c r="H151" s="11" t="str">
        <f t="shared" si="13"/>
        <v/>
      </c>
      <c r="I151" s="11" t="str">
        <f>IF(競技者データ入力シート!E155="", "", 競技者データ入力シート!E155)</f>
        <v/>
      </c>
      <c r="J151" s="11" t="str">
        <f>IF(競技者データ入力シート!F155="", "", 競技者データ入力シート!F155)</f>
        <v/>
      </c>
      <c r="K151" s="11" t="str">
        <f>IF(競技者データ入力シート!H155="", "", 競技者データ入力シート!H155)</f>
        <v/>
      </c>
      <c r="L151" s="11" t="str">
        <f>IF(競技者データ入力シート!I155="", "", 競技者データ入力シート!I155)</f>
        <v/>
      </c>
      <c r="M151" s="11" t="str">
        <f>IF(競技者データ入力シート!J155="", "", 競技者データ入力シート!J155)</f>
        <v/>
      </c>
      <c r="N151" s="11" t="str">
        <f>IF(競技者データ入力シート!K155="", "", 競技者データ入力シート!K155)</f>
        <v/>
      </c>
      <c r="O151" s="11" t="str">
        <f>IF(競技者データ入力シート!L155="", "", 競技者データ入力シート!L155)</f>
        <v/>
      </c>
      <c r="P151" s="11" t="str">
        <f>IF(A151="","",競技者データ入力シート!$S$1)</f>
        <v/>
      </c>
      <c r="Q151" s="11" t="str">
        <f>IF(P151="", "",'大会申込一覧表(印刷して提出)'!$P$6)</f>
        <v/>
      </c>
      <c r="R151" s="11" t="str">
        <f>IF(P151="", "", '大会申込一覧表(印刷して提出)'!$E$6)</f>
        <v/>
      </c>
      <c r="S151" s="11" t="str">
        <f>IF(Q151="", "", '大会申込一覧表(印刷して提出)'!$P$5)</f>
        <v/>
      </c>
      <c r="T151" s="11" t="str">
        <f>IF(競技者データ入力シート!M155="", "", 競技者データ入力シート!M155)</f>
        <v/>
      </c>
      <c r="U151" s="11" t="str">
        <f>IF(V151="", "", IF($K151="男", VLOOKUP(V151, データ!$B$2:$C$101, 2, FALSE), IF($K151="女", VLOOKUP(V151, データ!$F$2:$H$101, 2, FALSE), "")))</f>
        <v/>
      </c>
      <c r="V151" s="240" t="str">
        <f>IF($A151="","",IF(競技者データ入力シート!N155="", "", 競技者データ入力シート!N155))</f>
        <v/>
      </c>
      <c r="W151" s="239" t="str">
        <f>IF(競技者データ入力シート!O155="", "", 競技者データ入力シート!O155)</f>
        <v/>
      </c>
      <c r="X151" s="11" t="str">
        <f>IF(競技者データ入力シート!Q155="", "", TRIM(競技者データ入力シート!Q155))</f>
        <v/>
      </c>
      <c r="Y151" s="11" t="str">
        <f>IF(競技者データ入力シート!R155="", "", 競技者データ入力シート!R155)</f>
        <v/>
      </c>
      <c r="Z151" s="11" t="str">
        <f>IF(AA151="", "", IF($K151="男", VLOOKUP(AA151, データ!$B$2:$C$101, 2, FALSE), IF($K151="女", VLOOKUP(AA151, データ!$F$2:$H$101, 2, FALSE), "")))</f>
        <v/>
      </c>
      <c r="AA151" s="11" t="str">
        <f>IF($A151="","",IF(競技者データ入力シート!S155="", "", 競技者データ入力シート!S155))</f>
        <v/>
      </c>
      <c r="AB151" s="11" t="str">
        <f>IF(競技者データ入力シート!T155="", "", 競技者データ入力シート!T155)</f>
        <v/>
      </c>
      <c r="AC151" s="11" t="str">
        <f>IF(競技者データ入力シート!V155="", "", TRIM(競技者データ入力シート!V155))</f>
        <v/>
      </c>
      <c r="AD151" s="11" t="str">
        <f>IF(競技者データ入力シート!W155="", "", 競技者データ入力シート!W155)</f>
        <v/>
      </c>
      <c r="AE151" s="11" t="str">
        <f>IF(AF151="", "", IF($K151="男", VLOOKUP(AF151, データ!$B$2:$C$101, 2, FALSE), IF($K151="女", VLOOKUP(AF151, データ!$F$2:$H$101, 2, FALSE), "")))</f>
        <v/>
      </c>
      <c r="AF151" s="11" t="str">
        <f>IF($A151="","",IF(競技者データ入力シート!X155="", "", 競技者データ入力シート!X155))</f>
        <v/>
      </c>
      <c r="AG151" s="11" t="str">
        <f>IF(競技者データ入力シート!Y155="", "", 競技者データ入力シート!Y155)</f>
        <v/>
      </c>
      <c r="AH151" s="11" t="str">
        <f>IF(競技者データ入力シート!AA155="", "", TRIM(競技者データ入力シート!AA155))</f>
        <v/>
      </c>
      <c r="AI151" s="11" t="str">
        <f>IF(競技者データ入力シート!AB155="", "", 競技者データ入力シート!AB155)</f>
        <v/>
      </c>
      <c r="AJ151" s="11" t="str">
        <f>IF(AK151="", "", IF($K151="男", VLOOKUP(AK151, データ!$B$2:$C$101, 2, FALSE), IF($K151="女", VLOOKUP(AK151, データ!$F$2:$H$101, 2, FALSE), "")))</f>
        <v/>
      </c>
      <c r="AK151" s="11" t="str">
        <f>IF($A151="","",IF(競技者データ入力シート!AC155="", "", 競技者データ入力シート!AC155))</f>
        <v/>
      </c>
      <c r="AL151" s="11" t="str">
        <f>IF(競技者データ入力シート!AD155="", "", 競技者データ入力シート!AD155)</f>
        <v/>
      </c>
      <c r="AM151" s="11" t="str">
        <f>IF(競技者データ入力シート!AF155="", "", TRIM(競技者データ入力シート!AF155))</f>
        <v/>
      </c>
      <c r="AN151" s="11" t="str">
        <f>IF(競技者データ入力シート!AG155="", "", 競技者データ入力シート!AG155)</f>
        <v/>
      </c>
      <c r="AO151" s="11" t="str">
        <f>IF(AP151="", "", IF($K151="男", VLOOKUP(AP151, データ!$B$2:$C$101, 2, FALSE), IF($K151="女", VLOOKUP(AP151, データ!$F$2:$H$101, 2, FALSE), "")))</f>
        <v/>
      </c>
      <c r="AP151" s="11" t="str">
        <f>IF($A151="","",IF(競技者データ入力シート!AH155="", "", 競技者データ入力シート!AH155))</f>
        <v/>
      </c>
      <c r="AQ151" s="11" t="str">
        <f>IF(競技者データ入力シート!AI155="", "", 競技者データ入力シート!AI155)</f>
        <v/>
      </c>
      <c r="AR151" s="11" t="str">
        <f>IF(競技者データ入力シート!AK155="", "", TRIM(競技者データ入力シート!AK155))</f>
        <v/>
      </c>
      <c r="AS151" s="11" t="str">
        <f>IF(競技者データ入力シート!AL155="", "", 競技者データ入力シート!AL155)</f>
        <v/>
      </c>
      <c r="AT151" s="11" t="str">
        <f t="shared" si="14"/>
        <v/>
      </c>
    </row>
    <row r="152" spans="1:46">
      <c r="A152" s="11" t="str">
        <f>競技者データ入力シート!A156</f>
        <v/>
      </c>
      <c r="B152" s="11" t="str">
        <f>IF(競技者データ入力シート!B156="", "", 競技者データ入力シート!B156)</f>
        <v/>
      </c>
      <c r="C152" s="11" t="str">
        <f>IF(競技者データ入力シート!C156="", "", 競技者データ入力シート!C156)</f>
        <v/>
      </c>
      <c r="D152" s="11" t="str">
        <f>IF(競技者データ入力シート!D156="", "", 競技者データ入力シート!D156)</f>
        <v/>
      </c>
      <c r="E152" s="11" t="str">
        <f t="shared" si="10"/>
        <v/>
      </c>
      <c r="F152" s="11" t="str">
        <f t="shared" si="11"/>
        <v/>
      </c>
      <c r="G152" s="11" t="str">
        <f t="shared" si="12"/>
        <v/>
      </c>
      <c r="H152" s="11" t="str">
        <f t="shared" si="13"/>
        <v/>
      </c>
      <c r="I152" s="11" t="str">
        <f>IF(競技者データ入力シート!E156="", "", 競技者データ入力シート!E156)</f>
        <v/>
      </c>
      <c r="J152" s="11" t="str">
        <f>IF(競技者データ入力シート!F156="", "", 競技者データ入力シート!F156)</f>
        <v/>
      </c>
      <c r="K152" s="11" t="str">
        <f>IF(競技者データ入力シート!H156="", "", 競技者データ入力シート!H156)</f>
        <v/>
      </c>
      <c r="L152" s="11" t="str">
        <f>IF(競技者データ入力シート!I156="", "", 競技者データ入力シート!I156)</f>
        <v/>
      </c>
      <c r="M152" s="11" t="str">
        <f>IF(競技者データ入力シート!J156="", "", 競技者データ入力シート!J156)</f>
        <v/>
      </c>
      <c r="N152" s="11" t="str">
        <f>IF(競技者データ入力シート!K156="", "", 競技者データ入力シート!K156)</f>
        <v/>
      </c>
      <c r="O152" s="11" t="str">
        <f>IF(競技者データ入力シート!L156="", "", 競技者データ入力シート!L156)</f>
        <v/>
      </c>
      <c r="P152" s="11" t="str">
        <f>IF(A152="","",競技者データ入力シート!$S$1)</f>
        <v/>
      </c>
      <c r="Q152" s="11" t="str">
        <f>IF(P152="", "",'大会申込一覧表(印刷して提出)'!$P$6)</f>
        <v/>
      </c>
      <c r="R152" s="11" t="str">
        <f>IF(P152="", "", '大会申込一覧表(印刷して提出)'!$E$6)</f>
        <v/>
      </c>
      <c r="S152" s="11" t="str">
        <f>IF(Q152="", "", '大会申込一覧表(印刷して提出)'!$P$5)</f>
        <v/>
      </c>
      <c r="T152" s="11" t="str">
        <f>IF(競技者データ入力シート!M156="", "", 競技者データ入力シート!M156)</f>
        <v/>
      </c>
      <c r="U152" s="11" t="str">
        <f>IF(V152="", "", IF($K152="男", VLOOKUP(V152, データ!$B$2:$C$101, 2, FALSE), IF($K152="女", VLOOKUP(V152, データ!$F$2:$H$101, 2, FALSE), "")))</f>
        <v/>
      </c>
      <c r="V152" s="240" t="str">
        <f>IF($A152="","",IF(競技者データ入力シート!N156="", "", 競技者データ入力シート!N156))</f>
        <v/>
      </c>
      <c r="W152" s="239" t="str">
        <f>IF(競技者データ入力シート!O156="", "", 競技者データ入力シート!O156)</f>
        <v/>
      </c>
      <c r="X152" s="11" t="str">
        <f>IF(競技者データ入力シート!Q156="", "", TRIM(競技者データ入力シート!Q156))</f>
        <v/>
      </c>
      <c r="Y152" s="11" t="str">
        <f>IF(競技者データ入力シート!R156="", "", 競技者データ入力シート!R156)</f>
        <v/>
      </c>
      <c r="Z152" s="11" t="str">
        <f>IF(AA152="", "", IF($K152="男", VLOOKUP(AA152, データ!$B$2:$C$101, 2, FALSE), IF($K152="女", VLOOKUP(AA152, データ!$F$2:$H$101, 2, FALSE), "")))</f>
        <v/>
      </c>
      <c r="AA152" s="11" t="str">
        <f>IF($A152="","",IF(競技者データ入力シート!S156="", "", 競技者データ入力シート!S156))</f>
        <v/>
      </c>
      <c r="AB152" s="11" t="str">
        <f>IF(競技者データ入力シート!T156="", "", 競技者データ入力シート!T156)</f>
        <v/>
      </c>
      <c r="AC152" s="11" t="str">
        <f>IF(競技者データ入力シート!V156="", "", TRIM(競技者データ入力シート!V156))</f>
        <v/>
      </c>
      <c r="AD152" s="11" t="str">
        <f>IF(競技者データ入力シート!W156="", "", 競技者データ入力シート!W156)</f>
        <v/>
      </c>
      <c r="AE152" s="11" t="str">
        <f>IF(AF152="", "", IF($K152="男", VLOOKUP(AF152, データ!$B$2:$C$101, 2, FALSE), IF($K152="女", VLOOKUP(AF152, データ!$F$2:$H$101, 2, FALSE), "")))</f>
        <v/>
      </c>
      <c r="AF152" s="11" t="str">
        <f>IF($A152="","",IF(競技者データ入力シート!X156="", "", 競技者データ入力シート!X156))</f>
        <v/>
      </c>
      <c r="AG152" s="11" t="str">
        <f>IF(競技者データ入力シート!Y156="", "", 競技者データ入力シート!Y156)</f>
        <v/>
      </c>
      <c r="AH152" s="11" t="str">
        <f>IF(競技者データ入力シート!AA156="", "", TRIM(競技者データ入力シート!AA156))</f>
        <v/>
      </c>
      <c r="AI152" s="11" t="str">
        <f>IF(競技者データ入力シート!AB156="", "", 競技者データ入力シート!AB156)</f>
        <v/>
      </c>
      <c r="AJ152" s="11" t="str">
        <f>IF(AK152="", "", IF($K152="男", VLOOKUP(AK152, データ!$B$2:$C$101, 2, FALSE), IF($K152="女", VLOOKUP(AK152, データ!$F$2:$H$101, 2, FALSE), "")))</f>
        <v/>
      </c>
      <c r="AK152" s="11" t="str">
        <f>IF($A152="","",IF(競技者データ入力シート!AC156="", "", 競技者データ入力シート!AC156))</f>
        <v/>
      </c>
      <c r="AL152" s="11" t="str">
        <f>IF(競技者データ入力シート!AD156="", "", 競技者データ入力シート!AD156)</f>
        <v/>
      </c>
      <c r="AM152" s="11" t="str">
        <f>IF(競技者データ入力シート!AF156="", "", TRIM(競技者データ入力シート!AF156))</f>
        <v/>
      </c>
      <c r="AN152" s="11" t="str">
        <f>IF(競技者データ入力シート!AG156="", "", 競技者データ入力シート!AG156)</f>
        <v/>
      </c>
      <c r="AO152" s="11" t="str">
        <f>IF(AP152="", "", IF($K152="男", VLOOKUP(AP152, データ!$B$2:$C$101, 2, FALSE), IF($K152="女", VLOOKUP(AP152, データ!$F$2:$H$101, 2, FALSE), "")))</f>
        <v/>
      </c>
      <c r="AP152" s="11" t="str">
        <f>IF($A152="","",IF(競技者データ入力シート!AH156="", "", 競技者データ入力シート!AH156))</f>
        <v/>
      </c>
      <c r="AQ152" s="11" t="str">
        <f>IF(競技者データ入力シート!AI156="", "", 競技者データ入力シート!AI156)</f>
        <v/>
      </c>
      <c r="AR152" s="11" t="str">
        <f>IF(競技者データ入力シート!AK156="", "", TRIM(競技者データ入力シート!AK156))</f>
        <v/>
      </c>
      <c r="AS152" s="11" t="str">
        <f>IF(競技者データ入力シート!AL156="", "", 競技者データ入力シート!AL156)</f>
        <v/>
      </c>
      <c r="AT152" s="11" t="str">
        <f t="shared" si="14"/>
        <v/>
      </c>
    </row>
    <row r="153" spans="1:46">
      <c r="A153" s="11" t="str">
        <f>競技者データ入力シート!A157</f>
        <v/>
      </c>
      <c r="B153" s="11" t="str">
        <f>IF(競技者データ入力シート!B157="", "", 競技者データ入力シート!B157)</f>
        <v/>
      </c>
      <c r="C153" s="11" t="str">
        <f>IF(競技者データ入力シート!C157="", "", 競技者データ入力シート!C157)</f>
        <v/>
      </c>
      <c r="D153" s="11" t="str">
        <f>IF(競技者データ入力シート!D157="", "", 競技者データ入力シート!D157)</f>
        <v/>
      </c>
      <c r="E153" s="11" t="str">
        <f t="shared" si="10"/>
        <v/>
      </c>
      <c r="F153" s="11" t="str">
        <f t="shared" si="11"/>
        <v/>
      </c>
      <c r="G153" s="11" t="str">
        <f t="shared" si="12"/>
        <v/>
      </c>
      <c r="H153" s="11" t="str">
        <f t="shared" si="13"/>
        <v/>
      </c>
      <c r="I153" s="11" t="str">
        <f>IF(競技者データ入力シート!E157="", "", 競技者データ入力シート!E157)</f>
        <v/>
      </c>
      <c r="J153" s="11" t="str">
        <f>IF(競技者データ入力シート!F157="", "", 競技者データ入力シート!F157)</f>
        <v/>
      </c>
      <c r="K153" s="11" t="str">
        <f>IF(競技者データ入力シート!H157="", "", 競技者データ入力シート!H157)</f>
        <v/>
      </c>
      <c r="L153" s="11" t="str">
        <f>IF(競技者データ入力シート!I157="", "", 競技者データ入力シート!I157)</f>
        <v/>
      </c>
      <c r="M153" s="11" t="str">
        <f>IF(競技者データ入力シート!J157="", "", 競技者データ入力シート!J157)</f>
        <v/>
      </c>
      <c r="N153" s="11" t="str">
        <f>IF(競技者データ入力シート!K157="", "", 競技者データ入力シート!K157)</f>
        <v/>
      </c>
      <c r="O153" s="11" t="str">
        <f>IF(競技者データ入力シート!L157="", "", 競技者データ入力シート!L157)</f>
        <v/>
      </c>
      <c r="P153" s="11" t="str">
        <f>IF(A153="","",競技者データ入力シート!$S$1)</f>
        <v/>
      </c>
      <c r="Q153" s="11" t="str">
        <f>IF(P153="", "",'大会申込一覧表(印刷して提出)'!$P$6)</f>
        <v/>
      </c>
      <c r="R153" s="11" t="str">
        <f>IF(P153="", "", '大会申込一覧表(印刷して提出)'!$E$6)</f>
        <v/>
      </c>
      <c r="S153" s="11" t="str">
        <f>IF(Q153="", "", '大会申込一覧表(印刷して提出)'!$P$5)</f>
        <v/>
      </c>
      <c r="T153" s="11" t="str">
        <f>IF(競技者データ入力シート!M157="", "", 競技者データ入力シート!M157)</f>
        <v/>
      </c>
      <c r="U153" s="11" t="str">
        <f>IF(V153="", "", IF($K153="男", VLOOKUP(V153, データ!$B$2:$C$101, 2, FALSE), IF($K153="女", VLOOKUP(V153, データ!$F$2:$H$101, 2, FALSE), "")))</f>
        <v/>
      </c>
      <c r="V153" s="240" t="str">
        <f>IF($A153="","",IF(競技者データ入力シート!N157="", "", 競技者データ入力シート!N157))</f>
        <v/>
      </c>
      <c r="W153" s="239" t="str">
        <f>IF(競技者データ入力シート!O157="", "", 競技者データ入力シート!O157)</f>
        <v/>
      </c>
      <c r="X153" s="11" t="str">
        <f>IF(競技者データ入力シート!Q157="", "", TRIM(競技者データ入力シート!Q157))</f>
        <v/>
      </c>
      <c r="Y153" s="11" t="str">
        <f>IF(競技者データ入力シート!R157="", "", 競技者データ入力シート!R157)</f>
        <v/>
      </c>
      <c r="Z153" s="11" t="str">
        <f>IF(AA153="", "", IF($K153="男", VLOOKUP(AA153, データ!$B$2:$C$101, 2, FALSE), IF($K153="女", VLOOKUP(AA153, データ!$F$2:$H$101, 2, FALSE), "")))</f>
        <v/>
      </c>
      <c r="AA153" s="11" t="str">
        <f>IF($A153="","",IF(競技者データ入力シート!S157="", "", 競技者データ入力シート!S157))</f>
        <v/>
      </c>
      <c r="AB153" s="11" t="str">
        <f>IF(競技者データ入力シート!T157="", "", 競技者データ入力シート!T157)</f>
        <v/>
      </c>
      <c r="AC153" s="11" t="str">
        <f>IF(競技者データ入力シート!V157="", "", TRIM(競技者データ入力シート!V157))</f>
        <v/>
      </c>
      <c r="AD153" s="11" t="str">
        <f>IF(競技者データ入力シート!W157="", "", 競技者データ入力シート!W157)</f>
        <v/>
      </c>
      <c r="AE153" s="11" t="str">
        <f>IF(AF153="", "", IF($K153="男", VLOOKUP(AF153, データ!$B$2:$C$101, 2, FALSE), IF($K153="女", VLOOKUP(AF153, データ!$F$2:$H$101, 2, FALSE), "")))</f>
        <v/>
      </c>
      <c r="AF153" s="11" t="str">
        <f>IF($A153="","",IF(競技者データ入力シート!X157="", "", 競技者データ入力シート!X157))</f>
        <v/>
      </c>
      <c r="AG153" s="11" t="str">
        <f>IF(競技者データ入力シート!Y157="", "", 競技者データ入力シート!Y157)</f>
        <v/>
      </c>
      <c r="AH153" s="11" t="str">
        <f>IF(競技者データ入力シート!AA157="", "", TRIM(競技者データ入力シート!AA157))</f>
        <v/>
      </c>
      <c r="AI153" s="11" t="str">
        <f>IF(競技者データ入力シート!AB157="", "", 競技者データ入力シート!AB157)</f>
        <v/>
      </c>
      <c r="AJ153" s="11" t="str">
        <f>IF(AK153="", "", IF($K153="男", VLOOKUP(AK153, データ!$B$2:$C$101, 2, FALSE), IF($K153="女", VLOOKUP(AK153, データ!$F$2:$H$101, 2, FALSE), "")))</f>
        <v/>
      </c>
      <c r="AK153" s="11" t="str">
        <f>IF($A153="","",IF(競技者データ入力シート!AC157="", "", 競技者データ入力シート!AC157))</f>
        <v/>
      </c>
      <c r="AL153" s="11" t="str">
        <f>IF(競技者データ入力シート!AD157="", "", 競技者データ入力シート!AD157)</f>
        <v/>
      </c>
      <c r="AM153" s="11" t="str">
        <f>IF(競技者データ入力シート!AF157="", "", TRIM(競技者データ入力シート!AF157))</f>
        <v/>
      </c>
      <c r="AN153" s="11" t="str">
        <f>IF(競技者データ入力シート!AG157="", "", 競技者データ入力シート!AG157)</f>
        <v/>
      </c>
      <c r="AO153" s="11" t="str">
        <f>IF(AP153="", "", IF($K153="男", VLOOKUP(AP153, データ!$B$2:$C$101, 2, FALSE), IF($K153="女", VLOOKUP(AP153, データ!$F$2:$H$101, 2, FALSE), "")))</f>
        <v/>
      </c>
      <c r="AP153" s="11" t="str">
        <f>IF($A153="","",IF(競技者データ入力シート!AH157="", "", 競技者データ入力シート!AH157))</f>
        <v/>
      </c>
      <c r="AQ153" s="11" t="str">
        <f>IF(競技者データ入力シート!AI157="", "", 競技者データ入力シート!AI157)</f>
        <v/>
      </c>
      <c r="AR153" s="11" t="str">
        <f>IF(競技者データ入力シート!AK157="", "", TRIM(競技者データ入力シート!AK157))</f>
        <v/>
      </c>
      <c r="AS153" s="11" t="str">
        <f>IF(競技者データ入力シート!AL157="", "", 競技者データ入力シート!AL157)</f>
        <v/>
      </c>
      <c r="AT153" s="11" t="str">
        <f t="shared" si="14"/>
        <v/>
      </c>
    </row>
    <row r="154" spans="1:46">
      <c r="A154" s="11" t="str">
        <f>競技者データ入力シート!A158</f>
        <v/>
      </c>
      <c r="B154" s="11" t="str">
        <f>IF(競技者データ入力シート!B158="", "", 競技者データ入力シート!B158)</f>
        <v/>
      </c>
      <c r="C154" s="11" t="str">
        <f>IF(競技者データ入力シート!C158="", "", 競技者データ入力シート!C158)</f>
        <v/>
      </c>
      <c r="D154" s="11" t="str">
        <f>IF(競技者データ入力シート!D158="", "", 競技者データ入力シート!D158)</f>
        <v/>
      </c>
      <c r="E154" s="11" t="str">
        <f t="shared" si="10"/>
        <v/>
      </c>
      <c r="F154" s="11" t="str">
        <f t="shared" si="11"/>
        <v/>
      </c>
      <c r="G154" s="11" t="str">
        <f t="shared" si="12"/>
        <v/>
      </c>
      <c r="H154" s="11" t="str">
        <f t="shared" si="13"/>
        <v/>
      </c>
      <c r="I154" s="11" t="str">
        <f>IF(競技者データ入力シート!E158="", "", 競技者データ入力シート!E158)</f>
        <v/>
      </c>
      <c r="J154" s="11" t="str">
        <f>IF(競技者データ入力シート!F158="", "", 競技者データ入力シート!F158)</f>
        <v/>
      </c>
      <c r="K154" s="11" t="str">
        <f>IF(競技者データ入力シート!H158="", "", 競技者データ入力シート!H158)</f>
        <v/>
      </c>
      <c r="L154" s="11" t="str">
        <f>IF(競技者データ入力シート!I158="", "", 競技者データ入力シート!I158)</f>
        <v/>
      </c>
      <c r="M154" s="11" t="str">
        <f>IF(競技者データ入力シート!J158="", "", 競技者データ入力シート!J158)</f>
        <v/>
      </c>
      <c r="N154" s="11" t="str">
        <f>IF(競技者データ入力シート!K158="", "", 競技者データ入力シート!K158)</f>
        <v/>
      </c>
      <c r="O154" s="11" t="str">
        <f>IF(競技者データ入力シート!L158="", "", 競技者データ入力シート!L158)</f>
        <v/>
      </c>
      <c r="P154" s="11" t="str">
        <f>IF(A154="","",競技者データ入力シート!$S$1)</f>
        <v/>
      </c>
      <c r="Q154" s="11" t="str">
        <f>IF(P154="", "",'大会申込一覧表(印刷して提出)'!$P$6)</f>
        <v/>
      </c>
      <c r="R154" s="11" t="str">
        <f>IF(P154="", "", '大会申込一覧表(印刷して提出)'!$E$6)</f>
        <v/>
      </c>
      <c r="S154" s="11" t="str">
        <f>IF(Q154="", "", '大会申込一覧表(印刷して提出)'!$P$5)</f>
        <v/>
      </c>
      <c r="T154" s="11" t="str">
        <f>IF(競技者データ入力シート!M158="", "", 競技者データ入力シート!M158)</f>
        <v/>
      </c>
      <c r="U154" s="11" t="str">
        <f>IF(V154="", "", IF($K154="男", VLOOKUP(V154, データ!$B$2:$C$101, 2, FALSE), IF($K154="女", VLOOKUP(V154, データ!$F$2:$H$101, 2, FALSE), "")))</f>
        <v/>
      </c>
      <c r="V154" s="240" t="str">
        <f>IF($A154="","",IF(競技者データ入力シート!N158="", "", 競技者データ入力シート!N158))</f>
        <v/>
      </c>
      <c r="W154" s="239" t="str">
        <f>IF(競技者データ入力シート!O158="", "", 競技者データ入力シート!O158)</f>
        <v/>
      </c>
      <c r="X154" s="11" t="str">
        <f>IF(競技者データ入力シート!Q158="", "", TRIM(競技者データ入力シート!Q158))</f>
        <v/>
      </c>
      <c r="Y154" s="11" t="str">
        <f>IF(競技者データ入力シート!R158="", "", 競技者データ入力シート!R158)</f>
        <v/>
      </c>
      <c r="Z154" s="11" t="str">
        <f>IF(AA154="", "", IF($K154="男", VLOOKUP(AA154, データ!$B$2:$C$101, 2, FALSE), IF($K154="女", VLOOKUP(AA154, データ!$F$2:$H$101, 2, FALSE), "")))</f>
        <v/>
      </c>
      <c r="AA154" s="11" t="str">
        <f>IF($A154="","",IF(競技者データ入力シート!S158="", "", 競技者データ入力シート!S158))</f>
        <v/>
      </c>
      <c r="AB154" s="11" t="str">
        <f>IF(競技者データ入力シート!T158="", "", 競技者データ入力シート!T158)</f>
        <v/>
      </c>
      <c r="AC154" s="11" t="str">
        <f>IF(競技者データ入力シート!V158="", "", TRIM(競技者データ入力シート!V158))</f>
        <v/>
      </c>
      <c r="AD154" s="11" t="str">
        <f>IF(競技者データ入力シート!W158="", "", 競技者データ入力シート!W158)</f>
        <v/>
      </c>
      <c r="AE154" s="11" t="str">
        <f>IF(AF154="", "", IF($K154="男", VLOOKUP(AF154, データ!$B$2:$C$101, 2, FALSE), IF($K154="女", VLOOKUP(AF154, データ!$F$2:$H$101, 2, FALSE), "")))</f>
        <v/>
      </c>
      <c r="AF154" s="11" t="str">
        <f>IF($A154="","",IF(競技者データ入力シート!X158="", "", 競技者データ入力シート!X158))</f>
        <v/>
      </c>
      <c r="AG154" s="11" t="str">
        <f>IF(競技者データ入力シート!Y158="", "", 競技者データ入力シート!Y158)</f>
        <v/>
      </c>
      <c r="AH154" s="11" t="str">
        <f>IF(競技者データ入力シート!AA158="", "", TRIM(競技者データ入力シート!AA158))</f>
        <v/>
      </c>
      <c r="AI154" s="11" t="str">
        <f>IF(競技者データ入力シート!AB158="", "", 競技者データ入力シート!AB158)</f>
        <v/>
      </c>
      <c r="AJ154" s="11" t="str">
        <f>IF(AK154="", "", IF($K154="男", VLOOKUP(AK154, データ!$B$2:$C$101, 2, FALSE), IF($K154="女", VLOOKUP(AK154, データ!$F$2:$H$101, 2, FALSE), "")))</f>
        <v/>
      </c>
      <c r="AK154" s="11" t="str">
        <f>IF($A154="","",IF(競技者データ入力シート!AC158="", "", 競技者データ入力シート!AC158))</f>
        <v/>
      </c>
      <c r="AL154" s="11" t="str">
        <f>IF(競技者データ入力シート!AD158="", "", 競技者データ入力シート!AD158)</f>
        <v/>
      </c>
      <c r="AM154" s="11" t="str">
        <f>IF(競技者データ入力シート!AF158="", "", TRIM(競技者データ入力シート!AF158))</f>
        <v/>
      </c>
      <c r="AN154" s="11" t="str">
        <f>IF(競技者データ入力シート!AG158="", "", 競技者データ入力シート!AG158)</f>
        <v/>
      </c>
      <c r="AO154" s="11" t="str">
        <f>IF(AP154="", "", IF($K154="男", VLOOKUP(AP154, データ!$B$2:$C$101, 2, FALSE), IF($K154="女", VLOOKUP(AP154, データ!$F$2:$H$101, 2, FALSE), "")))</f>
        <v/>
      </c>
      <c r="AP154" s="11" t="str">
        <f>IF($A154="","",IF(競技者データ入力シート!AH158="", "", 競技者データ入力シート!AH158))</f>
        <v/>
      </c>
      <c r="AQ154" s="11" t="str">
        <f>IF(競技者データ入力シート!AI158="", "", 競技者データ入力シート!AI158)</f>
        <v/>
      </c>
      <c r="AR154" s="11" t="str">
        <f>IF(競技者データ入力シート!AK158="", "", TRIM(競技者データ入力シート!AK158))</f>
        <v/>
      </c>
      <c r="AS154" s="11" t="str">
        <f>IF(競技者データ入力シート!AL158="", "", 競技者データ入力シート!AL158)</f>
        <v/>
      </c>
      <c r="AT154" s="11" t="str">
        <f t="shared" si="14"/>
        <v/>
      </c>
    </row>
    <row r="155" spans="1:46">
      <c r="A155" s="11" t="str">
        <f>競技者データ入力シート!A159</f>
        <v/>
      </c>
      <c r="B155" s="11" t="str">
        <f>IF(競技者データ入力シート!B159="", "", 競技者データ入力シート!B159)</f>
        <v/>
      </c>
      <c r="C155" s="11" t="str">
        <f>IF(競技者データ入力シート!C159="", "", 競技者データ入力シート!C159)</f>
        <v/>
      </c>
      <c r="D155" s="11" t="str">
        <f>IF(競技者データ入力シート!D159="", "", 競技者データ入力シート!D159)</f>
        <v/>
      </c>
      <c r="E155" s="11" t="str">
        <f t="shared" si="10"/>
        <v/>
      </c>
      <c r="F155" s="11" t="str">
        <f t="shared" si="11"/>
        <v/>
      </c>
      <c r="G155" s="11" t="str">
        <f t="shared" si="12"/>
        <v/>
      </c>
      <c r="H155" s="11" t="str">
        <f t="shared" si="13"/>
        <v/>
      </c>
      <c r="I155" s="11" t="str">
        <f>IF(競技者データ入力シート!E159="", "", 競技者データ入力シート!E159)</f>
        <v/>
      </c>
      <c r="J155" s="11" t="str">
        <f>IF(競技者データ入力シート!F159="", "", 競技者データ入力シート!F159)</f>
        <v/>
      </c>
      <c r="K155" s="11" t="str">
        <f>IF(競技者データ入力シート!H159="", "", 競技者データ入力シート!H159)</f>
        <v/>
      </c>
      <c r="L155" s="11" t="str">
        <f>IF(競技者データ入力シート!I159="", "", 競技者データ入力シート!I159)</f>
        <v/>
      </c>
      <c r="M155" s="11" t="str">
        <f>IF(競技者データ入力シート!J159="", "", 競技者データ入力シート!J159)</f>
        <v/>
      </c>
      <c r="N155" s="11" t="str">
        <f>IF(競技者データ入力シート!K159="", "", 競技者データ入力シート!K159)</f>
        <v/>
      </c>
      <c r="O155" s="11" t="str">
        <f>IF(競技者データ入力シート!L159="", "", 競技者データ入力シート!L159)</f>
        <v/>
      </c>
      <c r="P155" s="11" t="str">
        <f>IF(A155="","",競技者データ入力シート!$S$1)</f>
        <v/>
      </c>
      <c r="Q155" s="11" t="str">
        <f>IF(P155="", "",'大会申込一覧表(印刷して提出)'!$P$6)</f>
        <v/>
      </c>
      <c r="R155" s="11" t="str">
        <f>IF(P155="", "", '大会申込一覧表(印刷して提出)'!$E$6)</f>
        <v/>
      </c>
      <c r="S155" s="11" t="str">
        <f>IF(Q155="", "", '大会申込一覧表(印刷して提出)'!$P$5)</f>
        <v/>
      </c>
      <c r="T155" s="11" t="str">
        <f>IF(競技者データ入力シート!M159="", "", 競技者データ入力シート!M159)</f>
        <v/>
      </c>
      <c r="U155" s="11" t="str">
        <f>IF(V155="", "", IF($K155="男", VLOOKUP(V155, データ!$B$2:$C$101, 2, FALSE), IF($K155="女", VLOOKUP(V155, データ!$F$2:$H$101, 2, FALSE), "")))</f>
        <v/>
      </c>
      <c r="V155" s="240" t="str">
        <f>IF($A155="","",IF(競技者データ入力シート!N159="", "", 競技者データ入力シート!N159))</f>
        <v/>
      </c>
      <c r="W155" s="239" t="str">
        <f>IF(競技者データ入力シート!O159="", "", 競技者データ入力シート!O159)</f>
        <v/>
      </c>
      <c r="X155" s="11" t="str">
        <f>IF(競技者データ入力シート!Q159="", "", TRIM(競技者データ入力シート!Q159))</f>
        <v/>
      </c>
      <c r="Y155" s="11" t="str">
        <f>IF(競技者データ入力シート!R159="", "", 競技者データ入力シート!R159)</f>
        <v/>
      </c>
      <c r="Z155" s="11" t="str">
        <f>IF(AA155="", "", IF($K155="男", VLOOKUP(AA155, データ!$B$2:$C$101, 2, FALSE), IF($K155="女", VLOOKUP(AA155, データ!$F$2:$H$101, 2, FALSE), "")))</f>
        <v/>
      </c>
      <c r="AA155" s="11" t="str">
        <f>IF($A155="","",IF(競技者データ入力シート!S159="", "", 競技者データ入力シート!S159))</f>
        <v/>
      </c>
      <c r="AB155" s="11" t="str">
        <f>IF(競技者データ入力シート!T159="", "", 競技者データ入力シート!T159)</f>
        <v/>
      </c>
      <c r="AC155" s="11" t="str">
        <f>IF(競技者データ入力シート!V159="", "", TRIM(競技者データ入力シート!V159))</f>
        <v/>
      </c>
      <c r="AD155" s="11" t="str">
        <f>IF(競技者データ入力シート!W159="", "", 競技者データ入力シート!W159)</f>
        <v/>
      </c>
      <c r="AE155" s="11" t="str">
        <f>IF(AF155="", "", IF($K155="男", VLOOKUP(AF155, データ!$B$2:$C$101, 2, FALSE), IF($K155="女", VLOOKUP(AF155, データ!$F$2:$H$101, 2, FALSE), "")))</f>
        <v/>
      </c>
      <c r="AF155" s="11" t="str">
        <f>IF($A155="","",IF(競技者データ入力シート!X159="", "", 競技者データ入力シート!X159))</f>
        <v/>
      </c>
      <c r="AG155" s="11" t="str">
        <f>IF(競技者データ入力シート!Y159="", "", 競技者データ入力シート!Y159)</f>
        <v/>
      </c>
      <c r="AH155" s="11" t="str">
        <f>IF(競技者データ入力シート!AA159="", "", TRIM(競技者データ入力シート!AA159))</f>
        <v/>
      </c>
      <c r="AI155" s="11" t="str">
        <f>IF(競技者データ入力シート!AB159="", "", 競技者データ入力シート!AB159)</f>
        <v/>
      </c>
      <c r="AJ155" s="11" t="str">
        <f>IF(AK155="", "", IF($K155="男", VLOOKUP(AK155, データ!$B$2:$C$101, 2, FALSE), IF($K155="女", VLOOKUP(AK155, データ!$F$2:$H$101, 2, FALSE), "")))</f>
        <v/>
      </c>
      <c r="AK155" s="11" t="str">
        <f>IF($A155="","",IF(競技者データ入力シート!AC159="", "", 競技者データ入力シート!AC159))</f>
        <v/>
      </c>
      <c r="AL155" s="11" t="str">
        <f>IF(競技者データ入力シート!AD159="", "", 競技者データ入力シート!AD159)</f>
        <v/>
      </c>
      <c r="AM155" s="11" t="str">
        <f>IF(競技者データ入力シート!AF159="", "", TRIM(競技者データ入力シート!AF159))</f>
        <v/>
      </c>
      <c r="AN155" s="11" t="str">
        <f>IF(競技者データ入力シート!AG159="", "", 競技者データ入力シート!AG159)</f>
        <v/>
      </c>
      <c r="AO155" s="11" t="str">
        <f>IF(AP155="", "", IF($K155="男", VLOOKUP(AP155, データ!$B$2:$C$101, 2, FALSE), IF($K155="女", VLOOKUP(AP155, データ!$F$2:$H$101, 2, FALSE), "")))</f>
        <v/>
      </c>
      <c r="AP155" s="11" t="str">
        <f>IF($A155="","",IF(競技者データ入力シート!AH159="", "", 競技者データ入力シート!AH159))</f>
        <v/>
      </c>
      <c r="AQ155" s="11" t="str">
        <f>IF(競技者データ入力シート!AI159="", "", 競技者データ入力シート!AI159)</f>
        <v/>
      </c>
      <c r="AR155" s="11" t="str">
        <f>IF(競技者データ入力シート!AK159="", "", TRIM(競技者データ入力シート!AK159))</f>
        <v/>
      </c>
      <c r="AS155" s="11" t="str">
        <f>IF(競技者データ入力シート!AL159="", "", 競技者データ入力シート!AL159)</f>
        <v/>
      </c>
      <c r="AT155" s="11" t="str">
        <f t="shared" si="14"/>
        <v/>
      </c>
    </row>
    <row r="156" spans="1:46">
      <c r="A156" s="11" t="str">
        <f>競技者データ入力シート!A160</f>
        <v/>
      </c>
      <c r="B156" s="11" t="str">
        <f>IF(競技者データ入力シート!B160="", "", 競技者データ入力シート!B160)</f>
        <v/>
      </c>
      <c r="C156" s="11" t="str">
        <f>IF(競技者データ入力シート!C160="", "", 競技者データ入力シート!C160)</f>
        <v/>
      </c>
      <c r="D156" s="11" t="str">
        <f>IF(競技者データ入力シート!D160="", "", 競技者データ入力シート!D160)</f>
        <v/>
      </c>
      <c r="E156" s="11" t="str">
        <f t="shared" si="10"/>
        <v/>
      </c>
      <c r="F156" s="11" t="str">
        <f t="shared" si="11"/>
        <v/>
      </c>
      <c r="G156" s="11" t="str">
        <f t="shared" si="12"/>
        <v/>
      </c>
      <c r="H156" s="11" t="str">
        <f t="shared" si="13"/>
        <v/>
      </c>
      <c r="I156" s="11" t="str">
        <f>IF(競技者データ入力シート!E160="", "", 競技者データ入力シート!E160)</f>
        <v/>
      </c>
      <c r="J156" s="11" t="str">
        <f>IF(競技者データ入力シート!F160="", "", 競技者データ入力シート!F160)</f>
        <v/>
      </c>
      <c r="K156" s="11" t="str">
        <f>IF(競技者データ入力シート!H160="", "", 競技者データ入力シート!H160)</f>
        <v/>
      </c>
      <c r="L156" s="11" t="str">
        <f>IF(競技者データ入力シート!I160="", "", 競技者データ入力シート!I160)</f>
        <v/>
      </c>
      <c r="M156" s="11" t="str">
        <f>IF(競技者データ入力シート!J160="", "", 競技者データ入力シート!J160)</f>
        <v/>
      </c>
      <c r="N156" s="11" t="str">
        <f>IF(競技者データ入力シート!K160="", "", 競技者データ入力シート!K160)</f>
        <v/>
      </c>
      <c r="O156" s="11" t="str">
        <f>IF(競技者データ入力シート!L160="", "", 競技者データ入力シート!L160)</f>
        <v/>
      </c>
      <c r="P156" s="11" t="str">
        <f>IF(A156="","",競技者データ入力シート!$S$1)</f>
        <v/>
      </c>
      <c r="Q156" s="11" t="str">
        <f>IF(P156="", "",'大会申込一覧表(印刷して提出)'!$P$6)</f>
        <v/>
      </c>
      <c r="R156" s="11" t="str">
        <f>IF(P156="", "", '大会申込一覧表(印刷して提出)'!$E$6)</f>
        <v/>
      </c>
      <c r="S156" s="11" t="str">
        <f>IF(Q156="", "", '大会申込一覧表(印刷して提出)'!$P$5)</f>
        <v/>
      </c>
      <c r="T156" s="11" t="str">
        <f>IF(競技者データ入力シート!M160="", "", 競技者データ入力シート!M160)</f>
        <v/>
      </c>
      <c r="U156" s="11" t="str">
        <f>IF(V156="", "", IF($K156="男", VLOOKUP(V156, データ!$B$2:$C$101, 2, FALSE), IF($K156="女", VLOOKUP(V156, データ!$F$2:$H$101, 2, FALSE), "")))</f>
        <v/>
      </c>
      <c r="V156" s="240" t="str">
        <f>IF($A156="","",IF(競技者データ入力シート!N160="", "", 競技者データ入力シート!N160))</f>
        <v/>
      </c>
      <c r="W156" s="239" t="str">
        <f>IF(競技者データ入力シート!O160="", "", 競技者データ入力シート!O160)</f>
        <v/>
      </c>
      <c r="X156" s="11" t="str">
        <f>IF(競技者データ入力シート!Q160="", "", TRIM(競技者データ入力シート!Q160))</f>
        <v/>
      </c>
      <c r="Y156" s="11" t="str">
        <f>IF(競技者データ入力シート!R160="", "", 競技者データ入力シート!R160)</f>
        <v/>
      </c>
      <c r="Z156" s="11" t="str">
        <f>IF(AA156="", "", IF($K156="男", VLOOKUP(AA156, データ!$B$2:$C$101, 2, FALSE), IF($K156="女", VLOOKUP(AA156, データ!$F$2:$H$101, 2, FALSE), "")))</f>
        <v/>
      </c>
      <c r="AA156" s="11" t="str">
        <f>IF($A156="","",IF(競技者データ入力シート!S160="", "", 競技者データ入力シート!S160))</f>
        <v/>
      </c>
      <c r="AB156" s="11" t="str">
        <f>IF(競技者データ入力シート!T160="", "", 競技者データ入力シート!T160)</f>
        <v/>
      </c>
      <c r="AC156" s="11" t="str">
        <f>IF(競技者データ入力シート!V160="", "", TRIM(競技者データ入力シート!V160))</f>
        <v/>
      </c>
      <c r="AD156" s="11" t="str">
        <f>IF(競技者データ入力シート!W160="", "", 競技者データ入力シート!W160)</f>
        <v/>
      </c>
      <c r="AE156" s="11" t="str">
        <f>IF(AF156="", "", IF($K156="男", VLOOKUP(AF156, データ!$B$2:$C$101, 2, FALSE), IF($K156="女", VLOOKUP(AF156, データ!$F$2:$H$101, 2, FALSE), "")))</f>
        <v/>
      </c>
      <c r="AF156" s="11" t="str">
        <f>IF($A156="","",IF(競技者データ入力シート!X160="", "", 競技者データ入力シート!X160))</f>
        <v/>
      </c>
      <c r="AG156" s="11" t="str">
        <f>IF(競技者データ入力シート!Y160="", "", 競技者データ入力シート!Y160)</f>
        <v/>
      </c>
      <c r="AH156" s="11" t="str">
        <f>IF(競技者データ入力シート!AA160="", "", TRIM(競技者データ入力シート!AA160))</f>
        <v/>
      </c>
      <c r="AI156" s="11" t="str">
        <f>IF(競技者データ入力シート!AB160="", "", 競技者データ入力シート!AB160)</f>
        <v/>
      </c>
      <c r="AJ156" s="11" t="str">
        <f>IF(AK156="", "", IF($K156="男", VLOOKUP(AK156, データ!$B$2:$C$101, 2, FALSE), IF($K156="女", VLOOKUP(AK156, データ!$F$2:$H$101, 2, FALSE), "")))</f>
        <v/>
      </c>
      <c r="AK156" s="11" t="str">
        <f>IF($A156="","",IF(競技者データ入力シート!AC160="", "", 競技者データ入力シート!AC160))</f>
        <v/>
      </c>
      <c r="AL156" s="11" t="str">
        <f>IF(競技者データ入力シート!AD160="", "", 競技者データ入力シート!AD160)</f>
        <v/>
      </c>
      <c r="AM156" s="11" t="str">
        <f>IF(競技者データ入力シート!AF160="", "", TRIM(競技者データ入力シート!AF160))</f>
        <v/>
      </c>
      <c r="AN156" s="11" t="str">
        <f>IF(競技者データ入力シート!AG160="", "", 競技者データ入力シート!AG160)</f>
        <v/>
      </c>
      <c r="AO156" s="11" t="str">
        <f>IF(AP156="", "", IF($K156="男", VLOOKUP(AP156, データ!$B$2:$C$101, 2, FALSE), IF($K156="女", VLOOKUP(AP156, データ!$F$2:$H$101, 2, FALSE), "")))</f>
        <v/>
      </c>
      <c r="AP156" s="11" t="str">
        <f>IF($A156="","",IF(競技者データ入力シート!AH160="", "", 競技者データ入力シート!AH160))</f>
        <v/>
      </c>
      <c r="AQ156" s="11" t="str">
        <f>IF(競技者データ入力シート!AI160="", "", 競技者データ入力シート!AI160)</f>
        <v/>
      </c>
      <c r="AR156" s="11" t="str">
        <f>IF(競技者データ入力シート!AK160="", "", TRIM(競技者データ入力シート!AK160))</f>
        <v/>
      </c>
      <c r="AS156" s="11" t="str">
        <f>IF(競技者データ入力シート!AL160="", "", 競技者データ入力シート!AL160)</f>
        <v/>
      </c>
      <c r="AT156" s="11" t="str">
        <f t="shared" si="14"/>
        <v/>
      </c>
    </row>
    <row r="157" spans="1:46">
      <c r="A157" s="11" t="str">
        <f>競技者データ入力シート!A161</f>
        <v/>
      </c>
      <c r="B157" s="11" t="str">
        <f>IF(競技者データ入力シート!B161="", "", 競技者データ入力シート!B161)</f>
        <v/>
      </c>
      <c r="C157" s="11" t="str">
        <f>IF(競技者データ入力シート!C161="", "", 競技者データ入力シート!C161)</f>
        <v/>
      </c>
      <c r="D157" s="11" t="str">
        <f>IF(競技者データ入力シート!D161="", "", 競技者データ入力シート!D161)</f>
        <v/>
      </c>
      <c r="E157" s="11" t="str">
        <f t="shared" si="10"/>
        <v/>
      </c>
      <c r="F157" s="11" t="str">
        <f t="shared" si="11"/>
        <v/>
      </c>
      <c r="G157" s="11" t="str">
        <f t="shared" si="12"/>
        <v/>
      </c>
      <c r="H157" s="11" t="str">
        <f t="shared" si="13"/>
        <v/>
      </c>
      <c r="I157" s="11" t="str">
        <f>IF(競技者データ入力シート!E161="", "", 競技者データ入力シート!E161)</f>
        <v/>
      </c>
      <c r="J157" s="11" t="str">
        <f>IF(競技者データ入力シート!F161="", "", 競技者データ入力シート!F161)</f>
        <v/>
      </c>
      <c r="K157" s="11" t="str">
        <f>IF(競技者データ入力シート!H161="", "", 競技者データ入力シート!H161)</f>
        <v/>
      </c>
      <c r="L157" s="11" t="str">
        <f>IF(競技者データ入力シート!I161="", "", 競技者データ入力シート!I161)</f>
        <v/>
      </c>
      <c r="M157" s="11" t="str">
        <f>IF(競技者データ入力シート!J161="", "", 競技者データ入力シート!J161)</f>
        <v/>
      </c>
      <c r="N157" s="11" t="str">
        <f>IF(競技者データ入力シート!K161="", "", 競技者データ入力シート!K161)</f>
        <v/>
      </c>
      <c r="O157" s="11" t="str">
        <f>IF(競技者データ入力シート!L161="", "", 競技者データ入力シート!L161)</f>
        <v/>
      </c>
      <c r="P157" s="11" t="str">
        <f>IF(A157="","",競技者データ入力シート!$S$1)</f>
        <v/>
      </c>
      <c r="Q157" s="11" t="str">
        <f>IF(P157="", "",'大会申込一覧表(印刷して提出)'!$P$6)</f>
        <v/>
      </c>
      <c r="R157" s="11" t="str">
        <f>IF(P157="", "", '大会申込一覧表(印刷して提出)'!$E$6)</f>
        <v/>
      </c>
      <c r="S157" s="11" t="str">
        <f>IF(Q157="", "", '大会申込一覧表(印刷して提出)'!$P$5)</f>
        <v/>
      </c>
      <c r="T157" s="11" t="str">
        <f>IF(競技者データ入力シート!M161="", "", 競技者データ入力シート!M161)</f>
        <v/>
      </c>
      <c r="U157" s="11" t="str">
        <f>IF(V157="", "", IF($K157="男", VLOOKUP(V157, データ!$B$2:$C$101, 2, FALSE), IF($K157="女", VLOOKUP(V157, データ!$F$2:$H$101, 2, FALSE), "")))</f>
        <v/>
      </c>
      <c r="V157" s="240" t="str">
        <f>IF($A157="","",IF(競技者データ入力シート!N161="", "", 競技者データ入力シート!N161))</f>
        <v/>
      </c>
      <c r="W157" s="239" t="str">
        <f>IF(競技者データ入力シート!O161="", "", 競技者データ入力シート!O161)</f>
        <v/>
      </c>
      <c r="X157" s="11" t="str">
        <f>IF(競技者データ入力シート!Q161="", "", TRIM(競技者データ入力シート!Q161))</f>
        <v/>
      </c>
      <c r="Y157" s="11" t="str">
        <f>IF(競技者データ入力シート!R161="", "", 競技者データ入力シート!R161)</f>
        <v/>
      </c>
      <c r="Z157" s="11" t="str">
        <f>IF(AA157="", "", IF($K157="男", VLOOKUP(AA157, データ!$B$2:$C$101, 2, FALSE), IF($K157="女", VLOOKUP(AA157, データ!$F$2:$H$101, 2, FALSE), "")))</f>
        <v/>
      </c>
      <c r="AA157" s="11" t="str">
        <f>IF($A157="","",IF(競技者データ入力シート!S161="", "", 競技者データ入力シート!S161))</f>
        <v/>
      </c>
      <c r="AB157" s="11" t="str">
        <f>IF(競技者データ入力シート!T161="", "", 競技者データ入力シート!T161)</f>
        <v/>
      </c>
      <c r="AC157" s="11" t="str">
        <f>IF(競技者データ入力シート!V161="", "", TRIM(競技者データ入力シート!V161))</f>
        <v/>
      </c>
      <c r="AD157" s="11" t="str">
        <f>IF(競技者データ入力シート!W161="", "", 競技者データ入力シート!W161)</f>
        <v/>
      </c>
      <c r="AE157" s="11" t="str">
        <f>IF(AF157="", "", IF($K157="男", VLOOKUP(AF157, データ!$B$2:$C$101, 2, FALSE), IF($K157="女", VLOOKUP(AF157, データ!$F$2:$H$101, 2, FALSE), "")))</f>
        <v/>
      </c>
      <c r="AF157" s="11" t="str">
        <f>IF($A157="","",IF(競技者データ入力シート!X161="", "", 競技者データ入力シート!X161))</f>
        <v/>
      </c>
      <c r="AG157" s="11" t="str">
        <f>IF(競技者データ入力シート!Y161="", "", 競技者データ入力シート!Y161)</f>
        <v/>
      </c>
      <c r="AH157" s="11" t="str">
        <f>IF(競技者データ入力シート!AA161="", "", TRIM(競技者データ入力シート!AA161))</f>
        <v/>
      </c>
      <c r="AI157" s="11" t="str">
        <f>IF(競技者データ入力シート!AB161="", "", 競技者データ入力シート!AB161)</f>
        <v/>
      </c>
      <c r="AJ157" s="11" t="str">
        <f>IF(AK157="", "", IF($K157="男", VLOOKUP(AK157, データ!$B$2:$C$101, 2, FALSE), IF($K157="女", VLOOKUP(AK157, データ!$F$2:$H$101, 2, FALSE), "")))</f>
        <v/>
      </c>
      <c r="AK157" s="11" t="str">
        <f>IF($A157="","",IF(競技者データ入力シート!AC161="", "", 競技者データ入力シート!AC161))</f>
        <v/>
      </c>
      <c r="AL157" s="11" t="str">
        <f>IF(競技者データ入力シート!AD161="", "", 競技者データ入力シート!AD161)</f>
        <v/>
      </c>
      <c r="AM157" s="11" t="str">
        <f>IF(競技者データ入力シート!AF161="", "", TRIM(競技者データ入力シート!AF161))</f>
        <v/>
      </c>
      <c r="AN157" s="11" t="str">
        <f>IF(競技者データ入力シート!AG161="", "", 競技者データ入力シート!AG161)</f>
        <v/>
      </c>
      <c r="AO157" s="11" t="str">
        <f>IF(AP157="", "", IF($K157="男", VLOOKUP(AP157, データ!$B$2:$C$101, 2, FALSE), IF($K157="女", VLOOKUP(AP157, データ!$F$2:$H$101, 2, FALSE), "")))</f>
        <v/>
      </c>
      <c r="AP157" s="11" t="str">
        <f>IF($A157="","",IF(競技者データ入力シート!AH161="", "", 競技者データ入力シート!AH161))</f>
        <v/>
      </c>
      <c r="AQ157" s="11" t="str">
        <f>IF(競技者データ入力シート!AI161="", "", 競技者データ入力シート!AI161)</f>
        <v/>
      </c>
      <c r="AR157" s="11" t="str">
        <f>IF(競技者データ入力シート!AK161="", "", TRIM(競技者データ入力シート!AK161))</f>
        <v/>
      </c>
      <c r="AS157" s="11" t="str">
        <f>IF(競技者データ入力シート!AL161="", "", 競技者データ入力シート!AL161)</f>
        <v/>
      </c>
      <c r="AT157" s="11" t="str">
        <f t="shared" si="14"/>
        <v/>
      </c>
    </row>
    <row r="158" spans="1:46">
      <c r="A158" s="11" t="str">
        <f>競技者データ入力シート!A162</f>
        <v/>
      </c>
      <c r="B158" s="11" t="str">
        <f>IF(競技者データ入力シート!B162="", "", 競技者データ入力シート!B162)</f>
        <v/>
      </c>
      <c r="C158" s="11" t="str">
        <f>IF(競技者データ入力シート!C162="", "", 競技者データ入力シート!C162)</f>
        <v/>
      </c>
      <c r="D158" s="11" t="str">
        <f>IF(競技者データ入力シート!D162="", "", 競技者データ入力シート!D162)</f>
        <v/>
      </c>
      <c r="E158" s="11" t="str">
        <f t="shared" si="10"/>
        <v/>
      </c>
      <c r="F158" s="11" t="str">
        <f t="shared" si="11"/>
        <v/>
      </c>
      <c r="G158" s="11" t="str">
        <f t="shared" si="12"/>
        <v/>
      </c>
      <c r="H158" s="11" t="str">
        <f t="shared" si="13"/>
        <v/>
      </c>
      <c r="I158" s="11" t="str">
        <f>IF(競技者データ入力シート!E162="", "", 競技者データ入力シート!E162)</f>
        <v/>
      </c>
      <c r="J158" s="11" t="str">
        <f>IF(競技者データ入力シート!F162="", "", 競技者データ入力シート!F162)</f>
        <v/>
      </c>
      <c r="K158" s="11" t="str">
        <f>IF(競技者データ入力シート!H162="", "", 競技者データ入力シート!H162)</f>
        <v/>
      </c>
      <c r="L158" s="11" t="str">
        <f>IF(競技者データ入力シート!I162="", "", 競技者データ入力シート!I162)</f>
        <v/>
      </c>
      <c r="M158" s="11" t="str">
        <f>IF(競技者データ入力シート!J162="", "", 競技者データ入力シート!J162)</f>
        <v/>
      </c>
      <c r="N158" s="11" t="str">
        <f>IF(競技者データ入力シート!K162="", "", 競技者データ入力シート!K162)</f>
        <v/>
      </c>
      <c r="O158" s="11" t="str">
        <f>IF(競技者データ入力シート!L162="", "", 競技者データ入力シート!L162)</f>
        <v/>
      </c>
      <c r="P158" s="11" t="str">
        <f>IF(A158="","",競技者データ入力シート!$S$1)</f>
        <v/>
      </c>
      <c r="Q158" s="11" t="str">
        <f>IF(P158="", "",'大会申込一覧表(印刷して提出)'!$P$6)</f>
        <v/>
      </c>
      <c r="R158" s="11" t="str">
        <f>IF(P158="", "", '大会申込一覧表(印刷して提出)'!$E$6)</f>
        <v/>
      </c>
      <c r="S158" s="11" t="str">
        <f>IF(Q158="", "", '大会申込一覧表(印刷して提出)'!$P$5)</f>
        <v/>
      </c>
      <c r="T158" s="11" t="str">
        <f>IF(競技者データ入力シート!M162="", "", 競技者データ入力シート!M162)</f>
        <v/>
      </c>
      <c r="U158" s="11" t="str">
        <f>IF(V158="", "", IF($K158="男", VLOOKUP(V158, データ!$B$2:$C$101, 2, FALSE), IF($K158="女", VLOOKUP(V158, データ!$F$2:$H$101, 2, FALSE), "")))</f>
        <v/>
      </c>
      <c r="V158" s="240" t="str">
        <f>IF($A158="","",IF(競技者データ入力シート!N162="", "", 競技者データ入力シート!N162))</f>
        <v/>
      </c>
      <c r="W158" s="239" t="str">
        <f>IF(競技者データ入力シート!O162="", "", 競技者データ入力シート!O162)</f>
        <v/>
      </c>
      <c r="X158" s="11" t="str">
        <f>IF(競技者データ入力シート!Q162="", "", TRIM(競技者データ入力シート!Q162))</f>
        <v/>
      </c>
      <c r="Y158" s="11" t="str">
        <f>IF(競技者データ入力シート!R162="", "", 競技者データ入力シート!R162)</f>
        <v/>
      </c>
      <c r="Z158" s="11" t="str">
        <f>IF(AA158="", "", IF($K158="男", VLOOKUP(AA158, データ!$B$2:$C$101, 2, FALSE), IF($K158="女", VLOOKUP(AA158, データ!$F$2:$H$101, 2, FALSE), "")))</f>
        <v/>
      </c>
      <c r="AA158" s="11" t="str">
        <f>IF($A158="","",IF(競技者データ入力シート!S162="", "", 競技者データ入力シート!S162))</f>
        <v/>
      </c>
      <c r="AB158" s="11" t="str">
        <f>IF(競技者データ入力シート!T162="", "", 競技者データ入力シート!T162)</f>
        <v/>
      </c>
      <c r="AC158" s="11" t="str">
        <f>IF(競技者データ入力シート!V162="", "", TRIM(競技者データ入力シート!V162))</f>
        <v/>
      </c>
      <c r="AD158" s="11" t="str">
        <f>IF(競技者データ入力シート!W162="", "", 競技者データ入力シート!W162)</f>
        <v/>
      </c>
      <c r="AE158" s="11" t="str">
        <f>IF(AF158="", "", IF($K158="男", VLOOKUP(AF158, データ!$B$2:$C$101, 2, FALSE), IF($K158="女", VLOOKUP(AF158, データ!$F$2:$H$101, 2, FALSE), "")))</f>
        <v/>
      </c>
      <c r="AF158" s="11" t="str">
        <f>IF($A158="","",IF(競技者データ入力シート!X162="", "", 競技者データ入力シート!X162))</f>
        <v/>
      </c>
      <c r="AG158" s="11" t="str">
        <f>IF(競技者データ入力シート!Y162="", "", 競技者データ入力シート!Y162)</f>
        <v/>
      </c>
      <c r="AH158" s="11" t="str">
        <f>IF(競技者データ入力シート!AA162="", "", TRIM(競技者データ入力シート!AA162))</f>
        <v/>
      </c>
      <c r="AI158" s="11" t="str">
        <f>IF(競技者データ入力シート!AB162="", "", 競技者データ入力シート!AB162)</f>
        <v/>
      </c>
      <c r="AJ158" s="11" t="str">
        <f>IF(AK158="", "", IF($K158="男", VLOOKUP(AK158, データ!$B$2:$C$101, 2, FALSE), IF($K158="女", VLOOKUP(AK158, データ!$F$2:$H$101, 2, FALSE), "")))</f>
        <v/>
      </c>
      <c r="AK158" s="11" t="str">
        <f>IF($A158="","",IF(競技者データ入力シート!AC162="", "", 競技者データ入力シート!AC162))</f>
        <v/>
      </c>
      <c r="AL158" s="11" t="str">
        <f>IF(競技者データ入力シート!AD162="", "", 競技者データ入力シート!AD162)</f>
        <v/>
      </c>
      <c r="AM158" s="11" t="str">
        <f>IF(競技者データ入力シート!AF162="", "", TRIM(競技者データ入力シート!AF162))</f>
        <v/>
      </c>
      <c r="AN158" s="11" t="str">
        <f>IF(競技者データ入力シート!AG162="", "", 競技者データ入力シート!AG162)</f>
        <v/>
      </c>
      <c r="AO158" s="11" t="str">
        <f>IF(AP158="", "", IF($K158="男", VLOOKUP(AP158, データ!$B$2:$C$101, 2, FALSE), IF($K158="女", VLOOKUP(AP158, データ!$F$2:$H$101, 2, FALSE), "")))</f>
        <v/>
      </c>
      <c r="AP158" s="11" t="str">
        <f>IF($A158="","",IF(競技者データ入力シート!AH162="", "", 競技者データ入力シート!AH162))</f>
        <v/>
      </c>
      <c r="AQ158" s="11" t="str">
        <f>IF(競技者データ入力シート!AI162="", "", 競技者データ入力シート!AI162)</f>
        <v/>
      </c>
      <c r="AR158" s="11" t="str">
        <f>IF(競技者データ入力シート!AK162="", "", TRIM(競技者データ入力シート!AK162))</f>
        <v/>
      </c>
      <c r="AS158" s="11" t="str">
        <f>IF(競技者データ入力シート!AL162="", "", 競技者データ入力シート!AL162)</f>
        <v/>
      </c>
      <c r="AT158" s="11" t="str">
        <f t="shared" si="14"/>
        <v/>
      </c>
    </row>
    <row r="159" spans="1:46">
      <c r="A159" s="11" t="str">
        <f>競技者データ入力シート!A163</f>
        <v/>
      </c>
      <c r="B159" s="11" t="str">
        <f>IF(競技者データ入力シート!B163="", "", 競技者データ入力シート!B163)</f>
        <v/>
      </c>
      <c r="C159" s="11" t="str">
        <f>IF(競技者データ入力シート!C163="", "", 競技者データ入力シート!C163)</f>
        <v/>
      </c>
      <c r="D159" s="11" t="str">
        <f>IF(競技者データ入力シート!D163="", "", 競技者データ入力シート!D163)</f>
        <v/>
      </c>
      <c r="E159" s="11" t="str">
        <f t="shared" si="10"/>
        <v/>
      </c>
      <c r="F159" s="11" t="str">
        <f t="shared" si="11"/>
        <v/>
      </c>
      <c r="G159" s="11" t="str">
        <f t="shared" si="12"/>
        <v/>
      </c>
      <c r="H159" s="11" t="str">
        <f t="shared" si="13"/>
        <v/>
      </c>
      <c r="I159" s="11" t="str">
        <f>IF(競技者データ入力シート!E163="", "", 競技者データ入力シート!E163)</f>
        <v/>
      </c>
      <c r="J159" s="11" t="str">
        <f>IF(競技者データ入力シート!F163="", "", 競技者データ入力シート!F163)</f>
        <v/>
      </c>
      <c r="K159" s="11" t="str">
        <f>IF(競技者データ入力シート!H163="", "", 競技者データ入力シート!H163)</f>
        <v/>
      </c>
      <c r="L159" s="11" t="str">
        <f>IF(競技者データ入力シート!I163="", "", 競技者データ入力シート!I163)</f>
        <v/>
      </c>
      <c r="M159" s="11" t="str">
        <f>IF(競技者データ入力シート!J163="", "", 競技者データ入力シート!J163)</f>
        <v/>
      </c>
      <c r="N159" s="11" t="str">
        <f>IF(競技者データ入力シート!K163="", "", 競技者データ入力シート!K163)</f>
        <v/>
      </c>
      <c r="O159" s="11" t="str">
        <f>IF(競技者データ入力シート!L163="", "", 競技者データ入力シート!L163)</f>
        <v/>
      </c>
      <c r="P159" s="11" t="str">
        <f>IF(A159="","",競技者データ入力シート!$S$1)</f>
        <v/>
      </c>
      <c r="Q159" s="11" t="str">
        <f>IF(P159="", "",'大会申込一覧表(印刷して提出)'!$P$6)</f>
        <v/>
      </c>
      <c r="R159" s="11" t="str">
        <f>IF(P159="", "", '大会申込一覧表(印刷して提出)'!$E$6)</f>
        <v/>
      </c>
      <c r="S159" s="11" t="str">
        <f>IF(Q159="", "", '大会申込一覧表(印刷して提出)'!$P$5)</f>
        <v/>
      </c>
      <c r="T159" s="11" t="str">
        <f>IF(競技者データ入力シート!M163="", "", 競技者データ入力シート!M163)</f>
        <v/>
      </c>
      <c r="U159" s="11" t="str">
        <f>IF(V159="", "", IF($K159="男", VLOOKUP(V159, データ!$B$2:$C$101, 2, FALSE), IF($K159="女", VLOOKUP(V159, データ!$F$2:$H$101, 2, FALSE), "")))</f>
        <v/>
      </c>
      <c r="V159" s="240" t="str">
        <f>IF($A159="","",IF(競技者データ入力シート!N163="", "", 競技者データ入力シート!N163))</f>
        <v/>
      </c>
      <c r="W159" s="239" t="str">
        <f>IF(競技者データ入力シート!O163="", "", 競技者データ入力シート!O163)</f>
        <v/>
      </c>
      <c r="X159" s="11" t="str">
        <f>IF(競技者データ入力シート!Q163="", "", TRIM(競技者データ入力シート!Q163))</f>
        <v/>
      </c>
      <c r="Y159" s="11" t="str">
        <f>IF(競技者データ入力シート!R163="", "", 競技者データ入力シート!R163)</f>
        <v/>
      </c>
      <c r="Z159" s="11" t="str">
        <f>IF(AA159="", "", IF($K159="男", VLOOKUP(AA159, データ!$B$2:$C$101, 2, FALSE), IF($K159="女", VLOOKUP(AA159, データ!$F$2:$H$101, 2, FALSE), "")))</f>
        <v/>
      </c>
      <c r="AA159" s="11" t="str">
        <f>IF($A159="","",IF(競技者データ入力シート!S163="", "", 競技者データ入力シート!S163))</f>
        <v/>
      </c>
      <c r="AB159" s="11" t="str">
        <f>IF(競技者データ入力シート!T163="", "", 競技者データ入力シート!T163)</f>
        <v/>
      </c>
      <c r="AC159" s="11" t="str">
        <f>IF(競技者データ入力シート!V163="", "", TRIM(競技者データ入力シート!V163))</f>
        <v/>
      </c>
      <c r="AD159" s="11" t="str">
        <f>IF(競技者データ入力シート!W163="", "", 競技者データ入力シート!W163)</f>
        <v/>
      </c>
      <c r="AE159" s="11" t="str">
        <f>IF(AF159="", "", IF($K159="男", VLOOKUP(AF159, データ!$B$2:$C$101, 2, FALSE), IF($K159="女", VLOOKUP(AF159, データ!$F$2:$H$101, 2, FALSE), "")))</f>
        <v/>
      </c>
      <c r="AF159" s="11" t="str">
        <f>IF($A159="","",IF(競技者データ入力シート!X163="", "", 競技者データ入力シート!X163))</f>
        <v/>
      </c>
      <c r="AG159" s="11" t="str">
        <f>IF(競技者データ入力シート!Y163="", "", 競技者データ入力シート!Y163)</f>
        <v/>
      </c>
      <c r="AH159" s="11" t="str">
        <f>IF(競技者データ入力シート!AA163="", "", TRIM(競技者データ入力シート!AA163))</f>
        <v/>
      </c>
      <c r="AI159" s="11" t="str">
        <f>IF(競技者データ入力シート!AB163="", "", 競技者データ入力シート!AB163)</f>
        <v/>
      </c>
      <c r="AJ159" s="11" t="str">
        <f>IF(AK159="", "", IF($K159="男", VLOOKUP(AK159, データ!$B$2:$C$101, 2, FALSE), IF($K159="女", VLOOKUP(AK159, データ!$F$2:$H$101, 2, FALSE), "")))</f>
        <v/>
      </c>
      <c r="AK159" s="11" t="str">
        <f>IF($A159="","",IF(競技者データ入力シート!AC163="", "", 競技者データ入力シート!AC163))</f>
        <v/>
      </c>
      <c r="AL159" s="11" t="str">
        <f>IF(競技者データ入力シート!AD163="", "", 競技者データ入力シート!AD163)</f>
        <v/>
      </c>
      <c r="AM159" s="11" t="str">
        <f>IF(競技者データ入力シート!AF163="", "", TRIM(競技者データ入力シート!AF163))</f>
        <v/>
      </c>
      <c r="AN159" s="11" t="str">
        <f>IF(競技者データ入力シート!AG163="", "", 競技者データ入力シート!AG163)</f>
        <v/>
      </c>
      <c r="AO159" s="11" t="str">
        <f>IF(AP159="", "", IF($K159="男", VLOOKUP(AP159, データ!$B$2:$C$101, 2, FALSE), IF($K159="女", VLOOKUP(AP159, データ!$F$2:$H$101, 2, FALSE), "")))</f>
        <v/>
      </c>
      <c r="AP159" s="11" t="str">
        <f>IF($A159="","",IF(競技者データ入力シート!AH163="", "", 競技者データ入力シート!AH163))</f>
        <v/>
      </c>
      <c r="AQ159" s="11" t="str">
        <f>IF(競技者データ入力シート!AI163="", "", 競技者データ入力シート!AI163)</f>
        <v/>
      </c>
      <c r="AR159" s="11" t="str">
        <f>IF(競技者データ入力シート!AK163="", "", TRIM(競技者データ入力シート!AK163))</f>
        <v/>
      </c>
      <c r="AS159" s="11" t="str">
        <f>IF(競技者データ入力シート!AL163="", "", 競技者データ入力シート!AL163)</f>
        <v/>
      </c>
      <c r="AT159" s="11" t="str">
        <f t="shared" si="14"/>
        <v/>
      </c>
    </row>
    <row r="160" spans="1:46">
      <c r="A160" s="11" t="str">
        <f>競技者データ入力シート!A164</f>
        <v/>
      </c>
      <c r="B160" s="11" t="str">
        <f>IF(競技者データ入力シート!B164="", "", 競技者データ入力シート!B164)</f>
        <v/>
      </c>
      <c r="C160" s="11" t="str">
        <f>IF(競技者データ入力シート!C164="", "", 競技者データ入力シート!C164)</f>
        <v/>
      </c>
      <c r="D160" s="11" t="str">
        <f>IF(競技者データ入力シート!D164="", "", 競技者データ入力シート!D164)</f>
        <v/>
      </c>
      <c r="E160" s="11" t="str">
        <f t="shared" si="10"/>
        <v/>
      </c>
      <c r="F160" s="11" t="str">
        <f t="shared" si="11"/>
        <v/>
      </c>
      <c r="G160" s="11" t="str">
        <f t="shared" si="12"/>
        <v/>
      </c>
      <c r="H160" s="11" t="str">
        <f t="shared" si="13"/>
        <v/>
      </c>
      <c r="I160" s="11" t="str">
        <f>IF(競技者データ入力シート!E164="", "", 競技者データ入力シート!E164)</f>
        <v/>
      </c>
      <c r="J160" s="11" t="str">
        <f>IF(競技者データ入力シート!F164="", "", 競技者データ入力シート!F164)</f>
        <v/>
      </c>
      <c r="K160" s="11" t="str">
        <f>IF(競技者データ入力シート!H164="", "", 競技者データ入力シート!H164)</f>
        <v/>
      </c>
      <c r="L160" s="11" t="str">
        <f>IF(競技者データ入力シート!I164="", "", 競技者データ入力シート!I164)</f>
        <v/>
      </c>
      <c r="M160" s="11" t="str">
        <f>IF(競技者データ入力シート!J164="", "", 競技者データ入力シート!J164)</f>
        <v/>
      </c>
      <c r="N160" s="11" t="str">
        <f>IF(競技者データ入力シート!K164="", "", 競技者データ入力シート!K164)</f>
        <v/>
      </c>
      <c r="O160" s="11" t="str">
        <f>IF(競技者データ入力シート!L164="", "", 競技者データ入力シート!L164)</f>
        <v/>
      </c>
      <c r="P160" s="11" t="str">
        <f>IF(A160="","",競技者データ入力シート!$S$1)</f>
        <v/>
      </c>
      <c r="Q160" s="11" t="str">
        <f>IF(P160="", "",'大会申込一覧表(印刷して提出)'!$P$6)</f>
        <v/>
      </c>
      <c r="R160" s="11" t="str">
        <f>IF(P160="", "", '大会申込一覧表(印刷して提出)'!$E$6)</f>
        <v/>
      </c>
      <c r="S160" s="11" t="str">
        <f>IF(Q160="", "", '大会申込一覧表(印刷して提出)'!$P$5)</f>
        <v/>
      </c>
      <c r="T160" s="11" t="str">
        <f>IF(競技者データ入力シート!M164="", "", 競技者データ入力シート!M164)</f>
        <v/>
      </c>
      <c r="U160" s="11" t="str">
        <f>IF(V160="", "", IF($K160="男", VLOOKUP(V160, データ!$B$2:$C$101, 2, FALSE), IF($K160="女", VLOOKUP(V160, データ!$F$2:$H$101, 2, FALSE), "")))</f>
        <v/>
      </c>
      <c r="V160" s="240" t="str">
        <f>IF($A160="","",IF(競技者データ入力シート!N164="", "", 競技者データ入力シート!N164))</f>
        <v/>
      </c>
      <c r="W160" s="239" t="str">
        <f>IF(競技者データ入力シート!O164="", "", 競技者データ入力シート!O164)</f>
        <v/>
      </c>
      <c r="X160" s="11" t="str">
        <f>IF(競技者データ入力シート!Q164="", "", TRIM(競技者データ入力シート!Q164))</f>
        <v/>
      </c>
      <c r="Y160" s="11" t="str">
        <f>IF(競技者データ入力シート!R164="", "", 競技者データ入力シート!R164)</f>
        <v/>
      </c>
      <c r="Z160" s="11" t="str">
        <f>IF(AA160="", "", IF($K160="男", VLOOKUP(AA160, データ!$B$2:$C$101, 2, FALSE), IF($K160="女", VLOOKUP(AA160, データ!$F$2:$H$101, 2, FALSE), "")))</f>
        <v/>
      </c>
      <c r="AA160" s="11" t="str">
        <f>IF($A160="","",IF(競技者データ入力シート!S164="", "", 競技者データ入力シート!S164))</f>
        <v/>
      </c>
      <c r="AB160" s="11" t="str">
        <f>IF(競技者データ入力シート!T164="", "", 競技者データ入力シート!T164)</f>
        <v/>
      </c>
      <c r="AC160" s="11" t="str">
        <f>IF(競技者データ入力シート!V164="", "", TRIM(競技者データ入力シート!V164))</f>
        <v/>
      </c>
      <c r="AD160" s="11" t="str">
        <f>IF(競技者データ入力シート!W164="", "", 競技者データ入力シート!W164)</f>
        <v/>
      </c>
      <c r="AE160" s="11" t="str">
        <f>IF(AF160="", "", IF($K160="男", VLOOKUP(AF160, データ!$B$2:$C$101, 2, FALSE), IF($K160="女", VLOOKUP(AF160, データ!$F$2:$H$101, 2, FALSE), "")))</f>
        <v/>
      </c>
      <c r="AF160" s="11" t="str">
        <f>IF($A160="","",IF(競技者データ入力シート!X164="", "", 競技者データ入力シート!X164))</f>
        <v/>
      </c>
      <c r="AG160" s="11" t="str">
        <f>IF(競技者データ入力シート!Y164="", "", 競技者データ入力シート!Y164)</f>
        <v/>
      </c>
      <c r="AH160" s="11" t="str">
        <f>IF(競技者データ入力シート!AA164="", "", TRIM(競技者データ入力シート!AA164))</f>
        <v/>
      </c>
      <c r="AI160" s="11" t="str">
        <f>IF(競技者データ入力シート!AB164="", "", 競技者データ入力シート!AB164)</f>
        <v/>
      </c>
      <c r="AJ160" s="11" t="str">
        <f>IF(AK160="", "", IF($K160="男", VLOOKUP(AK160, データ!$B$2:$C$101, 2, FALSE), IF($K160="女", VLOOKUP(AK160, データ!$F$2:$H$101, 2, FALSE), "")))</f>
        <v/>
      </c>
      <c r="AK160" s="11" t="str">
        <f>IF($A160="","",IF(競技者データ入力シート!AC164="", "", 競技者データ入力シート!AC164))</f>
        <v/>
      </c>
      <c r="AL160" s="11" t="str">
        <f>IF(競技者データ入力シート!AD164="", "", 競技者データ入力シート!AD164)</f>
        <v/>
      </c>
      <c r="AM160" s="11" t="str">
        <f>IF(競技者データ入力シート!AF164="", "", TRIM(競技者データ入力シート!AF164))</f>
        <v/>
      </c>
      <c r="AN160" s="11" t="str">
        <f>IF(競技者データ入力シート!AG164="", "", 競技者データ入力シート!AG164)</f>
        <v/>
      </c>
      <c r="AO160" s="11" t="str">
        <f>IF(AP160="", "", IF($K160="男", VLOOKUP(AP160, データ!$B$2:$C$101, 2, FALSE), IF($K160="女", VLOOKUP(AP160, データ!$F$2:$H$101, 2, FALSE), "")))</f>
        <v/>
      </c>
      <c r="AP160" s="11" t="str">
        <f>IF($A160="","",IF(競技者データ入力シート!AH164="", "", 競技者データ入力シート!AH164))</f>
        <v/>
      </c>
      <c r="AQ160" s="11" t="str">
        <f>IF(競技者データ入力シート!AI164="", "", 競技者データ入力シート!AI164)</f>
        <v/>
      </c>
      <c r="AR160" s="11" t="str">
        <f>IF(競技者データ入力シート!AK164="", "", TRIM(競技者データ入力シート!AK164))</f>
        <v/>
      </c>
      <c r="AS160" s="11" t="str">
        <f>IF(競技者データ入力シート!AL164="", "", 競技者データ入力シート!AL164)</f>
        <v/>
      </c>
      <c r="AT160" s="11" t="str">
        <f t="shared" si="14"/>
        <v/>
      </c>
    </row>
    <row r="161" spans="1:46">
      <c r="A161" s="11" t="str">
        <f>競技者データ入力シート!A165</f>
        <v/>
      </c>
      <c r="B161" s="11" t="str">
        <f>IF(競技者データ入力シート!B165="", "", 競技者データ入力シート!B165)</f>
        <v/>
      </c>
      <c r="C161" s="11" t="str">
        <f>IF(競技者データ入力シート!C165="", "", 競技者データ入力シート!C165)</f>
        <v/>
      </c>
      <c r="D161" s="11" t="str">
        <f>IF(競技者データ入力シート!D165="", "", 競技者データ入力シート!D165)</f>
        <v/>
      </c>
      <c r="E161" s="11" t="str">
        <f t="shared" si="10"/>
        <v/>
      </c>
      <c r="F161" s="11" t="str">
        <f t="shared" si="11"/>
        <v/>
      </c>
      <c r="G161" s="11" t="str">
        <f t="shared" si="12"/>
        <v/>
      </c>
      <c r="H161" s="11" t="str">
        <f t="shared" si="13"/>
        <v/>
      </c>
      <c r="I161" s="11" t="str">
        <f>IF(競技者データ入力シート!E165="", "", 競技者データ入力シート!E165)</f>
        <v/>
      </c>
      <c r="J161" s="11" t="str">
        <f>IF(競技者データ入力シート!F165="", "", 競技者データ入力シート!F165)</f>
        <v/>
      </c>
      <c r="K161" s="11" t="str">
        <f>IF(競技者データ入力シート!H165="", "", 競技者データ入力シート!H165)</f>
        <v/>
      </c>
      <c r="L161" s="11" t="str">
        <f>IF(競技者データ入力シート!I165="", "", 競技者データ入力シート!I165)</f>
        <v/>
      </c>
      <c r="M161" s="11" t="str">
        <f>IF(競技者データ入力シート!J165="", "", 競技者データ入力シート!J165)</f>
        <v/>
      </c>
      <c r="N161" s="11" t="str">
        <f>IF(競技者データ入力シート!K165="", "", 競技者データ入力シート!K165)</f>
        <v/>
      </c>
      <c r="O161" s="11" t="str">
        <f>IF(競技者データ入力シート!L165="", "", 競技者データ入力シート!L165)</f>
        <v/>
      </c>
      <c r="P161" s="11" t="str">
        <f>IF(A161="","",競技者データ入力シート!$S$1)</f>
        <v/>
      </c>
      <c r="Q161" s="11" t="str">
        <f>IF(P161="", "",'大会申込一覧表(印刷して提出)'!$P$6)</f>
        <v/>
      </c>
      <c r="R161" s="11" t="str">
        <f>IF(P161="", "", '大会申込一覧表(印刷して提出)'!$E$6)</f>
        <v/>
      </c>
      <c r="S161" s="11" t="str">
        <f>IF(Q161="", "", '大会申込一覧表(印刷して提出)'!$P$5)</f>
        <v/>
      </c>
      <c r="T161" s="11" t="str">
        <f>IF(競技者データ入力シート!M165="", "", 競技者データ入力シート!M165)</f>
        <v/>
      </c>
      <c r="U161" s="11" t="str">
        <f>IF(V161="", "", IF($K161="男", VLOOKUP(V161, データ!$B$2:$C$101, 2, FALSE), IF($K161="女", VLOOKUP(V161, データ!$F$2:$H$101, 2, FALSE), "")))</f>
        <v/>
      </c>
      <c r="V161" s="240" t="str">
        <f>IF($A161="","",IF(競技者データ入力シート!N165="", "", 競技者データ入力シート!N165))</f>
        <v/>
      </c>
      <c r="W161" s="239" t="str">
        <f>IF(競技者データ入力シート!O165="", "", 競技者データ入力シート!O165)</f>
        <v/>
      </c>
      <c r="X161" s="11" t="str">
        <f>IF(競技者データ入力シート!Q165="", "", TRIM(競技者データ入力シート!Q165))</f>
        <v/>
      </c>
      <c r="Y161" s="11" t="str">
        <f>IF(競技者データ入力シート!R165="", "", 競技者データ入力シート!R165)</f>
        <v/>
      </c>
      <c r="Z161" s="11" t="str">
        <f>IF(AA161="", "", IF($K161="男", VLOOKUP(AA161, データ!$B$2:$C$101, 2, FALSE), IF($K161="女", VLOOKUP(AA161, データ!$F$2:$H$101, 2, FALSE), "")))</f>
        <v/>
      </c>
      <c r="AA161" s="11" t="str">
        <f>IF($A161="","",IF(競技者データ入力シート!S165="", "", 競技者データ入力シート!S165))</f>
        <v/>
      </c>
      <c r="AB161" s="11" t="str">
        <f>IF(競技者データ入力シート!T165="", "", 競技者データ入力シート!T165)</f>
        <v/>
      </c>
      <c r="AC161" s="11" t="str">
        <f>IF(競技者データ入力シート!V165="", "", TRIM(競技者データ入力シート!V165))</f>
        <v/>
      </c>
      <c r="AD161" s="11" t="str">
        <f>IF(競技者データ入力シート!W165="", "", 競技者データ入力シート!W165)</f>
        <v/>
      </c>
      <c r="AE161" s="11" t="str">
        <f>IF(AF161="", "", IF($K161="男", VLOOKUP(AF161, データ!$B$2:$C$101, 2, FALSE), IF($K161="女", VLOOKUP(AF161, データ!$F$2:$H$101, 2, FALSE), "")))</f>
        <v/>
      </c>
      <c r="AF161" s="11" t="str">
        <f>IF($A161="","",IF(競技者データ入力シート!X165="", "", 競技者データ入力シート!X165))</f>
        <v/>
      </c>
      <c r="AG161" s="11" t="str">
        <f>IF(競技者データ入力シート!Y165="", "", 競技者データ入力シート!Y165)</f>
        <v/>
      </c>
      <c r="AH161" s="11" t="str">
        <f>IF(競技者データ入力シート!AA165="", "", TRIM(競技者データ入力シート!AA165))</f>
        <v/>
      </c>
      <c r="AI161" s="11" t="str">
        <f>IF(競技者データ入力シート!AB165="", "", 競技者データ入力シート!AB165)</f>
        <v/>
      </c>
      <c r="AJ161" s="11" t="str">
        <f>IF(AK161="", "", IF($K161="男", VLOOKUP(AK161, データ!$B$2:$C$101, 2, FALSE), IF($K161="女", VLOOKUP(AK161, データ!$F$2:$H$101, 2, FALSE), "")))</f>
        <v/>
      </c>
      <c r="AK161" s="11" t="str">
        <f>IF($A161="","",IF(競技者データ入力シート!AC165="", "", 競技者データ入力シート!AC165))</f>
        <v/>
      </c>
      <c r="AL161" s="11" t="str">
        <f>IF(競技者データ入力シート!AD165="", "", 競技者データ入力シート!AD165)</f>
        <v/>
      </c>
      <c r="AM161" s="11" t="str">
        <f>IF(競技者データ入力シート!AF165="", "", TRIM(競技者データ入力シート!AF165))</f>
        <v/>
      </c>
      <c r="AN161" s="11" t="str">
        <f>IF(競技者データ入力シート!AG165="", "", 競技者データ入力シート!AG165)</f>
        <v/>
      </c>
      <c r="AO161" s="11" t="str">
        <f>IF(AP161="", "", IF($K161="男", VLOOKUP(AP161, データ!$B$2:$C$101, 2, FALSE), IF($K161="女", VLOOKUP(AP161, データ!$F$2:$H$101, 2, FALSE), "")))</f>
        <v/>
      </c>
      <c r="AP161" s="11" t="str">
        <f>IF($A161="","",IF(競技者データ入力シート!AH165="", "", 競技者データ入力シート!AH165))</f>
        <v/>
      </c>
      <c r="AQ161" s="11" t="str">
        <f>IF(競技者データ入力シート!AI165="", "", 競技者データ入力シート!AI165)</f>
        <v/>
      </c>
      <c r="AR161" s="11" t="str">
        <f>IF(競技者データ入力シート!AK165="", "", TRIM(競技者データ入力シート!AK165))</f>
        <v/>
      </c>
      <c r="AS161" s="11" t="str">
        <f>IF(競技者データ入力シート!AL165="", "", 競技者データ入力シート!AL165)</f>
        <v/>
      </c>
      <c r="AT161" s="11" t="str">
        <f t="shared" si="14"/>
        <v/>
      </c>
    </row>
    <row r="162" spans="1:46">
      <c r="A162" s="11" t="str">
        <f>競技者データ入力シート!A166</f>
        <v/>
      </c>
      <c r="B162" s="11" t="str">
        <f>IF(競技者データ入力シート!B166="", "", 競技者データ入力シート!B166)</f>
        <v/>
      </c>
      <c r="C162" s="11" t="str">
        <f>IF(競技者データ入力シート!C166="", "", 競技者データ入力シート!C166)</f>
        <v/>
      </c>
      <c r="D162" s="11" t="str">
        <f>IF(競技者データ入力シート!D166="", "", 競技者データ入力シート!D166)</f>
        <v/>
      </c>
      <c r="E162" s="11" t="str">
        <f t="shared" si="10"/>
        <v/>
      </c>
      <c r="F162" s="11" t="str">
        <f t="shared" si="11"/>
        <v/>
      </c>
      <c r="G162" s="11" t="str">
        <f t="shared" si="12"/>
        <v/>
      </c>
      <c r="H162" s="11" t="str">
        <f t="shared" si="13"/>
        <v/>
      </c>
      <c r="I162" s="11" t="str">
        <f>IF(競技者データ入力シート!E166="", "", 競技者データ入力シート!E166)</f>
        <v/>
      </c>
      <c r="J162" s="11" t="str">
        <f>IF(競技者データ入力シート!F166="", "", 競技者データ入力シート!F166)</f>
        <v/>
      </c>
      <c r="K162" s="11" t="str">
        <f>IF(競技者データ入力シート!H166="", "", 競技者データ入力シート!H166)</f>
        <v/>
      </c>
      <c r="L162" s="11" t="str">
        <f>IF(競技者データ入力シート!I166="", "", 競技者データ入力シート!I166)</f>
        <v/>
      </c>
      <c r="M162" s="11" t="str">
        <f>IF(競技者データ入力シート!J166="", "", 競技者データ入力シート!J166)</f>
        <v/>
      </c>
      <c r="N162" s="11" t="str">
        <f>IF(競技者データ入力シート!K166="", "", 競技者データ入力シート!K166)</f>
        <v/>
      </c>
      <c r="O162" s="11" t="str">
        <f>IF(競技者データ入力シート!L166="", "", 競技者データ入力シート!L166)</f>
        <v/>
      </c>
      <c r="P162" s="11" t="str">
        <f>IF(A162="","",競技者データ入力シート!$S$1)</f>
        <v/>
      </c>
      <c r="Q162" s="11" t="str">
        <f>IF(P162="", "",'大会申込一覧表(印刷して提出)'!$P$6)</f>
        <v/>
      </c>
      <c r="R162" s="11" t="str">
        <f>IF(P162="", "", '大会申込一覧表(印刷して提出)'!$E$6)</f>
        <v/>
      </c>
      <c r="S162" s="11" t="str">
        <f>IF(Q162="", "", '大会申込一覧表(印刷して提出)'!$P$5)</f>
        <v/>
      </c>
      <c r="T162" s="11" t="str">
        <f>IF(競技者データ入力シート!M166="", "", 競技者データ入力シート!M166)</f>
        <v/>
      </c>
      <c r="U162" s="11" t="str">
        <f>IF(V162="", "", IF($K162="男", VLOOKUP(V162, データ!$B$2:$C$101, 2, FALSE), IF($K162="女", VLOOKUP(V162, データ!$F$2:$H$101, 2, FALSE), "")))</f>
        <v/>
      </c>
      <c r="V162" s="240" t="str">
        <f>IF($A162="","",IF(競技者データ入力シート!N166="", "", 競技者データ入力シート!N166))</f>
        <v/>
      </c>
      <c r="W162" s="239" t="str">
        <f>IF(競技者データ入力シート!O166="", "", 競技者データ入力シート!O166)</f>
        <v/>
      </c>
      <c r="X162" s="11" t="str">
        <f>IF(競技者データ入力シート!Q166="", "", TRIM(競技者データ入力シート!Q166))</f>
        <v/>
      </c>
      <c r="Y162" s="11" t="str">
        <f>IF(競技者データ入力シート!R166="", "", 競技者データ入力シート!R166)</f>
        <v/>
      </c>
      <c r="Z162" s="11" t="str">
        <f>IF(AA162="", "", IF($K162="男", VLOOKUP(AA162, データ!$B$2:$C$101, 2, FALSE), IF($K162="女", VLOOKUP(AA162, データ!$F$2:$H$101, 2, FALSE), "")))</f>
        <v/>
      </c>
      <c r="AA162" s="11" t="str">
        <f>IF($A162="","",IF(競技者データ入力シート!S166="", "", 競技者データ入力シート!S166))</f>
        <v/>
      </c>
      <c r="AB162" s="11" t="str">
        <f>IF(競技者データ入力シート!T166="", "", 競技者データ入力シート!T166)</f>
        <v/>
      </c>
      <c r="AC162" s="11" t="str">
        <f>IF(競技者データ入力シート!V166="", "", TRIM(競技者データ入力シート!V166))</f>
        <v/>
      </c>
      <c r="AD162" s="11" t="str">
        <f>IF(競技者データ入力シート!W166="", "", 競技者データ入力シート!W166)</f>
        <v/>
      </c>
      <c r="AE162" s="11" t="str">
        <f>IF(AF162="", "", IF($K162="男", VLOOKUP(AF162, データ!$B$2:$C$101, 2, FALSE), IF($K162="女", VLOOKUP(AF162, データ!$F$2:$H$101, 2, FALSE), "")))</f>
        <v/>
      </c>
      <c r="AF162" s="11" t="str">
        <f>IF($A162="","",IF(競技者データ入力シート!X166="", "", 競技者データ入力シート!X166))</f>
        <v/>
      </c>
      <c r="AG162" s="11" t="str">
        <f>IF(競技者データ入力シート!Y166="", "", 競技者データ入力シート!Y166)</f>
        <v/>
      </c>
      <c r="AH162" s="11" t="str">
        <f>IF(競技者データ入力シート!AA166="", "", TRIM(競技者データ入力シート!AA166))</f>
        <v/>
      </c>
      <c r="AI162" s="11" t="str">
        <f>IF(競技者データ入力シート!AB166="", "", 競技者データ入力シート!AB166)</f>
        <v/>
      </c>
      <c r="AJ162" s="11" t="str">
        <f>IF(AK162="", "", IF($K162="男", VLOOKUP(AK162, データ!$B$2:$C$101, 2, FALSE), IF($K162="女", VLOOKUP(AK162, データ!$F$2:$H$101, 2, FALSE), "")))</f>
        <v/>
      </c>
      <c r="AK162" s="11" t="str">
        <f>IF($A162="","",IF(競技者データ入力シート!AC166="", "", 競技者データ入力シート!AC166))</f>
        <v/>
      </c>
      <c r="AL162" s="11" t="str">
        <f>IF(競技者データ入力シート!AD166="", "", 競技者データ入力シート!AD166)</f>
        <v/>
      </c>
      <c r="AM162" s="11" t="str">
        <f>IF(競技者データ入力シート!AF166="", "", TRIM(競技者データ入力シート!AF166))</f>
        <v/>
      </c>
      <c r="AN162" s="11" t="str">
        <f>IF(競技者データ入力シート!AG166="", "", 競技者データ入力シート!AG166)</f>
        <v/>
      </c>
      <c r="AO162" s="11" t="str">
        <f>IF(AP162="", "", IF($K162="男", VLOOKUP(AP162, データ!$B$2:$C$101, 2, FALSE), IF($K162="女", VLOOKUP(AP162, データ!$F$2:$H$101, 2, FALSE), "")))</f>
        <v/>
      </c>
      <c r="AP162" s="11" t="str">
        <f>IF($A162="","",IF(競技者データ入力シート!AH166="", "", 競技者データ入力シート!AH166))</f>
        <v/>
      </c>
      <c r="AQ162" s="11" t="str">
        <f>IF(競技者データ入力シート!AI166="", "", 競技者データ入力シート!AI166)</f>
        <v/>
      </c>
      <c r="AR162" s="11" t="str">
        <f>IF(競技者データ入力シート!AK166="", "", TRIM(競技者データ入力シート!AK166))</f>
        <v/>
      </c>
      <c r="AS162" s="11" t="str">
        <f>IF(競技者データ入力シート!AL166="", "", 競技者データ入力シート!AL166)</f>
        <v/>
      </c>
      <c r="AT162" s="11" t="str">
        <f t="shared" si="14"/>
        <v/>
      </c>
    </row>
    <row r="163" spans="1:46">
      <c r="A163" s="11" t="str">
        <f>競技者データ入力シート!A167</f>
        <v/>
      </c>
      <c r="B163" s="11" t="str">
        <f>IF(競技者データ入力シート!B167="", "", 競技者データ入力シート!B167)</f>
        <v/>
      </c>
      <c r="C163" s="11" t="str">
        <f>IF(競技者データ入力シート!C167="", "", 競技者データ入力シート!C167)</f>
        <v/>
      </c>
      <c r="D163" s="11" t="str">
        <f>IF(競技者データ入力シート!D167="", "", 競技者データ入力シート!D167)</f>
        <v/>
      </c>
      <c r="E163" s="11" t="str">
        <f t="shared" si="10"/>
        <v/>
      </c>
      <c r="F163" s="11" t="str">
        <f t="shared" si="11"/>
        <v/>
      </c>
      <c r="G163" s="11" t="str">
        <f t="shared" si="12"/>
        <v/>
      </c>
      <c r="H163" s="11" t="str">
        <f t="shared" si="13"/>
        <v/>
      </c>
      <c r="I163" s="11" t="str">
        <f>IF(競技者データ入力シート!E167="", "", 競技者データ入力シート!E167)</f>
        <v/>
      </c>
      <c r="J163" s="11" t="str">
        <f>IF(競技者データ入力シート!F167="", "", 競技者データ入力シート!F167)</f>
        <v/>
      </c>
      <c r="K163" s="11" t="str">
        <f>IF(競技者データ入力シート!H167="", "", 競技者データ入力シート!H167)</f>
        <v/>
      </c>
      <c r="L163" s="11" t="str">
        <f>IF(競技者データ入力シート!I167="", "", 競技者データ入力シート!I167)</f>
        <v/>
      </c>
      <c r="M163" s="11" t="str">
        <f>IF(競技者データ入力シート!J167="", "", 競技者データ入力シート!J167)</f>
        <v/>
      </c>
      <c r="N163" s="11" t="str">
        <f>IF(競技者データ入力シート!K167="", "", 競技者データ入力シート!K167)</f>
        <v/>
      </c>
      <c r="O163" s="11" t="str">
        <f>IF(競技者データ入力シート!L167="", "", 競技者データ入力シート!L167)</f>
        <v/>
      </c>
      <c r="P163" s="11" t="str">
        <f>IF(A163="","",競技者データ入力シート!$S$1)</f>
        <v/>
      </c>
      <c r="Q163" s="11" t="str">
        <f>IF(P163="", "",'大会申込一覧表(印刷して提出)'!$P$6)</f>
        <v/>
      </c>
      <c r="R163" s="11" t="str">
        <f>IF(P163="", "", '大会申込一覧表(印刷して提出)'!$E$6)</f>
        <v/>
      </c>
      <c r="S163" s="11" t="str">
        <f>IF(Q163="", "", '大会申込一覧表(印刷して提出)'!$P$5)</f>
        <v/>
      </c>
      <c r="T163" s="11" t="str">
        <f>IF(競技者データ入力シート!M167="", "", 競技者データ入力シート!M167)</f>
        <v/>
      </c>
      <c r="U163" s="11" t="str">
        <f>IF(V163="", "", IF($K163="男", VLOOKUP(V163, データ!$B$2:$C$101, 2, FALSE), IF($K163="女", VLOOKUP(V163, データ!$F$2:$H$101, 2, FALSE), "")))</f>
        <v/>
      </c>
      <c r="V163" s="240" t="str">
        <f>IF($A163="","",IF(競技者データ入力シート!N167="", "", 競技者データ入力シート!N167))</f>
        <v/>
      </c>
      <c r="W163" s="239" t="str">
        <f>IF(競技者データ入力シート!O167="", "", 競技者データ入力シート!O167)</f>
        <v/>
      </c>
      <c r="X163" s="11" t="str">
        <f>IF(競技者データ入力シート!Q167="", "", TRIM(競技者データ入力シート!Q167))</f>
        <v/>
      </c>
      <c r="Y163" s="11" t="str">
        <f>IF(競技者データ入力シート!R167="", "", 競技者データ入力シート!R167)</f>
        <v/>
      </c>
      <c r="Z163" s="11" t="str">
        <f>IF(AA163="", "", IF($K163="男", VLOOKUP(AA163, データ!$B$2:$C$101, 2, FALSE), IF($K163="女", VLOOKUP(AA163, データ!$F$2:$H$101, 2, FALSE), "")))</f>
        <v/>
      </c>
      <c r="AA163" s="11" t="str">
        <f>IF($A163="","",IF(競技者データ入力シート!S167="", "", 競技者データ入力シート!S167))</f>
        <v/>
      </c>
      <c r="AB163" s="11" t="str">
        <f>IF(競技者データ入力シート!T167="", "", 競技者データ入力シート!T167)</f>
        <v/>
      </c>
      <c r="AC163" s="11" t="str">
        <f>IF(競技者データ入力シート!V167="", "", TRIM(競技者データ入力シート!V167))</f>
        <v/>
      </c>
      <c r="AD163" s="11" t="str">
        <f>IF(競技者データ入力シート!W167="", "", 競技者データ入力シート!W167)</f>
        <v/>
      </c>
      <c r="AE163" s="11" t="str">
        <f>IF(AF163="", "", IF($K163="男", VLOOKUP(AF163, データ!$B$2:$C$101, 2, FALSE), IF($K163="女", VLOOKUP(AF163, データ!$F$2:$H$101, 2, FALSE), "")))</f>
        <v/>
      </c>
      <c r="AF163" s="11" t="str">
        <f>IF($A163="","",IF(競技者データ入力シート!X167="", "", 競技者データ入力シート!X167))</f>
        <v/>
      </c>
      <c r="AG163" s="11" t="str">
        <f>IF(競技者データ入力シート!Y167="", "", 競技者データ入力シート!Y167)</f>
        <v/>
      </c>
      <c r="AH163" s="11" t="str">
        <f>IF(競技者データ入力シート!AA167="", "", TRIM(競技者データ入力シート!AA167))</f>
        <v/>
      </c>
      <c r="AI163" s="11" t="str">
        <f>IF(競技者データ入力シート!AB167="", "", 競技者データ入力シート!AB167)</f>
        <v/>
      </c>
      <c r="AJ163" s="11" t="str">
        <f>IF(AK163="", "", IF($K163="男", VLOOKUP(AK163, データ!$B$2:$C$101, 2, FALSE), IF($K163="女", VLOOKUP(AK163, データ!$F$2:$H$101, 2, FALSE), "")))</f>
        <v/>
      </c>
      <c r="AK163" s="11" t="str">
        <f>IF($A163="","",IF(競技者データ入力シート!AC167="", "", 競技者データ入力シート!AC167))</f>
        <v/>
      </c>
      <c r="AL163" s="11" t="str">
        <f>IF(競技者データ入力シート!AD167="", "", 競技者データ入力シート!AD167)</f>
        <v/>
      </c>
      <c r="AM163" s="11" t="str">
        <f>IF(競技者データ入力シート!AF167="", "", TRIM(競技者データ入力シート!AF167))</f>
        <v/>
      </c>
      <c r="AN163" s="11" t="str">
        <f>IF(競技者データ入力シート!AG167="", "", 競技者データ入力シート!AG167)</f>
        <v/>
      </c>
      <c r="AO163" s="11" t="str">
        <f>IF(AP163="", "", IF($K163="男", VLOOKUP(AP163, データ!$B$2:$C$101, 2, FALSE), IF($K163="女", VLOOKUP(AP163, データ!$F$2:$H$101, 2, FALSE), "")))</f>
        <v/>
      </c>
      <c r="AP163" s="11" t="str">
        <f>IF($A163="","",IF(競技者データ入力シート!AH167="", "", 競技者データ入力シート!AH167))</f>
        <v/>
      </c>
      <c r="AQ163" s="11" t="str">
        <f>IF(競技者データ入力シート!AI167="", "", 競技者データ入力シート!AI167)</f>
        <v/>
      </c>
      <c r="AR163" s="11" t="str">
        <f>IF(競技者データ入力シート!AK167="", "", TRIM(競技者データ入力シート!AK167))</f>
        <v/>
      </c>
      <c r="AS163" s="11" t="str">
        <f>IF(競技者データ入力シート!AL167="", "", 競技者データ入力シート!AL167)</f>
        <v/>
      </c>
      <c r="AT163" s="11" t="str">
        <f t="shared" si="14"/>
        <v/>
      </c>
    </row>
    <row r="164" spans="1:46">
      <c r="A164" s="11" t="str">
        <f>競技者データ入力シート!A168</f>
        <v/>
      </c>
      <c r="B164" s="11" t="str">
        <f>IF(競技者データ入力シート!B168="", "", 競技者データ入力シート!B168)</f>
        <v/>
      </c>
      <c r="C164" s="11" t="str">
        <f>IF(競技者データ入力シート!C168="", "", 競技者データ入力シート!C168)</f>
        <v/>
      </c>
      <c r="D164" s="11" t="str">
        <f>IF(競技者データ入力シート!D168="", "", 競技者データ入力シート!D168)</f>
        <v/>
      </c>
      <c r="E164" s="11" t="str">
        <f t="shared" si="10"/>
        <v/>
      </c>
      <c r="F164" s="11" t="str">
        <f t="shared" si="11"/>
        <v/>
      </c>
      <c r="G164" s="11" t="str">
        <f t="shared" si="12"/>
        <v/>
      </c>
      <c r="H164" s="11" t="str">
        <f t="shared" si="13"/>
        <v/>
      </c>
      <c r="I164" s="11" t="str">
        <f>IF(競技者データ入力シート!E168="", "", 競技者データ入力シート!E168)</f>
        <v/>
      </c>
      <c r="J164" s="11" t="str">
        <f>IF(競技者データ入力シート!F168="", "", 競技者データ入力シート!F168)</f>
        <v/>
      </c>
      <c r="K164" s="11" t="str">
        <f>IF(競技者データ入力シート!H168="", "", 競技者データ入力シート!H168)</f>
        <v/>
      </c>
      <c r="L164" s="11" t="str">
        <f>IF(競技者データ入力シート!I168="", "", 競技者データ入力シート!I168)</f>
        <v/>
      </c>
      <c r="M164" s="11" t="str">
        <f>IF(競技者データ入力シート!J168="", "", 競技者データ入力シート!J168)</f>
        <v/>
      </c>
      <c r="N164" s="11" t="str">
        <f>IF(競技者データ入力シート!K168="", "", 競技者データ入力シート!K168)</f>
        <v/>
      </c>
      <c r="O164" s="11" t="str">
        <f>IF(競技者データ入力シート!L168="", "", 競技者データ入力シート!L168)</f>
        <v/>
      </c>
      <c r="P164" s="11" t="str">
        <f>IF(A164="","",競技者データ入力シート!$S$1)</f>
        <v/>
      </c>
      <c r="Q164" s="11" t="str">
        <f>IF(P164="", "",'大会申込一覧表(印刷して提出)'!$P$6)</f>
        <v/>
      </c>
      <c r="R164" s="11" t="str">
        <f>IF(P164="", "", '大会申込一覧表(印刷して提出)'!$E$6)</f>
        <v/>
      </c>
      <c r="S164" s="11" t="str">
        <f>IF(Q164="", "", '大会申込一覧表(印刷して提出)'!$P$5)</f>
        <v/>
      </c>
      <c r="T164" s="11" t="str">
        <f>IF(競技者データ入力シート!M168="", "", 競技者データ入力シート!M168)</f>
        <v/>
      </c>
      <c r="U164" s="11" t="str">
        <f>IF(V164="", "", IF($K164="男", VLOOKUP(V164, データ!$B$2:$C$101, 2, FALSE), IF($K164="女", VLOOKUP(V164, データ!$F$2:$H$101, 2, FALSE), "")))</f>
        <v/>
      </c>
      <c r="V164" s="240" t="str">
        <f>IF($A164="","",IF(競技者データ入力シート!N168="", "", 競技者データ入力シート!N168))</f>
        <v/>
      </c>
      <c r="W164" s="239" t="str">
        <f>IF(競技者データ入力シート!O168="", "", 競技者データ入力シート!O168)</f>
        <v/>
      </c>
      <c r="X164" s="11" t="str">
        <f>IF(競技者データ入力シート!Q168="", "", TRIM(競技者データ入力シート!Q168))</f>
        <v/>
      </c>
      <c r="Y164" s="11" t="str">
        <f>IF(競技者データ入力シート!R168="", "", 競技者データ入力シート!R168)</f>
        <v/>
      </c>
      <c r="Z164" s="11" t="str">
        <f>IF(AA164="", "", IF($K164="男", VLOOKUP(AA164, データ!$B$2:$C$101, 2, FALSE), IF($K164="女", VLOOKUP(AA164, データ!$F$2:$H$101, 2, FALSE), "")))</f>
        <v/>
      </c>
      <c r="AA164" s="11" t="str">
        <f>IF($A164="","",IF(競技者データ入力シート!S168="", "", 競技者データ入力シート!S168))</f>
        <v/>
      </c>
      <c r="AB164" s="11" t="str">
        <f>IF(競技者データ入力シート!T168="", "", 競技者データ入力シート!T168)</f>
        <v/>
      </c>
      <c r="AC164" s="11" t="str">
        <f>IF(競技者データ入力シート!V168="", "", TRIM(競技者データ入力シート!V168))</f>
        <v/>
      </c>
      <c r="AD164" s="11" t="str">
        <f>IF(競技者データ入力シート!W168="", "", 競技者データ入力シート!W168)</f>
        <v/>
      </c>
      <c r="AE164" s="11" t="str">
        <f>IF(AF164="", "", IF($K164="男", VLOOKUP(AF164, データ!$B$2:$C$101, 2, FALSE), IF($K164="女", VLOOKUP(AF164, データ!$F$2:$H$101, 2, FALSE), "")))</f>
        <v/>
      </c>
      <c r="AF164" s="11" t="str">
        <f>IF($A164="","",IF(競技者データ入力シート!X168="", "", 競技者データ入力シート!X168))</f>
        <v/>
      </c>
      <c r="AG164" s="11" t="str">
        <f>IF(競技者データ入力シート!Y168="", "", 競技者データ入力シート!Y168)</f>
        <v/>
      </c>
      <c r="AH164" s="11" t="str">
        <f>IF(競技者データ入力シート!AA168="", "", TRIM(競技者データ入力シート!AA168))</f>
        <v/>
      </c>
      <c r="AI164" s="11" t="str">
        <f>IF(競技者データ入力シート!AB168="", "", 競技者データ入力シート!AB168)</f>
        <v/>
      </c>
      <c r="AJ164" s="11" t="str">
        <f>IF(AK164="", "", IF($K164="男", VLOOKUP(AK164, データ!$B$2:$C$101, 2, FALSE), IF($K164="女", VLOOKUP(AK164, データ!$F$2:$H$101, 2, FALSE), "")))</f>
        <v/>
      </c>
      <c r="AK164" s="11" t="str">
        <f>IF($A164="","",IF(競技者データ入力シート!AC168="", "", 競技者データ入力シート!AC168))</f>
        <v/>
      </c>
      <c r="AL164" s="11" t="str">
        <f>IF(競技者データ入力シート!AD168="", "", 競技者データ入力シート!AD168)</f>
        <v/>
      </c>
      <c r="AM164" s="11" t="str">
        <f>IF(競技者データ入力シート!AF168="", "", TRIM(競技者データ入力シート!AF168))</f>
        <v/>
      </c>
      <c r="AN164" s="11" t="str">
        <f>IF(競技者データ入力シート!AG168="", "", 競技者データ入力シート!AG168)</f>
        <v/>
      </c>
      <c r="AO164" s="11" t="str">
        <f>IF(AP164="", "", IF($K164="男", VLOOKUP(AP164, データ!$B$2:$C$101, 2, FALSE), IF($K164="女", VLOOKUP(AP164, データ!$F$2:$H$101, 2, FALSE), "")))</f>
        <v/>
      </c>
      <c r="AP164" s="11" t="str">
        <f>IF($A164="","",IF(競技者データ入力シート!AH168="", "", 競技者データ入力シート!AH168))</f>
        <v/>
      </c>
      <c r="AQ164" s="11" t="str">
        <f>IF(競技者データ入力シート!AI168="", "", 競技者データ入力シート!AI168)</f>
        <v/>
      </c>
      <c r="AR164" s="11" t="str">
        <f>IF(競技者データ入力シート!AK168="", "", TRIM(競技者データ入力シート!AK168))</f>
        <v/>
      </c>
      <c r="AS164" s="11" t="str">
        <f>IF(競技者データ入力シート!AL168="", "", 競技者データ入力シート!AL168)</f>
        <v/>
      </c>
      <c r="AT164" s="11" t="str">
        <f t="shared" si="14"/>
        <v/>
      </c>
    </row>
    <row r="165" spans="1:46">
      <c r="A165" s="11" t="str">
        <f>競技者データ入力シート!A169</f>
        <v/>
      </c>
      <c r="B165" s="11" t="str">
        <f>IF(競技者データ入力シート!B169="", "", 競技者データ入力シート!B169)</f>
        <v/>
      </c>
      <c r="C165" s="11" t="str">
        <f>IF(競技者データ入力シート!C169="", "", 競技者データ入力シート!C169)</f>
        <v/>
      </c>
      <c r="D165" s="11" t="str">
        <f>IF(競技者データ入力シート!D169="", "", 競技者データ入力シート!D169)</f>
        <v/>
      </c>
      <c r="E165" s="11" t="str">
        <f t="shared" si="10"/>
        <v/>
      </c>
      <c r="F165" s="11" t="str">
        <f t="shared" si="11"/>
        <v/>
      </c>
      <c r="G165" s="11" t="str">
        <f t="shared" si="12"/>
        <v/>
      </c>
      <c r="H165" s="11" t="str">
        <f t="shared" si="13"/>
        <v/>
      </c>
      <c r="I165" s="11" t="str">
        <f>IF(競技者データ入力シート!E169="", "", 競技者データ入力シート!E169)</f>
        <v/>
      </c>
      <c r="J165" s="11" t="str">
        <f>IF(競技者データ入力シート!F169="", "", 競技者データ入力シート!F169)</f>
        <v/>
      </c>
      <c r="K165" s="11" t="str">
        <f>IF(競技者データ入力シート!H169="", "", 競技者データ入力シート!H169)</f>
        <v/>
      </c>
      <c r="L165" s="11" t="str">
        <f>IF(競技者データ入力シート!I169="", "", 競技者データ入力シート!I169)</f>
        <v/>
      </c>
      <c r="M165" s="11" t="str">
        <f>IF(競技者データ入力シート!J169="", "", 競技者データ入力シート!J169)</f>
        <v/>
      </c>
      <c r="N165" s="11" t="str">
        <f>IF(競技者データ入力シート!K169="", "", 競技者データ入力シート!K169)</f>
        <v/>
      </c>
      <c r="O165" s="11" t="str">
        <f>IF(競技者データ入力シート!L169="", "", 競技者データ入力シート!L169)</f>
        <v/>
      </c>
      <c r="P165" s="11" t="str">
        <f>IF(A165="","",競技者データ入力シート!$S$1)</f>
        <v/>
      </c>
      <c r="Q165" s="11" t="str">
        <f>IF(P165="", "",'大会申込一覧表(印刷して提出)'!$P$6)</f>
        <v/>
      </c>
      <c r="R165" s="11" t="str">
        <f>IF(P165="", "", '大会申込一覧表(印刷して提出)'!$E$6)</f>
        <v/>
      </c>
      <c r="S165" s="11" t="str">
        <f>IF(Q165="", "", '大会申込一覧表(印刷して提出)'!$P$5)</f>
        <v/>
      </c>
      <c r="T165" s="11" t="str">
        <f>IF(競技者データ入力シート!M169="", "", 競技者データ入力シート!M169)</f>
        <v/>
      </c>
      <c r="U165" s="11" t="str">
        <f>IF(V165="", "", IF($K165="男", VLOOKUP(V165, データ!$B$2:$C$101, 2, FALSE), IF($K165="女", VLOOKUP(V165, データ!$F$2:$H$101, 2, FALSE), "")))</f>
        <v/>
      </c>
      <c r="V165" s="240" t="str">
        <f>IF($A165="","",IF(競技者データ入力シート!N169="", "", 競技者データ入力シート!N169))</f>
        <v/>
      </c>
      <c r="W165" s="239" t="str">
        <f>IF(競技者データ入力シート!O169="", "", 競技者データ入力シート!O169)</f>
        <v/>
      </c>
      <c r="X165" s="11" t="str">
        <f>IF(競技者データ入力シート!Q169="", "", TRIM(競技者データ入力シート!Q169))</f>
        <v/>
      </c>
      <c r="Y165" s="11" t="str">
        <f>IF(競技者データ入力シート!R169="", "", 競技者データ入力シート!R169)</f>
        <v/>
      </c>
      <c r="Z165" s="11" t="str">
        <f>IF(AA165="", "", IF($K165="男", VLOOKUP(AA165, データ!$B$2:$C$101, 2, FALSE), IF($K165="女", VLOOKUP(AA165, データ!$F$2:$H$101, 2, FALSE), "")))</f>
        <v/>
      </c>
      <c r="AA165" s="11" t="str">
        <f>IF($A165="","",IF(競技者データ入力シート!S169="", "", 競技者データ入力シート!S169))</f>
        <v/>
      </c>
      <c r="AB165" s="11" t="str">
        <f>IF(競技者データ入力シート!T169="", "", 競技者データ入力シート!T169)</f>
        <v/>
      </c>
      <c r="AC165" s="11" t="str">
        <f>IF(競技者データ入力シート!V169="", "", TRIM(競技者データ入力シート!V169))</f>
        <v/>
      </c>
      <c r="AD165" s="11" t="str">
        <f>IF(競技者データ入力シート!W169="", "", 競技者データ入力シート!W169)</f>
        <v/>
      </c>
      <c r="AE165" s="11" t="str">
        <f>IF(AF165="", "", IF($K165="男", VLOOKUP(AF165, データ!$B$2:$C$101, 2, FALSE), IF($K165="女", VLOOKUP(AF165, データ!$F$2:$H$101, 2, FALSE), "")))</f>
        <v/>
      </c>
      <c r="AF165" s="11" t="str">
        <f>IF($A165="","",IF(競技者データ入力シート!X169="", "", 競技者データ入力シート!X169))</f>
        <v/>
      </c>
      <c r="AG165" s="11" t="str">
        <f>IF(競技者データ入力シート!Y169="", "", 競技者データ入力シート!Y169)</f>
        <v/>
      </c>
      <c r="AH165" s="11" t="str">
        <f>IF(競技者データ入力シート!AA169="", "", TRIM(競技者データ入力シート!AA169))</f>
        <v/>
      </c>
      <c r="AI165" s="11" t="str">
        <f>IF(競技者データ入力シート!AB169="", "", 競技者データ入力シート!AB169)</f>
        <v/>
      </c>
      <c r="AJ165" s="11" t="str">
        <f>IF(AK165="", "", IF($K165="男", VLOOKUP(AK165, データ!$B$2:$C$101, 2, FALSE), IF($K165="女", VLOOKUP(AK165, データ!$F$2:$H$101, 2, FALSE), "")))</f>
        <v/>
      </c>
      <c r="AK165" s="11" t="str">
        <f>IF($A165="","",IF(競技者データ入力シート!AC169="", "", 競技者データ入力シート!AC169))</f>
        <v/>
      </c>
      <c r="AL165" s="11" t="str">
        <f>IF(競技者データ入力シート!AD169="", "", 競技者データ入力シート!AD169)</f>
        <v/>
      </c>
      <c r="AM165" s="11" t="str">
        <f>IF(競技者データ入力シート!AF169="", "", TRIM(競技者データ入力シート!AF169))</f>
        <v/>
      </c>
      <c r="AN165" s="11" t="str">
        <f>IF(競技者データ入力シート!AG169="", "", 競技者データ入力シート!AG169)</f>
        <v/>
      </c>
      <c r="AO165" s="11" t="str">
        <f>IF(AP165="", "", IF($K165="男", VLOOKUP(AP165, データ!$B$2:$C$101, 2, FALSE), IF($K165="女", VLOOKUP(AP165, データ!$F$2:$H$101, 2, FALSE), "")))</f>
        <v/>
      </c>
      <c r="AP165" s="11" t="str">
        <f>IF($A165="","",IF(競技者データ入力シート!AH169="", "", 競技者データ入力シート!AH169))</f>
        <v/>
      </c>
      <c r="AQ165" s="11" t="str">
        <f>IF(競技者データ入力シート!AI169="", "", 競技者データ入力シート!AI169)</f>
        <v/>
      </c>
      <c r="AR165" s="11" t="str">
        <f>IF(競技者データ入力シート!AK169="", "", TRIM(競技者データ入力シート!AK169))</f>
        <v/>
      </c>
      <c r="AS165" s="11" t="str">
        <f>IF(競技者データ入力シート!AL169="", "", 競技者データ入力シート!AL169)</f>
        <v/>
      </c>
      <c r="AT165" s="11" t="str">
        <f t="shared" si="14"/>
        <v/>
      </c>
    </row>
    <row r="166" spans="1:46">
      <c r="A166" s="11" t="str">
        <f>競技者データ入力シート!A170</f>
        <v/>
      </c>
      <c r="B166" s="11" t="str">
        <f>IF(競技者データ入力シート!B170="", "", 競技者データ入力シート!B170)</f>
        <v/>
      </c>
      <c r="C166" s="11" t="str">
        <f>IF(競技者データ入力シート!C170="", "", 競技者データ入力シート!C170)</f>
        <v/>
      </c>
      <c r="D166" s="11" t="str">
        <f>IF(競技者データ入力シート!D170="", "", 競技者データ入力シート!D170)</f>
        <v/>
      </c>
      <c r="E166" s="11" t="str">
        <f t="shared" si="10"/>
        <v/>
      </c>
      <c r="F166" s="11" t="str">
        <f t="shared" si="11"/>
        <v/>
      </c>
      <c r="G166" s="11" t="str">
        <f t="shared" si="12"/>
        <v/>
      </c>
      <c r="H166" s="11" t="str">
        <f t="shared" si="13"/>
        <v/>
      </c>
      <c r="I166" s="11" t="str">
        <f>IF(競技者データ入力シート!E170="", "", 競技者データ入力シート!E170)</f>
        <v/>
      </c>
      <c r="J166" s="11" t="str">
        <f>IF(競技者データ入力シート!F170="", "", 競技者データ入力シート!F170)</f>
        <v/>
      </c>
      <c r="K166" s="11" t="str">
        <f>IF(競技者データ入力シート!H170="", "", 競技者データ入力シート!H170)</f>
        <v/>
      </c>
      <c r="L166" s="11" t="str">
        <f>IF(競技者データ入力シート!I170="", "", 競技者データ入力シート!I170)</f>
        <v/>
      </c>
      <c r="M166" s="11" t="str">
        <f>IF(競技者データ入力シート!J170="", "", 競技者データ入力シート!J170)</f>
        <v/>
      </c>
      <c r="N166" s="11" t="str">
        <f>IF(競技者データ入力シート!K170="", "", 競技者データ入力シート!K170)</f>
        <v/>
      </c>
      <c r="O166" s="11" t="str">
        <f>IF(競技者データ入力シート!L170="", "", 競技者データ入力シート!L170)</f>
        <v/>
      </c>
      <c r="P166" s="11" t="str">
        <f>IF(A166="","",競技者データ入力シート!$S$1)</f>
        <v/>
      </c>
      <c r="Q166" s="11" t="str">
        <f>IF(P166="", "",'大会申込一覧表(印刷して提出)'!$P$6)</f>
        <v/>
      </c>
      <c r="R166" s="11" t="str">
        <f>IF(P166="", "", '大会申込一覧表(印刷して提出)'!$E$6)</f>
        <v/>
      </c>
      <c r="S166" s="11" t="str">
        <f>IF(Q166="", "", '大会申込一覧表(印刷して提出)'!$P$5)</f>
        <v/>
      </c>
      <c r="T166" s="11" t="str">
        <f>IF(競技者データ入力シート!M170="", "", 競技者データ入力シート!M170)</f>
        <v/>
      </c>
      <c r="U166" s="11" t="str">
        <f>IF(V166="", "", IF($K166="男", VLOOKUP(V166, データ!$B$2:$C$101, 2, FALSE), IF($K166="女", VLOOKUP(V166, データ!$F$2:$H$101, 2, FALSE), "")))</f>
        <v/>
      </c>
      <c r="V166" s="240" t="str">
        <f>IF($A166="","",IF(競技者データ入力シート!N170="", "", 競技者データ入力シート!N170))</f>
        <v/>
      </c>
      <c r="W166" s="239" t="str">
        <f>IF(競技者データ入力シート!O170="", "", 競技者データ入力シート!O170)</f>
        <v/>
      </c>
      <c r="X166" s="11" t="str">
        <f>IF(競技者データ入力シート!Q170="", "", TRIM(競技者データ入力シート!Q170))</f>
        <v/>
      </c>
      <c r="Y166" s="11" t="str">
        <f>IF(競技者データ入力シート!R170="", "", 競技者データ入力シート!R170)</f>
        <v/>
      </c>
      <c r="Z166" s="11" t="str">
        <f>IF(AA166="", "", IF($K166="男", VLOOKUP(AA166, データ!$B$2:$C$101, 2, FALSE), IF($K166="女", VLOOKUP(AA166, データ!$F$2:$H$101, 2, FALSE), "")))</f>
        <v/>
      </c>
      <c r="AA166" s="11" t="str">
        <f>IF($A166="","",IF(競技者データ入力シート!S170="", "", 競技者データ入力シート!S170))</f>
        <v/>
      </c>
      <c r="AB166" s="11" t="str">
        <f>IF(競技者データ入力シート!T170="", "", 競技者データ入力シート!T170)</f>
        <v/>
      </c>
      <c r="AC166" s="11" t="str">
        <f>IF(競技者データ入力シート!V170="", "", TRIM(競技者データ入力シート!V170))</f>
        <v/>
      </c>
      <c r="AD166" s="11" t="str">
        <f>IF(競技者データ入力シート!W170="", "", 競技者データ入力シート!W170)</f>
        <v/>
      </c>
      <c r="AE166" s="11" t="str">
        <f>IF(AF166="", "", IF($K166="男", VLOOKUP(AF166, データ!$B$2:$C$101, 2, FALSE), IF($K166="女", VLOOKUP(AF166, データ!$F$2:$H$101, 2, FALSE), "")))</f>
        <v/>
      </c>
      <c r="AF166" s="11" t="str">
        <f>IF($A166="","",IF(競技者データ入力シート!X170="", "", 競技者データ入力シート!X170))</f>
        <v/>
      </c>
      <c r="AG166" s="11" t="str">
        <f>IF(競技者データ入力シート!Y170="", "", 競技者データ入力シート!Y170)</f>
        <v/>
      </c>
      <c r="AH166" s="11" t="str">
        <f>IF(競技者データ入力シート!AA170="", "", TRIM(競技者データ入力シート!AA170))</f>
        <v/>
      </c>
      <c r="AI166" s="11" t="str">
        <f>IF(競技者データ入力シート!AB170="", "", 競技者データ入力シート!AB170)</f>
        <v/>
      </c>
      <c r="AJ166" s="11" t="str">
        <f>IF(AK166="", "", IF($K166="男", VLOOKUP(AK166, データ!$B$2:$C$101, 2, FALSE), IF($K166="女", VLOOKUP(AK166, データ!$F$2:$H$101, 2, FALSE), "")))</f>
        <v/>
      </c>
      <c r="AK166" s="11" t="str">
        <f>IF($A166="","",IF(競技者データ入力シート!AC170="", "", 競技者データ入力シート!AC170))</f>
        <v/>
      </c>
      <c r="AL166" s="11" t="str">
        <f>IF(競技者データ入力シート!AD170="", "", 競技者データ入力シート!AD170)</f>
        <v/>
      </c>
      <c r="AM166" s="11" t="str">
        <f>IF(競技者データ入力シート!AF170="", "", TRIM(競技者データ入力シート!AF170))</f>
        <v/>
      </c>
      <c r="AN166" s="11" t="str">
        <f>IF(競技者データ入力シート!AG170="", "", 競技者データ入力シート!AG170)</f>
        <v/>
      </c>
      <c r="AO166" s="11" t="str">
        <f>IF(AP166="", "", IF($K166="男", VLOOKUP(AP166, データ!$B$2:$C$101, 2, FALSE), IF($K166="女", VLOOKUP(AP166, データ!$F$2:$H$101, 2, FALSE), "")))</f>
        <v/>
      </c>
      <c r="AP166" s="11" t="str">
        <f>IF($A166="","",IF(競技者データ入力シート!AH170="", "", 競技者データ入力シート!AH170))</f>
        <v/>
      </c>
      <c r="AQ166" s="11" t="str">
        <f>IF(競技者データ入力シート!AI170="", "", 競技者データ入力シート!AI170)</f>
        <v/>
      </c>
      <c r="AR166" s="11" t="str">
        <f>IF(競技者データ入力シート!AK170="", "", TRIM(競技者データ入力シート!AK170))</f>
        <v/>
      </c>
      <c r="AS166" s="11" t="str">
        <f>IF(競技者データ入力シート!AL170="", "", 競技者データ入力シート!AL170)</f>
        <v/>
      </c>
      <c r="AT166" s="11" t="str">
        <f t="shared" si="14"/>
        <v/>
      </c>
    </row>
    <row r="167" spans="1:46">
      <c r="A167" s="11" t="str">
        <f>競技者データ入力シート!A171</f>
        <v/>
      </c>
      <c r="B167" s="11" t="str">
        <f>IF(競技者データ入力シート!B171="", "", 競技者データ入力シート!B171)</f>
        <v/>
      </c>
      <c r="C167" s="11" t="str">
        <f>IF(競技者データ入力シート!C171="", "", 競技者データ入力シート!C171)</f>
        <v/>
      </c>
      <c r="D167" s="11" t="str">
        <f>IF(競技者データ入力シート!D171="", "", 競技者データ入力シート!D171)</f>
        <v/>
      </c>
      <c r="E167" s="11" t="str">
        <f t="shared" si="10"/>
        <v/>
      </c>
      <c r="F167" s="11" t="str">
        <f t="shared" si="11"/>
        <v/>
      </c>
      <c r="G167" s="11" t="str">
        <f t="shared" si="12"/>
        <v/>
      </c>
      <c r="H167" s="11" t="str">
        <f t="shared" si="13"/>
        <v/>
      </c>
      <c r="I167" s="11" t="str">
        <f>IF(競技者データ入力シート!E171="", "", 競技者データ入力シート!E171)</f>
        <v/>
      </c>
      <c r="J167" s="11" t="str">
        <f>IF(競技者データ入力シート!F171="", "", 競技者データ入力シート!F171)</f>
        <v/>
      </c>
      <c r="K167" s="11" t="str">
        <f>IF(競技者データ入力シート!H171="", "", 競技者データ入力シート!H171)</f>
        <v/>
      </c>
      <c r="L167" s="11" t="str">
        <f>IF(競技者データ入力シート!I171="", "", 競技者データ入力シート!I171)</f>
        <v/>
      </c>
      <c r="M167" s="11" t="str">
        <f>IF(競技者データ入力シート!J171="", "", 競技者データ入力シート!J171)</f>
        <v/>
      </c>
      <c r="N167" s="11" t="str">
        <f>IF(競技者データ入力シート!K171="", "", 競技者データ入力シート!K171)</f>
        <v/>
      </c>
      <c r="O167" s="11" t="str">
        <f>IF(競技者データ入力シート!L171="", "", 競技者データ入力シート!L171)</f>
        <v/>
      </c>
      <c r="P167" s="11" t="str">
        <f>IF(A167="","",競技者データ入力シート!$S$1)</f>
        <v/>
      </c>
      <c r="Q167" s="11" t="str">
        <f>IF(P167="", "",'大会申込一覧表(印刷して提出)'!$P$6)</f>
        <v/>
      </c>
      <c r="R167" s="11" t="str">
        <f>IF(P167="", "", '大会申込一覧表(印刷して提出)'!$E$6)</f>
        <v/>
      </c>
      <c r="S167" s="11" t="str">
        <f>IF(Q167="", "", '大会申込一覧表(印刷して提出)'!$P$5)</f>
        <v/>
      </c>
      <c r="T167" s="11" t="str">
        <f>IF(競技者データ入力シート!M171="", "", 競技者データ入力シート!M171)</f>
        <v/>
      </c>
      <c r="U167" s="11" t="str">
        <f>IF(V167="", "", IF($K167="男", VLOOKUP(V167, データ!$B$2:$C$101, 2, FALSE), IF($K167="女", VLOOKUP(V167, データ!$F$2:$H$101, 2, FALSE), "")))</f>
        <v/>
      </c>
      <c r="V167" s="240" t="str">
        <f>IF($A167="","",IF(競技者データ入力シート!N171="", "", 競技者データ入力シート!N171))</f>
        <v/>
      </c>
      <c r="W167" s="239" t="str">
        <f>IF(競技者データ入力シート!O171="", "", 競技者データ入力シート!O171)</f>
        <v/>
      </c>
      <c r="X167" s="11" t="str">
        <f>IF(競技者データ入力シート!Q171="", "", TRIM(競技者データ入力シート!Q171))</f>
        <v/>
      </c>
      <c r="Y167" s="11" t="str">
        <f>IF(競技者データ入力シート!R171="", "", 競技者データ入力シート!R171)</f>
        <v/>
      </c>
      <c r="Z167" s="11" t="str">
        <f>IF(AA167="", "", IF($K167="男", VLOOKUP(AA167, データ!$B$2:$C$101, 2, FALSE), IF($K167="女", VLOOKUP(AA167, データ!$F$2:$H$101, 2, FALSE), "")))</f>
        <v/>
      </c>
      <c r="AA167" s="11" t="str">
        <f>IF($A167="","",IF(競技者データ入力シート!S171="", "", 競技者データ入力シート!S171))</f>
        <v/>
      </c>
      <c r="AB167" s="11" t="str">
        <f>IF(競技者データ入力シート!T171="", "", 競技者データ入力シート!T171)</f>
        <v/>
      </c>
      <c r="AC167" s="11" t="str">
        <f>IF(競技者データ入力シート!V171="", "", TRIM(競技者データ入力シート!V171))</f>
        <v/>
      </c>
      <c r="AD167" s="11" t="str">
        <f>IF(競技者データ入力シート!W171="", "", 競技者データ入力シート!W171)</f>
        <v/>
      </c>
      <c r="AE167" s="11" t="str">
        <f>IF(AF167="", "", IF($K167="男", VLOOKUP(AF167, データ!$B$2:$C$101, 2, FALSE), IF($K167="女", VLOOKUP(AF167, データ!$F$2:$H$101, 2, FALSE), "")))</f>
        <v/>
      </c>
      <c r="AF167" s="11" t="str">
        <f>IF($A167="","",IF(競技者データ入力シート!X171="", "", 競技者データ入力シート!X171))</f>
        <v/>
      </c>
      <c r="AG167" s="11" t="str">
        <f>IF(競技者データ入力シート!Y171="", "", 競技者データ入力シート!Y171)</f>
        <v/>
      </c>
      <c r="AH167" s="11" t="str">
        <f>IF(競技者データ入力シート!AA171="", "", TRIM(競技者データ入力シート!AA171))</f>
        <v/>
      </c>
      <c r="AI167" s="11" t="str">
        <f>IF(競技者データ入力シート!AB171="", "", 競技者データ入力シート!AB171)</f>
        <v/>
      </c>
      <c r="AJ167" s="11" t="str">
        <f>IF(AK167="", "", IF($K167="男", VLOOKUP(AK167, データ!$B$2:$C$101, 2, FALSE), IF($K167="女", VLOOKUP(AK167, データ!$F$2:$H$101, 2, FALSE), "")))</f>
        <v/>
      </c>
      <c r="AK167" s="11" t="str">
        <f>IF($A167="","",IF(競技者データ入力シート!AC171="", "", 競技者データ入力シート!AC171))</f>
        <v/>
      </c>
      <c r="AL167" s="11" t="str">
        <f>IF(競技者データ入力シート!AD171="", "", 競技者データ入力シート!AD171)</f>
        <v/>
      </c>
      <c r="AM167" s="11" t="str">
        <f>IF(競技者データ入力シート!AF171="", "", TRIM(競技者データ入力シート!AF171))</f>
        <v/>
      </c>
      <c r="AN167" s="11" t="str">
        <f>IF(競技者データ入力シート!AG171="", "", 競技者データ入力シート!AG171)</f>
        <v/>
      </c>
      <c r="AO167" s="11" t="str">
        <f>IF(AP167="", "", IF($K167="男", VLOOKUP(AP167, データ!$B$2:$C$101, 2, FALSE), IF($K167="女", VLOOKUP(AP167, データ!$F$2:$H$101, 2, FALSE), "")))</f>
        <v/>
      </c>
      <c r="AP167" s="11" t="str">
        <f>IF($A167="","",IF(競技者データ入力シート!AH171="", "", 競技者データ入力シート!AH171))</f>
        <v/>
      </c>
      <c r="AQ167" s="11" t="str">
        <f>IF(競技者データ入力シート!AI171="", "", 競技者データ入力シート!AI171)</f>
        <v/>
      </c>
      <c r="AR167" s="11" t="str">
        <f>IF(競技者データ入力シート!AK171="", "", TRIM(競技者データ入力シート!AK171))</f>
        <v/>
      </c>
      <c r="AS167" s="11" t="str">
        <f>IF(競技者データ入力シート!AL171="", "", 競技者データ入力シート!AL171)</f>
        <v/>
      </c>
      <c r="AT167" s="11" t="str">
        <f t="shared" si="14"/>
        <v/>
      </c>
    </row>
    <row r="168" spans="1:46">
      <c r="A168" s="11" t="str">
        <f>競技者データ入力シート!A172</f>
        <v/>
      </c>
      <c r="B168" s="11" t="str">
        <f>IF(競技者データ入力シート!B172="", "", 競技者データ入力シート!B172)</f>
        <v/>
      </c>
      <c r="C168" s="11" t="str">
        <f>IF(競技者データ入力シート!C172="", "", 競技者データ入力シート!C172)</f>
        <v/>
      </c>
      <c r="D168" s="11" t="str">
        <f>IF(競技者データ入力シート!D172="", "", 競技者データ入力シート!D172)</f>
        <v/>
      </c>
      <c r="E168" s="11" t="str">
        <f t="shared" si="10"/>
        <v/>
      </c>
      <c r="F168" s="11" t="str">
        <f t="shared" si="11"/>
        <v/>
      </c>
      <c r="G168" s="11" t="str">
        <f t="shared" si="12"/>
        <v/>
      </c>
      <c r="H168" s="11" t="str">
        <f t="shared" si="13"/>
        <v/>
      </c>
      <c r="I168" s="11" t="str">
        <f>IF(競技者データ入力シート!E172="", "", 競技者データ入力シート!E172)</f>
        <v/>
      </c>
      <c r="J168" s="11" t="str">
        <f>IF(競技者データ入力シート!F172="", "", 競技者データ入力シート!F172)</f>
        <v/>
      </c>
      <c r="K168" s="11" t="str">
        <f>IF(競技者データ入力シート!H172="", "", 競技者データ入力シート!H172)</f>
        <v/>
      </c>
      <c r="L168" s="11" t="str">
        <f>IF(競技者データ入力シート!I172="", "", 競技者データ入力シート!I172)</f>
        <v/>
      </c>
      <c r="M168" s="11" t="str">
        <f>IF(競技者データ入力シート!J172="", "", 競技者データ入力シート!J172)</f>
        <v/>
      </c>
      <c r="N168" s="11" t="str">
        <f>IF(競技者データ入力シート!K172="", "", 競技者データ入力シート!K172)</f>
        <v/>
      </c>
      <c r="O168" s="11" t="str">
        <f>IF(競技者データ入力シート!L172="", "", 競技者データ入力シート!L172)</f>
        <v/>
      </c>
      <c r="P168" s="11" t="str">
        <f>IF(A168="","",競技者データ入力シート!$S$1)</f>
        <v/>
      </c>
      <c r="Q168" s="11" t="str">
        <f>IF(P168="", "",'大会申込一覧表(印刷して提出)'!$P$6)</f>
        <v/>
      </c>
      <c r="R168" s="11" t="str">
        <f>IF(P168="", "", '大会申込一覧表(印刷して提出)'!$E$6)</f>
        <v/>
      </c>
      <c r="S168" s="11" t="str">
        <f>IF(Q168="", "", '大会申込一覧表(印刷して提出)'!$P$5)</f>
        <v/>
      </c>
      <c r="T168" s="11" t="str">
        <f>IF(競技者データ入力シート!M172="", "", 競技者データ入力シート!M172)</f>
        <v/>
      </c>
      <c r="U168" s="11" t="str">
        <f>IF(V168="", "", IF($K168="男", VLOOKUP(V168, データ!$B$2:$C$101, 2, FALSE), IF($K168="女", VLOOKUP(V168, データ!$F$2:$H$101, 2, FALSE), "")))</f>
        <v/>
      </c>
      <c r="V168" s="240" t="str">
        <f>IF($A168="","",IF(競技者データ入力シート!N172="", "", 競技者データ入力シート!N172))</f>
        <v/>
      </c>
      <c r="W168" s="239" t="str">
        <f>IF(競技者データ入力シート!O172="", "", 競技者データ入力シート!O172)</f>
        <v/>
      </c>
      <c r="X168" s="11" t="str">
        <f>IF(競技者データ入力シート!Q172="", "", TRIM(競技者データ入力シート!Q172))</f>
        <v/>
      </c>
      <c r="Y168" s="11" t="str">
        <f>IF(競技者データ入力シート!R172="", "", 競技者データ入力シート!R172)</f>
        <v/>
      </c>
      <c r="Z168" s="11" t="str">
        <f>IF(AA168="", "", IF($K168="男", VLOOKUP(AA168, データ!$B$2:$C$101, 2, FALSE), IF($K168="女", VLOOKUP(AA168, データ!$F$2:$H$101, 2, FALSE), "")))</f>
        <v/>
      </c>
      <c r="AA168" s="11" t="str">
        <f>IF($A168="","",IF(競技者データ入力シート!S172="", "", 競技者データ入力シート!S172))</f>
        <v/>
      </c>
      <c r="AB168" s="11" t="str">
        <f>IF(競技者データ入力シート!T172="", "", 競技者データ入力シート!T172)</f>
        <v/>
      </c>
      <c r="AC168" s="11" t="str">
        <f>IF(競技者データ入力シート!V172="", "", TRIM(競技者データ入力シート!V172))</f>
        <v/>
      </c>
      <c r="AD168" s="11" t="str">
        <f>IF(競技者データ入力シート!W172="", "", 競技者データ入力シート!W172)</f>
        <v/>
      </c>
      <c r="AE168" s="11" t="str">
        <f>IF(AF168="", "", IF($K168="男", VLOOKUP(AF168, データ!$B$2:$C$101, 2, FALSE), IF($K168="女", VLOOKUP(AF168, データ!$F$2:$H$101, 2, FALSE), "")))</f>
        <v/>
      </c>
      <c r="AF168" s="11" t="str">
        <f>IF($A168="","",IF(競技者データ入力シート!X172="", "", 競技者データ入力シート!X172))</f>
        <v/>
      </c>
      <c r="AG168" s="11" t="str">
        <f>IF(競技者データ入力シート!Y172="", "", 競技者データ入力シート!Y172)</f>
        <v/>
      </c>
      <c r="AH168" s="11" t="str">
        <f>IF(競技者データ入力シート!AA172="", "", TRIM(競技者データ入力シート!AA172))</f>
        <v/>
      </c>
      <c r="AI168" s="11" t="str">
        <f>IF(競技者データ入力シート!AB172="", "", 競技者データ入力シート!AB172)</f>
        <v/>
      </c>
      <c r="AJ168" s="11" t="str">
        <f>IF(AK168="", "", IF($K168="男", VLOOKUP(AK168, データ!$B$2:$C$101, 2, FALSE), IF($K168="女", VLOOKUP(AK168, データ!$F$2:$H$101, 2, FALSE), "")))</f>
        <v/>
      </c>
      <c r="AK168" s="11" t="str">
        <f>IF($A168="","",IF(競技者データ入力シート!AC172="", "", 競技者データ入力シート!AC172))</f>
        <v/>
      </c>
      <c r="AL168" s="11" t="str">
        <f>IF(競技者データ入力シート!AD172="", "", 競技者データ入力シート!AD172)</f>
        <v/>
      </c>
      <c r="AM168" s="11" t="str">
        <f>IF(競技者データ入力シート!AF172="", "", TRIM(競技者データ入力シート!AF172))</f>
        <v/>
      </c>
      <c r="AN168" s="11" t="str">
        <f>IF(競技者データ入力シート!AG172="", "", 競技者データ入力シート!AG172)</f>
        <v/>
      </c>
      <c r="AO168" s="11" t="str">
        <f>IF(AP168="", "", IF($K168="男", VLOOKUP(AP168, データ!$B$2:$C$101, 2, FALSE), IF($K168="女", VLOOKUP(AP168, データ!$F$2:$H$101, 2, FALSE), "")))</f>
        <v/>
      </c>
      <c r="AP168" s="11" t="str">
        <f>IF($A168="","",IF(競技者データ入力シート!AH172="", "", 競技者データ入力シート!AH172))</f>
        <v/>
      </c>
      <c r="AQ168" s="11" t="str">
        <f>IF(競技者データ入力シート!AI172="", "", 競技者データ入力シート!AI172)</f>
        <v/>
      </c>
      <c r="AR168" s="11" t="str">
        <f>IF(競技者データ入力シート!AK172="", "", TRIM(競技者データ入力シート!AK172))</f>
        <v/>
      </c>
      <c r="AS168" s="11" t="str">
        <f>IF(競技者データ入力シート!AL172="", "", 競技者データ入力シート!AL172)</f>
        <v/>
      </c>
      <c r="AT168" s="11" t="str">
        <f t="shared" si="14"/>
        <v/>
      </c>
    </row>
    <row r="169" spans="1:46">
      <c r="A169" s="11" t="str">
        <f>競技者データ入力シート!A173</f>
        <v/>
      </c>
      <c r="B169" s="11" t="str">
        <f>IF(競技者データ入力シート!B173="", "", 競技者データ入力シート!B173)</f>
        <v/>
      </c>
      <c r="C169" s="11" t="str">
        <f>IF(競技者データ入力シート!C173="", "", 競技者データ入力シート!C173)</f>
        <v/>
      </c>
      <c r="D169" s="11" t="str">
        <f>IF(競技者データ入力シート!D173="", "", 競技者データ入力シート!D173)</f>
        <v/>
      </c>
      <c r="E169" s="11" t="str">
        <f t="shared" ref="E169:E202" si="15">IF(C169="", "", C169)</f>
        <v/>
      </c>
      <c r="F169" s="11" t="str">
        <f t="shared" ref="F169:F202" si="16">IF(D169="", "", D169)</f>
        <v/>
      </c>
      <c r="G169" s="11" t="str">
        <f t="shared" ref="G169:G202" si="17">IF(C169="", "", C169)</f>
        <v/>
      </c>
      <c r="H169" s="11" t="str">
        <f t="shared" ref="H169:H202" si="18">IF(D169="", "", D169)</f>
        <v/>
      </c>
      <c r="I169" s="11" t="str">
        <f>IF(競技者データ入力シート!E173="", "", 競技者データ入力シート!E173)</f>
        <v/>
      </c>
      <c r="J169" s="11" t="str">
        <f>IF(競技者データ入力シート!F173="", "", 競技者データ入力シート!F173)</f>
        <v/>
      </c>
      <c r="K169" s="11" t="str">
        <f>IF(競技者データ入力シート!H173="", "", 競技者データ入力シート!H173)</f>
        <v/>
      </c>
      <c r="L169" s="11" t="str">
        <f>IF(競技者データ入力シート!I173="", "", 競技者データ入力シート!I173)</f>
        <v/>
      </c>
      <c r="M169" s="11" t="str">
        <f>IF(競技者データ入力シート!J173="", "", 競技者データ入力シート!J173)</f>
        <v/>
      </c>
      <c r="N169" s="11" t="str">
        <f>IF(競技者データ入力シート!K173="", "", 競技者データ入力シート!K173)</f>
        <v/>
      </c>
      <c r="O169" s="11" t="str">
        <f>IF(競技者データ入力シート!L173="", "", 競技者データ入力シート!L173)</f>
        <v/>
      </c>
      <c r="P169" s="11" t="str">
        <f>IF(A169="","",競技者データ入力シート!$S$1)</f>
        <v/>
      </c>
      <c r="Q169" s="11" t="str">
        <f>IF(P169="", "",'大会申込一覧表(印刷して提出)'!$P$6)</f>
        <v/>
      </c>
      <c r="R169" s="11" t="str">
        <f>IF(P169="", "", '大会申込一覧表(印刷して提出)'!$E$6)</f>
        <v/>
      </c>
      <c r="S169" s="11" t="str">
        <f>IF(Q169="", "", '大会申込一覧表(印刷して提出)'!$P$5)</f>
        <v/>
      </c>
      <c r="T169" s="11" t="str">
        <f>IF(競技者データ入力シート!M173="", "", 競技者データ入力シート!M173)</f>
        <v/>
      </c>
      <c r="U169" s="11" t="str">
        <f>IF(V169="", "", IF($K169="男", VLOOKUP(V169, データ!$B$2:$C$101, 2, FALSE), IF($K169="女", VLOOKUP(V169, データ!$F$2:$H$101, 2, FALSE), "")))</f>
        <v/>
      </c>
      <c r="V169" s="240" t="str">
        <f>IF($A169="","",IF(競技者データ入力シート!N173="", "", 競技者データ入力シート!N173))</f>
        <v/>
      </c>
      <c r="W169" s="239" t="str">
        <f>IF(競技者データ入力シート!O173="", "", 競技者データ入力シート!O173)</f>
        <v/>
      </c>
      <c r="X169" s="11" t="str">
        <f>IF(競技者データ入力シート!Q173="", "", TRIM(競技者データ入力シート!Q173))</f>
        <v/>
      </c>
      <c r="Y169" s="11" t="str">
        <f>IF(競技者データ入力シート!R173="", "", 競技者データ入力シート!R173)</f>
        <v/>
      </c>
      <c r="Z169" s="11" t="str">
        <f>IF(AA169="", "", IF($K169="男", VLOOKUP(AA169, データ!$B$2:$C$101, 2, FALSE), IF($K169="女", VLOOKUP(AA169, データ!$F$2:$H$101, 2, FALSE), "")))</f>
        <v/>
      </c>
      <c r="AA169" s="11" t="str">
        <f>IF($A169="","",IF(競技者データ入力シート!S173="", "", 競技者データ入力シート!S173))</f>
        <v/>
      </c>
      <c r="AB169" s="11" t="str">
        <f>IF(競技者データ入力シート!T173="", "", 競技者データ入力シート!T173)</f>
        <v/>
      </c>
      <c r="AC169" s="11" t="str">
        <f>IF(競技者データ入力シート!V173="", "", TRIM(競技者データ入力シート!V173))</f>
        <v/>
      </c>
      <c r="AD169" s="11" t="str">
        <f>IF(競技者データ入力シート!W173="", "", 競技者データ入力シート!W173)</f>
        <v/>
      </c>
      <c r="AE169" s="11" t="str">
        <f>IF(AF169="", "", IF($K169="男", VLOOKUP(AF169, データ!$B$2:$C$101, 2, FALSE), IF($K169="女", VLOOKUP(AF169, データ!$F$2:$H$101, 2, FALSE), "")))</f>
        <v/>
      </c>
      <c r="AF169" s="11" t="str">
        <f>IF($A169="","",IF(競技者データ入力シート!X173="", "", 競技者データ入力シート!X173))</f>
        <v/>
      </c>
      <c r="AG169" s="11" t="str">
        <f>IF(競技者データ入力シート!Y173="", "", 競技者データ入力シート!Y173)</f>
        <v/>
      </c>
      <c r="AH169" s="11" t="str">
        <f>IF(競技者データ入力シート!AA173="", "", TRIM(競技者データ入力シート!AA173))</f>
        <v/>
      </c>
      <c r="AI169" s="11" t="str">
        <f>IF(競技者データ入力シート!AB173="", "", 競技者データ入力シート!AB173)</f>
        <v/>
      </c>
      <c r="AJ169" s="11" t="str">
        <f>IF(AK169="", "", IF($K169="男", VLOOKUP(AK169, データ!$B$2:$C$101, 2, FALSE), IF($K169="女", VLOOKUP(AK169, データ!$F$2:$H$101, 2, FALSE), "")))</f>
        <v/>
      </c>
      <c r="AK169" s="11" t="str">
        <f>IF($A169="","",IF(競技者データ入力シート!AC173="", "", 競技者データ入力シート!AC173))</f>
        <v/>
      </c>
      <c r="AL169" s="11" t="str">
        <f>IF(競技者データ入力シート!AD173="", "", 競技者データ入力シート!AD173)</f>
        <v/>
      </c>
      <c r="AM169" s="11" t="str">
        <f>IF(競技者データ入力シート!AF173="", "", TRIM(競技者データ入力シート!AF173))</f>
        <v/>
      </c>
      <c r="AN169" s="11" t="str">
        <f>IF(競技者データ入力シート!AG173="", "", 競技者データ入力シート!AG173)</f>
        <v/>
      </c>
      <c r="AO169" s="11" t="str">
        <f>IF(AP169="", "", IF($K169="男", VLOOKUP(AP169, データ!$B$2:$C$101, 2, FALSE), IF($K169="女", VLOOKUP(AP169, データ!$F$2:$H$101, 2, FALSE), "")))</f>
        <v/>
      </c>
      <c r="AP169" s="11" t="str">
        <f>IF($A169="","",IF(競技者データ入力シート!AH173="", "", 競技者データ入力シート!AH173))</f>
        <v/>
      </c>
      <c r="AQ169" s="11" t="str">
        <f>IF(競技者データ入力シート!AI173="", "", 競技者データ入力シート!AI173)</f>
        <v/>
      </c>
      <c r="AR169" s="11" t="str">
        <f>IF(競技者データ入力シート!AK173="", "", TRIM(競技者データ入力シート!AK173))</f>
        <v/>
      </c>
      <c r="AS169" s="11" t="str">
        <f>IF(競技者データ入力シート!AL173="", "", 競技者データ入力シート!AL173)</f>
        <v/>
      </c>
      <c r="AT169" s="11" t="str">
        <f t="shared" si="14"/>
        <v/>
      </c>
    </row>
    <row r="170" spans="1:46">
      <c r="A170" s="11" t="str">
        <f>競技者データ入力シート!A174</f>
        <v/>
      </c>
      <c r="B170" s="11" t="str">
        <f>IF(競技者データ入力シート!B174="", "", 競技者データ入力シート!B174)</f>
        <v/>
      </c>
      <c r="C170" s="11" t="str">
        <f>IF(競技者データ入力シート!C174="", "", 競技者データ入力シート!C174)</f>
        <v/>
      </c>
      <c r="D170" s="11" t="str">
        <f>IF(競技者データ入力シート!D174="", "", 競技者データ入力シート!D174)</f>
        <v/>
      </c>
      <c r="E170" s="11" t="str">
        <f t="shared" si="15"/>
        <v/>
      </c>
      <c r="F170" s="11" t="str">
        <f t="shared" si="16"/>
        <v/>
      </c>
      <c r="G170" s="11" t="str">
        <f t="shared" si="17"/>
        <v/>
      </c>
      <c r="H170" s="11" t="str">
        <f t="shared" si="18"/>
        <v/>
      </c>
      <c r="I170" s="11" t="str">
        <f>IF(競技者データ入力シート!E174="", "", 競技者データ入力シート!E174)</f>
        <v/>
      </c>
      <c r="J170" s="11" t="str">
        <f>IF(競技者データ入力シート!F174="", "", 競技者データ入力シート!F174)</f>
        <v/>
      </c>
      <c r="K170" s="11" t="str">
        <f>IF(競技者データ入力シート!H174="", "", 競技者データ入力シート!H174)</f>
        <v/>
      </c>
      <c r="L170" s="11" t="str">
        <f>IF(競技者データ入力シート!I174="", "", 競技者データ入力シート!I174)</f>
        <v/>
      </c>
      <c r="M170" s="11" t="str">
        <f>IF(競技者データ入力シート!J174="", "", 競技者データ入力シート!J174)</f>
        <v/>
      </c>
      <c r="N170" s="11" t="str">
        <f>IF(競技者データ入力シート!K174="", "", 競技者データ入力シート!K174)</f>
        <v/>
      </c>
      <c r="O170" s="11" t="str">
        <f>IF(競技者データ入力シート!L174="", "", 競技者データ入力シート!L174)</f>
        <v/>
      </c>
      <c r="P170" s="11" t="str">
        <f>IF(A170="","",競技者データ入力シート!$S$1)</f>
        <v/>
      </c>
      <c r="Q170" s="11" t="str">
        <f>IF(P170="", "",'大会申込一覧表(印刷して提出)'!$P$6)</f>
        <v/>
      </c>
      <c r="R170" s="11" t="str">
        <f>IF(P170="", "", '大会申込一覧表(印刷して提出)'!$E$6)</f>
        <v/>
      </c>
      <c r="S170" s="11" t="str">
        <f>IF(Q170="", "", '大会申込一覧表(印刷して提出)'!$P$5)</f>
        <v/>
      </c>
      <c r="T170" s="11" t="str">
        <f>IF(競技者データ入力シート!M174="", "", 競技者データ入力シート!M174)</f>
        <v/>
      </c>
      <c r="U170" s="11" t="str">
        <f>IF(V170="", "", IF($K170="男", VLOOKUP(V170, データ!$B$2:$C$101, 2, FALSE), IF($K170="女", VLOOKUP(V170, データ!$F$2:$H$101, 2, FALSE), "")))</f>
        <v/>
      </c>
      <c r="V170" s="240" t="str">
        <f>IF($A170="","",IF(競技者データ入力シート!N174="", "", 競技者データ入力シート!N174))</f>
        <v/>
      </c>
      <c r="W170" s="239" t="str">
        <f>IF(競技者データ入力シート!O174="", "", 競技者データ入力シート!O174)</f>
        <v/>
      </c>
      <c r="X170" s="11" t="str">
        <f>IF(競技者データ入力シート!Q174="", "", TRIM(競技者データ入力シート!Q174))</f>
        <v/>
      </c>
      <c r="Y170" s="11" t="str">
        <f>IF(競技者データ入力シート!R174="", "", 競技者データ入力シート!R174)</f>
        <v/>
      </c>
      <c r="Z170" s="11" t="str">
        <f>IF(AA170="", "", IF($K170="男", VLOOKUP(AA170, データ!$B$2:$C$101, 2, FALSE), IF($K170="女", VLOOKUP(AA170, データ!$F$2:$H$101, 2, FALSE), "")))</f>
        <v/>
      </c>
      <c r="AA170" s="11" t="str">
        <f>IF($A170="","",IF(競技者データ入力シート!S174="", "", 競技者データ入力シート!S174))</f>
        <v/>
      </c>
      <c r="AB170" s="11" t="str">
        <f>IF(競技者データ入力シート!T174="", "", 競技者データ入力シート!T174)</f>
        <v/>
      </c>
      <c r="AC170" s="11" t="str">
        <f>IF(競技者データ入力シート!V174="", "", TRIM(競技者データ入力シート!V174))</f>
        <v/>
      </c>
      <c r="AD170" s="11" t="str">
        <f>IF(競技者データ入力シート!W174="", "", 競技者データ入力シート!W174)</f>
        <v/>
      </c>
      <c r="AE170" s="11" t="str">
        <f>IF(AF170="", "", IF($K170="男", VLOOKUP(AF170, データ!$B$2:$C$101, 2, FALSE), IF($K170="女", VLOOKUP(AF170, データ!$F$2:$H$101, 2, FALSE), "")))</f>
        <v/>
      </c>
      <c r="AF170" s="11" t="str">
        <f>IF($A170="","",IF(競技者データ入力シート!X174="", "", 競技者データ入力シート!X174))</f>
        <v/>
      </c>
      <c r="AG170" s="11" t="str">
        <f>IF(競技者データ入力シート!Y174="", "", 競技者データ入力シート!Y174)</f>
        <v/>
      </c>
      <c r="AH170" s="11" t="str">
        <f>IF(競技者データ入力シート!AA174="", "", TRIM(競技者データ入力シート!AA174))</f>
        <v/>
      </c>
      <c r="AI170" s="11" t="str">
        <f>IF(競技者データ入力シート!AB174="", "", 競技者データ入力シート!AB174)</f>
        <v/>
      </c>
      <c r="AJ170" s="11" t="str">
        <f>IF(AK170="", "", IF($K170="男", VLOOKUP(AK170, データ!$B$2:$C$101, 2, FALSE), IF($K170="女", VLOOKUP(AK170, データ!$F$2:$H$101, 2, FALSE), "")))</f>
        <v/>
      </c>
      <c r="AK170" s="11" t="str">
        <f>IF($A170="","",IF(競技者データ入力シート!AC174="", "", 競技者データ入力シート!AC174))</f>
        <v/>
      </c>
      <c r="AL170" s="11" t="str">
        <f>IF(競技者データ入力シート!AD174="", "", 競技者データ入力シート!AD174)</f>
        <v/>
      </c>
      <c r="AM170" s="11" t="str">
        <f>IF(競技者データ入力シート!AF174="", "", TRIM(競技者データ入力シート!AF174))</f>
        <v/>
      </c>
      <c r="AN170" s="11" t="str">
        <f>IF(競技者データ入力シート!AG174="", "", 競技者データ入力シート!AG174)</f>
        <v/>
      </c>
      <c r="AO170" s="11" t="str">
        <f>IF(AP170="", "", IF($K170="男", VLOOKUP(AP170, データ!$B$2:$C$101, 2, FALSE), IF($K170="女", VLOOKUP(AP170, データ!$F$2:$H$101, 2, FALSE), "")))</f>
        <v/>
      </c>
      <c r="AP170" s="11" t="str">
        <f>IF($A170="","",IF(競技者データ入力シート!AH174="", "", 競技者データ入力シート!AH174))</f>
        <v/>
      </c>
      <c r="AQ170" s="11" t="str">
        <f>IF(競技者データ入力シート!AI174="", "", 競技者データ入力シート!AI174)</f>
        <v/>
      </c>
      <c r="AR170" s="11" t="str">
        <f>IF(競技者データ入力シート!AK174="", "", TRIM(競技者データ入力シート!AK174))</f>
        <v/>
      </c>
      <c r="AS170" s="11" t="str">
        <f>IF(競技者データ入力シート!AL174="", "", 競技者データ入力シート!AL174)</f>
        <v/>
      </c>
      <c r="AT170" s="11" t="str">
        <f t="shared" si="14"/>
        <v/>
      </c>
    </row>
    <row r="171" spans="1:46">
      <c r="A171" s="11" t="str">
        <f>競技者データ入力シート!A175</f>
        <v/>
      </c>
      <c r="B171" s="11" t="str">
        <f>IF(競技者データ入力シート!B175="", "", 競技者データ入力シート!B175)</f>
        <v/>
      </c>
      <c r="C171" s="11" t="str">
        <f>IF(競技者データ入力シート!C175="", "", 競技者データ入力シート!C175)</f>
        <v/>
      </c>
      <c r="D171" s="11" t="str">
        <f>IF(競技者データ入力シート!D175="", "", 競技者データ入力シート!D175)</f>
        <v/>
      </c>
      <c r="E171" s="11" t="str">
        <f t="shared" si="15"/>
        <v/>
      </c>
      <c r="F171" s="11" t="str">
        <f t="shared" si="16"/>
        <v/>
      </c>
      <c r="G171" s="11" t="str">
        <f t="shared" si="17"/>
        <v/>
      </c>
      <c r="H171" s="11" t="str">
        <f t="shared" si="18"/>
        <v/>
      </c>
      <c r="I171" s="11" t="str">
        <f>IF(競技者データ入力シート!E175="", "", 競技者データ入力シート!E175)</f>
        <v/>
      </c>
      <c r="J171" s="11" t="str">
        <f>IF(競技者データ入力シート!F175="", "", 競技者データ入力シート!F175)</f>
        <v/>
      </c>
      <c r="K171" s="11" t="str">
        <f>IF(競技者データ入力シート!H175="", "", 競技者データ入力シート!H175)</f>
        <v/>
      </c>
      <c r="L171" s="11" t="str">
        <f>IF(競技者データ入力シート!I175="", "", 競技者データ入力シート!I175)</f>
        <v/>
      </c>
      <c r="M171" s="11" t="str">
        <f>IF(競技者データ入力シート!J175="", "", 競技者データ入力シート!J175)</f>
        <v/>
      </c>
      <c r="N171" s="11" t="str">
        <f>IF(競技者データ入力シート!K175="", "", 競技者データ入力シート!K175)</f>
        <v/>
      </c>
      <c r="O171" s="11" t="str">
        <f>IF(競技者データ入力シート!L175="", "", 競技者データ入力シート!L175)</f>
        <v/>
      </c>
      <c r="P171" s="11" t="str">
        <f>IF(A171="","",競技者データ入力シート!$S$1)</f>
        <v/>
      </c>
      <c r="Q171" s="11" t="str">
        <f>IF(P171="", "",'大会申込一覧表(印刷して提出)'!$P$6)</f>
        <v/>
      </c>
      <c r="R171" s="11" t="str">
        <f>IF(P171="", "", '大会申込一覧表(印刷して提出)'!$E$6)</f>
        <v/>
      </c>
      <c r="S171" s="11" t="str">
        <f>IF(Q171="", "", '大会申込一覧表(印刷して提出)'!$P$5)</f>
        <v/>
      </c>
      <c r="T171" s="11" t="str">
        <f>IF(競技者データ入力シート!M175="", "", 競技者データ入力シート!M175)</f>
        <v/>
      </c>
      <c r="U171" s="11" t="str">
        <f>IF(V171="", "", IF($K171="男", VLOOKUP(V171, データ!$B$2:$C$101, 2, FALSE), IF($K171="女", VLOOKUP(V171, データ!$F$2:$H$101, 2, FALSE), "")))</f>
        <v/>
      </c>
      <c r="V171" s="240" t="str">
        <f>IF($A171="","",IF(競技者データ入力シート!N175="", "", 競技者データ入力シート!N175))</f>
        <v/>
      </c>
      <c r="W171" s="239" t="str">
        <f>IF(競技者データ入力シート!O175="", "", 競技者データ入力シート!O175)</f>
        <v/>
      </c>
      <c r="X171" s="11" t="str">
        <f>IF(競技者データ入力シート!Q175="", "", TRIM(競技者データ入力シート!Q175))</f>
        <v/>
      </c>
      <c r="Y171" s="11" t="str">
        <f>IF(競技者データ入力シート!R175="", "", 競技者データ入力シート!R175)</f>
        <v/>
      </c>
      <c r="Z171" s="11" t="str">
        <f>IF(AA171="", "", IF($K171="男", VLOOKUP(AA171, データ!$B$2:$C$101, 2, FALSE), IF($K171="女", VLOOKUP(AA171, データ!$F$2:$H$101, 2, FALSE), "")))</f>
        <v/>
      </c>
      <c r="AA171" s="11" t="str">
        <f>IF($A171="","",IF(競技者データ入力シート!S175="", "", 競技者データ入力シート!S175))</f>
        <v/>
      </c>
      <c r="AB171" s="11" t="str">
        <f>IF(競技者データ入力シート!T175="", "", 競技者データ入力シート!T175)</f>
        <v/>
      </c>
      <c r="AC171" s="11" t="str">
        <f>IF(競技者データ入力シート!V175="", "", TRIM(競技者データ入力シート!V175))</f>
        <v/>
      </c>
      <c r="AD171" s="11" t="str">
        <f>IF(競技者データ入力シート!W175="", "", 競技者データ入力シート!W175)</f>
        <v/>
      </c>
      <c r="AE171" s="11" t="str">
        <f>IF(AF171="", "", IF($K171="男", VLOOKUP(AF171, データ!$B$2:$C$101, 2, FALSE), IF($K171="女", VLOOKUP(AF171, データ!$F$2:$H$101, 2, FALSE), "")))</f>
        <v/>
      </c>
      <c r="AF171" s="11" t="str">
        <f>IF($A171="","",IF(競技者データ入力シート!X175="", "", 競技者データ入力シート!X175))</f>
        <v/>
      </c>
      <c r="AG171" s="11" t="str">
        <f>IF(競技者データ入力シート!Y175="", "", 競技者データ入力シート!Y175)</f>
        <v/>
      </c>
      <c r="AH171" s="11" t="str">
        <f>IF(競技者データ入力シート!AA175="", "", TRIM(競技者データ入力シート!AA175))</f>
        <v/>
      </c>
      <c r="AI171" s="11" t="str">
        <f>IF(競技者データ入力シート!AB175="", "", 競技者データ入力シート!AB175)</f>
        <v/>
      </c>
      <c r="AJ171" s="11" t="str">
        <f>IF(AK171="", "", IF($K171="男", VLOOKUP(AK171, データ!$B$2:$C$101, 2, FALSE), IF($K171="女", VLOOKUP(AK171, データ!$F$2:$H$101, 2, FALSE), "")))</f>
        <v/>
      </c>
      <c r="AK171" s="11" t="str">
        <f>IF($A171="","",IF(競技者データ入力シート!AC175="", "", 競技者データ入力シート!AC175))</f>
        <v/>
      </c>
      <c r="AL171" s="11" t="str">
        <f>IF(競技者データ入力シート!AD175="", "", 競技者データ入力シート!AD175)</f>
        <v/>
      </c>
      <c r="AM171" s="11" t="str">
        <f>IF(競技者データ入力シート!AF175="", "", TRIM(競技者データ入力シート!AF175))</f>
        <v/>
      </c>
      <c r="AN171" s="11" t="str">
        <f>IF(競技者データ入力シート!AG175="", "", 競技者データ入力シート!AG175)</f>
        <v/>
      </c>
      <c r="AO171" s="11" t="str">
        <f>IF(AP171="", "", IF($K171="男", VLOOKUP(AP171, データ!$B$2:$C$101, 2, FALSE), IF($K171="女", VLOOKUP(AP171, データ!$F$2:$H$101, 2, FALSE), "")))</f>
        <v/>
      </c>
      <c r="AP171" s="11" t="str">
        <f>IF($A171="","",IF(競技者データ入力シート!AH175="", "", 競技者データ入力シート!AH175))</f>
        <v/>
      </c>
      <c r="AQ171" s="11" t="str">
        <f>IF(競技者データ入力シート!AI175="", "", 競技者データ入力シート!AI175)</f>
        <v/>
      </c>
      <c r="AR171" s="11" t="str">
        <f>IF(競技者データ入力シート!AK175="", "", TRIM(競技者データ入力シート!AK175))</f>
        <v/>
      </c>
      <c r="AS171" s="11" t="str">
        <f>IF(競技者データ入力シート!AL175="", "", 競技者データ入力シート!AL175)</f>
        <v/>
      </c>
      <c r="AT171" s="11" t="str">
        <f t="shared" si="14"/>
        <v/>
      </c>
    </row>
    <row r="172" spans="1:46">
      <c r="A172" s="11" t="str">
        <f>競技者データ入力シート!A176</f>
        <v/>
      </c>
      <c r="B172" s="11" t="str">
        <f>IF(競技者データ入力シート!B176="", "", 競技者データ入力シート!B176)</f>
        <v/>
      </c>
      <c r="C172" s="11" t="str">
        <f>IF(競技者データ入力シート!C176="", "", 競技者データ入力シート!C176)</f>
        <v/>
      </c>
      <c r="D172" s="11" t="str">
        <f>IF(競技者データ入力シート!D176="", "", 競技者データ入力シート!D176)</f>
        <v/>
      </c>
      <c r="E172" s="11" t="str">
        <f t="shared" si="15"/>
        <v/>
      </c>
      <c r="F172" s="11" t="str">
        <f t="shared" si="16"/>
        <v/>
      </c>
      <c r="G172" s="11" t="str">
        <f t="shared" si="17"/>
        <v/>
      </c>
      <c r="H172" s="11" t="str">
        <f t="shared" si="18"/>
        <v/>
      </c>
      <c r="I172" s="11" t="str">
        <f>IF(競技者データ入力シート!E176="", "", 競技者データ入力シート!E176)</f>
        <v/>
      </c>
      <c r="J172" s="11" t="str">
        <f>IF(競技者データ入力シート!F176="", "", 競技者データ入力シート!F176)</f>
        <v/>
      </c>
      <c r="K172" s="11" t="str">
        <f>IF(競技者データ入力シート!H176="", "", 競技者データ入力シート!H176)</f>
        <v/>
      </c>
      <c r="L172" s="11" t="str">
        <f>IF(競技者データ入力シート!I176="", "", 競技者データ入力シート!I176)</f>
        <v/>
      </c>
      <c r="M172" s="11" t="str">
        <f>IF(競技者データ入力シート!J176="", "", 競技者データ入力シート!J176)</f>
        <v/>
      </c>
      <c r="N172" s="11" t="str">
        <f>IF(競技者データ入力シート!K176="", "", 競技者データ入力シート!K176)</f>
        <v/>
      </c>
      <c r="O172" s="11" t="str">
        <f>IF(競技者データ入力シート!L176="", "", 競技者データ入力シート!L176)</f>
        <v/>
      </c>
      <c r="P172" s="11" t="str">
        <f>IF(A172="","",競技者データ入力シート!$S$1)</f>
        <v/>
      </c>
      <c r="Q172" s="11" t="str">
        <f>IF(P172="", "",'大会申込一覧表(印刷して提出)'!$P$6)</f>
        <v/>
      </c>
      <c r="R172" s="11" t="str">
        <f>IF(P172="", "", '大会申込一覧表(印刷して提出)'!$E$6)</f>
        <v/>
      </c>
      <c r="S172" s="11" t="str">
        <f>IF(Q172="", "", '大会申込一覧表(印刷して提出)'!$P$5)</f>
        <v/>
      </c>
      <c r="T172" s="11" t="str">
        <f>IF(競技者データ入力シート!M176="", "", 競技者データ入力シート!M176)</f>
        <v/>
      </c>
      <c r="U172" s="11" t="str">
        <f>IF(V172="", "", IF($K172="男", VLOOKUP(V172, データ!$B$2:$C$101, 2, FALSE), IF($K172="女", VLOOKUP(V172, データ!$F$2:$H$101, 2, FALSE), "")))</f>
        <v/>
      </c>
      <c r="V172" s="240" t="str">
        <f>IF($A172="","",IF(競技者データ入力シート!N176="", "", 競技者データ入力シート!N176))</f>
        <v/>
      </c>
      <c r="W172" s="239" t="str">
        <f>IF(競技者データ入力シート!O176="", "", 競技者データ入力シート!O176)</f>
        <v/>
      </c>
      <c r="X172" s="11" t="str">
        <f>IF(競技者データ入力シート!Q176="", "", TRIM(競技者データ入力シート!Q176))</f>
        <v/>
      </c>
      <c r="Y172" s="11" t="str">
        <f>IF(競技者データ入力シート!R176="", "", 競技者データ入力シート!R176)</f>
        <v/>
      </c>
      <c r="Z172" s="11" t="str">
        <f>IF(AA172="", "", IF($K172="男", VLOOKUP(AA172, データ!$B$2:$C$101, 2, FALSE), IF($K172="女", VLOOKUP(AA172, データ!$F$2:$H$101, 2, FALSE), "")))</f>
        <v/>
      </c>
      <c r="AA172" s="11" t="str">
        <f>IF($A172="","",IF(競技者データ入力シート!S176="", "", 競技者データ入力シート!S176))</f>
        <v/>
      </c>
      <c r="AB172" s="11" t="str">
        <f>IF(競技者データ入力シート!T176="", "", 競技者データ入力シート!T176)</f>
        <v/>
      </c>
      <c r="AC172" s="11" t="str">
        <f>IF(競技者データ入力シート!V176="", "", TRIM(競技者データ入力シート!V176))</f>
        <v/>
      </c>
      <c r="AD172" s="11" t="str">
        <f>IF(競技者データ入力シート!W176="", "", 競技者データ入力シート!W176)</f>
        <v/>
      </c>
      <c r="AE172" s="11" t="str">
        <f>IF(AF172="", "", IF($K172="男", VLOOKUP(AF172, データ!$B$2:$C$101, 2, FALSE), IF($K172="女", VLOOKUP(AF172, データ!$F$2:$H$101, 2, FALSE), "")))</f>
        <v/>
      </c>
      <c r="AF172" s="11" t="str">
        <f>IF($A172="","",IF(競技者データ入力シート!X176="", "", 競技者データ入力シート!X176))</f>
        <v/>
      </c>
      <c r="AG172" s="11" t="str">
        <f>IF(競技者データ入力シート!Y176="", "", 競技者データ入力シート!Y176)</f>
        <v/>
      </c>
      <c r="AH172" s="11" t="str">
        <f>IF(競技者データ入力シート!AA176="", "", TRIM(競技者データ入力シート!AA176))</f>
        <v/>
      </c>
      <c r="AI172" s="11" t="str">
        <f>IF(競技者データ入力シート!AB176="", "", 競技者データ入力シート!AB176)</f>
        <v/>
      </c>
      <c r="AJ172" s="11" t="str">
        <f>IF(AK172="", "", IF($K172="男", VLOOKUP(AK172, データ!$B$2:$C$101, 2, FALSE), IF($K172="女", VLOOKUP(AK172, データ!$F$2:$H$101, 2, FALSE), "")))</f>
        <v/>
      </c>
      <c r="AK172" s="11" t="str">
        <f>IF($A172="","",IF(競技者データ入力シート!AC176="", "", 競技者データ入力シート!AC176))</f>
        <v/>
      </c>
      <c r="AL172" s="11" t="str">
        <f>IF(競技者データ入力シート!AD176="", "", 競技者データ入力シート!AD176)</f>
        <v/>
      </c>
      <c r="AM172" s="11" t="str">
        <f>IF(競技者データ入力シート!AF176="", "", TRIM(競技者データ入力シート!AF176))</f>
        <v/>
      </c>
      <c r="AN172" s="11" t="str">
        <f>IF(競技者データ入力シート!AG176="", "", 競技者データ入力シート!AG176)</f>
        <v/>
      </c>
      <c r="AO172" s="11" t="str">
        <f>IF(AP172="", "", IF($K172="男", VLOOKUP(AP172, データ!$B$2:$C$101, 2, FALSE), IF($K172="女", VLOOKUP(AP172, データ!$F$2:$H$101, 2, FALSE), "")))</f>
        <v/>
      </c>
      <c r="AP172" s="11" t="str">
        <f>IF($A172="","",IF(競技者データ入力シート!AH176="", "", 競技者データ入力シート!AH176))</f>
        <v/>
      </c>
      <c r="AQ172" s="11" t="str">
        <f>IF(競技者データ入力シート!AI176="", "", 競技者データ入力シート!AI176)</f>
        <v/>
      </c>
      <c r="AR172" s="11" t="str">
        <f>IF(競技者データ入力シート!AK176="", "", TRIM(競技者データ入力シート!AK176))</f>
        <v/>
      </c>
      <c r="AS172" s="11" t="str">
        <f>IF(競技者データ入力シート!AL176="", "", 競技者データ入力シート!AL176)</f>
        <v/>
      </c>
      <c r="AT172" s="11" t="str">
        <f t="shared" si="14"/>
        <v/>
      </c>
    </row>
    <row r="173" spans="1:46">
      <c r="A173" s="11" t="str">
        <f>競技者データ入力シート!A177</f>
        <v/>
      </c>
      <c r="B173" s="11" t="str">
        <f>IF(競技者データ入力シート!B177="", "", 競技者データ入力シート!B177)</f>
        <v/>
      </c>
      <c r="C173" s="11" t="str">
        <f>IF(競技者データ入力シート!C177="", "", 競技者データ入力シート!C177)</f>
        <v/>
      </c>
      <c r="D173" s="11" t="str">
        <f>IF(競技者データ入力シート!D177="", "", 競技者データ入力シート!D177)</f>
        <v/>
      </c>
      <c r="E173" s="11" t="str">
        <f t="shared" si="15"/>
        <v/>
      </c>
      <c r="F173" s="11" t="str">
        <f t="shared" si="16"/>
        <v/>
      </c>
      <c r="G173" s="11" t="str">
        <f t="shared" si="17"/>
        <v/>
      </c>
      <c r="H173" s="11" t="str">
        <f t="shared" si="18"/>
        <v/>
      </c>
      <c r="I173" s="11" t="str">
        <f>IF(競技者データ入力シート!E177="", "", 競技者データ入力シート!E177)</f>
        <v/>
      </c>
      <c r="J173" s="11" t="str">
        <f>IF(競技者データ入力シート!F177="", "", 競技者データ入力シート!F177)</f>
        <v/>
      </c>
      <c r="K173" s="11" t="str">
        <f>IF(競技者データ入力シート!H177="", "", 競技者データ入力シート!H177)</f>
        <v/>
      </c>
      <c r="L173" s="11" t="str">
        <f>IF(競技者データ入力シート!I177="", "", 競技者データ入力シート!I177)</f>
        <v/>
      </c>
      <c r="M173" s="11" t="str">
        <f>IF(競技者データ入力シート!J177="", "", 競技者データ入力シート!J177)</f>
        <v/>
      </c>
      <c r="N173" s="11" t="str">
        <f>IF(競技者データ入力シート!K177="", "", 競技者データ入力シート!K177)</f>
        <v/>
      </c>
      <c r="O173" s="11" t="str">
        <f>IF(競技者データ入力シート!L177="", "", 競技者データ入力シート!L177)</f>
        <v/>
      </c>
      <c r="P173" s="11" t="str">
        <f>IF(A173="","",競技者データ入力シート!$S$1)</f>
        <v/>
      </c>
      <c r="Q173" s="11" t="str">
        <f>IF(P173="", "",'大会申込一覧表(印刷して提出)'!$P$6)</f>
        <v/>
      </c>
      <c r="R173" s="11" t="str">
        <f>IF(P173="", "", '大会申込一覧表(印刷して提出)'!$E$6)</f>
        <v/>
      </c>
      <c r="S173" s="11" t="str">
        <f>IF(Q173="", "", '大会申込一覧表(印刷して提出)'!$P$5)</f>
        <v/>
      </c>
      <c r="T173" s="11" t="str">
        <f>IF(競技者データ入力シート!M177="", "", 競技者データ入力シート!M177)</f>
        <v/>
      </c>
      <c r="U173" s="11" t="str">
        <f>IF(V173="", "", IF($K173="男", VLOOKUP(V173, データ!$B$2:$C$101, 2, FALSE), IF($K173="女", VLOOKUP(V173, データ!$F$2:$H$101, 2, FALSE), "")))</f>
        <v/>
      </c>
      <c r="V173" s="240" t="str">
        <f>IF($A173="","",IF(競技者データ入力シート!N177="", "", 競技者データ入力シート!N177))</f>
        <v/>
      </c>
      <c r="W173" s="239" t="str">
        <f>IF(競技者データ入力シート!O177="", "", 競技者データ入力シート!O177)</f>
        <v/>
      </c>
      <c r="X173" s="11" t="str">
        <f>IF(競技者データ入力シート!Q177="", "", TRIM(競技者データ入力シート!Q177))</f>
        <v/>
      </c>
      <c r="Y173" s="11" t="str">
        <f>IF(競技者データ入力シート!R177="", "", 競技者データ入力シート!R177)</f>
        <v/>
      </c>
      <c r="Z173" s="11" t="str">
        <f>IF(AA173="", "", IF($K173="男", VLOOKUP(AA173, データ!$B$2:$C$101, 2, FALSE), IF($K173="女", VLOOKUP(AA173, データ!$F$2:$H$101, 2, FALSE), "")))</f>
        <v/>
      </c>
      <c r="AA173" s="11" t="str">
        <f>IF($A173="","",IF(競技者データ入力シート!S177="", "", 競技者データ入力シート!S177))</f>
        <v/>
      </c>
      <c r="AB173" s="11" t="str">
        <f>IF(競技者データ入力シート!T177="", "", 競技者データ入力シート!T177)</f>
        <v/>
      </c>
      <c r="AC173" s="11" t="str">
        <f>IF(競技者データ入力シート!V177="", "", TRIM(競技者データ入力シート!V177))</f>
        <v/>
      </c>
      <c r="AD173" s="11" t="str">
        <f>IF(競技者データ入力シート!W177="", "", 競技者データ入力シート!W177)</f>
        <v/>
      </c>
      <c r="AE173" s="11" t="str">
        <f>IF(AF173="", "", IF($K173="男", VLOOKUP(AF173, データ!$B$2:$C$101, 2, FALSE), IF($K173="女", VLOOKUP(AF173, データ!$F$2:$H$101, 2, FALSE), "")))</f>
        <v/>
      </c>
      <c r="AF173" s="11" t="str">
        <f>IF($A173="","",IF(競技者データ入力シート!X177="", "", 競技者データ入力シート!X177))</f>
        <v/>
      </c>
      <c r="AG173" s="11" t="str">
        <f>IF(競技者データ入力シート!Y177="", "", 競技者データ入力シート!Y177)</f>
        <v/>
      </c>
      <c r="AH173" s="11" t="str">
        <f>IF(競技者データ入力シート!AA177="", "", TRIM(競技者データ入力シート!AA177))</f>
        <v/>
      </c>
      <c r="AI173" s="11" t="str">
        <f>IF(競技者データ入力シート!AB177="", "", 競技者データ入力シート!AB177)</f>
        <v/>
      </c>
      <c r="AJ173" s="11" t="str">
        <f>IF(AK173="", "", IF($K173="男", VLOOKUP(AK173, データ!$B$2:$C$101, 2, FALSE), IF($K173="女", VLOOKUP(AK173, データ!$F$2:$H$101, 2, FALSE), "")))</f>
        <v/>
      </c>
      <c r="AK173" s="11" t="str">
        <f>IF($A173="","",IF(競技者データ入力シート!AC177="", "", 競技者データ入力シート!AC177))</f>
        <v/>
      </c>
      <c r="AL173" s="11" t="str">
        <f>IF(競技者データ入力シート!AD177="", "", 競技者データ入力シート!AD177)</f>
        <v/>
      </c>
      <c r="AM173" s="11" t="str">
        <f>IF(競技者データ入力シート!AF177="", "", TRIM(競技者データ入力シート!AF177))</f>
        <v/>
      </c>
      <c r="AN173" s="11" t="str">
        <f>IF(競技者データ入力シート!AG177="", "", 競技者データ入力シート!AG177)</f>
        <v/>
      </c>
      <c r="AO173" s="11" t="str">
        <f>IF(AP173="", "", IF($K173="男", VLOOKUP(AP173, データ!$B$2:$C$101, 2, FALSE), IF($K173="女", VLOOKUP(AP173, データ!$F$2:$H$101, 2, FALSE), "")))</f>
        <v/>
      </c>
      <c r="AP173" s="11" t="str">
        <f>IF($A173="","",IF(競技者データ入力シート!AH177="", "", 競技者データ入力シート!AH177))</f>
        <v/>
      </c>
      <c r="AQ173" s="11" t="str">
        <f>IF(競技者データ入力シート!AI177="", "", 競技者データ入力シート!AI177)</f>
        <v/>
      </c>
      <c r="AR173" s="11" t="str">
        <f>IF(競技者データ入力シート!AK177="", "", TRIM(競技者データ入力シート!AK177))</f>
        <v/>
      </c>
      <c r="AS173" s="11" t="str">
        <f>IF(競技者データ入力シート!AL177="", "", 競技者データ入力シート!AL177)</f>
        <v/>
      </c>
      <c r="AT173" s="11" t="str">
        <f t="shared" si="14"/>
        <v/>
      </c>
    </row>
    <row r="174" spans="1:46">
      <c r="A174" s="11" t="str">
        <f>競技者データ入力シート!A178</f>
        <v/>
      </c>
      <c r="B174" s="11" t="str">
        <f>IF(競技者データ入力シート!B178="", "", 競技者データ入力シート!B178)</f>
        <v/>
      </c>
      <c r="C174" s="11" t="str">
        <f>IF(競技者データ入力シート!C178="", "", 競技者データ入力シート!C178)</f>
        <v/>
      </c>
      <c r="D174" s="11" t="str">
        <f>IF(競技者データ入力シート!D178="", "", 競技者データ入力シート!D178)</f>
        <v/>
      </c>
      <c r="E174" s="11" t="str">
        <f t="shared" si="15"/>
        <v/>
      </c>
      <c r="F174" s="11" t="str">
        <f t="shared" si="16"/>
        <v/>
      </c>
      <c r="G174" s="11" t="str">
        <f t="shared" si="17"/>
        <v/>
      </c>
      <c r="H174" s="11" t="str">
        <f t="shared" si="18"/>
        <v/>
      </c>
      <c r="I174" s="11" t="str">
        <f>IF(競技者データ入力シート!E178="", "", 競技者データ入力シート!E178)</f>
        <v/>
      </c>
      <c r="J174" s="11" t="str">
        <f>IF(競技者データ入力シート!F178="", "", 競技者データ入力シート!F178)</f>
        <v/>
      </c>
      <c r="K174" s="11" t="str">
        <f>IF(競技者データ入力シート!H178="", "", 競技者データ入力シート!H178)</f>
        <v/>
      </c>
      <c r="L174" s="11" t="str">
        <f>IF(競技者データ入力シート!I178="", "", 競技者データ入力シート!I178)</f>
        <v/>
      </c>
      <c r="M174" s="11" t="str">
        <f>IF(競技者データ入力シート!J178="", "", 競技者データ入力シート!J178)</f>
        <v/>
      </c>
      <c r="N174" s="11" t="str">
        <f>IF(競技者データ入力シート!K178="", "", 競技者データ入力シート!K178)</f>
        <v/>
      </c>
      <c r="O174" s="11" t="str">
        <f>IF(競技者データ入力シート!L178="", "", 競技者データ入力シート!L178)</f>
        <v/>
      </c>
      <c r="P174" s="11" t="str">
        <f>IF(A174="","",競技者データ入力シート!$S$1)</f>
        <v/>
      </c>
      <c r="Q174" s="11" t="str">
        <f>IF(P174="", "",'大会申込一覧表(印刷して提出)'!$P$6)</f>
        <v/>
      </c>
      <c r="R174" s="11" t="str">
        <f>IF(P174="", "", '大会申込一覧表(印刷して提出)'!$E$6)</f>
        <v/>
      </c>
      <c r="S174" s="11" t="str">
        <f>IF(Q174="", "", '大会申込一覧表(印刷して提出)'!$P$5)</f>
        <v/>
      </c>
      <c r="T174" s="11" t="str">
        <f>IF(競技者データ入力シート!M178="", "", 競技者データ入力シート!M178)</f>
        <v/>
      </c>
      <c r="U174" s="11" t="str">
        <f>IF(V174="", "", IF($K174="男", VLOOKUP(V174, データ!$B$2:$C$101, 2, FALSE), IF($K174="女", VLOOKUP(V174, データ!$F$2:$H$101, 2, FALSE), "")))</f>
        <v/>
      </c>
      <c r="V174" s="240" t="str">
        <f>IF($A174="","",IF(競技者データ入力シート!N178="", "", 競技者データ入力シート!N178))</f>
        <v/>
      </c>
      <c r="W174" s="239" t="str">
        <f>IF(競技者データ入力シート!O178="", "", 競技者データ入力シート!O178)</f>
        <v/>
      </c>
      <c r="X174" s="11" t="str">
        <f>IF(競技者データ入力シート!Q178="", "", TRIM(競技者データ入力シート!Q178))</f>
        <v/>
      </c>
      <c r="Y174" s="11" t="str">
        <f>IF(競技者データ入力シート!R178="", "", 競技者データ入力シート!R178)</f>
        <v/>
      </c>
      <c r="Z174" s="11" t="str">
        <f>IF(AA174="", "", IF($K174="男", VLOOKUP(AA174, データ!$B$2:$C$101, 2, FALSE), IF($K174="女", VLOOKUP(AA174, データ!$F$2:$H$101, 2, FALSE), "")))</f>
        <v/>
      </c>
      <c r="AA174" s="11" t="str">
        <f>IF($A174="","",IF(競技者データ入力シート!S178="", "", 競技者データ入力シート!S178))</f>
        <v/>
      </c>
      <c r="AB174" s="11" t="str">
        <f>IF(競技者データ入力シート!T178="", "", 競技者データ入力シート!T178)</f>
        <v/>
      </c>
      <c r="AC174" s="11" t="str">
        <f>IF(競技者データ入力シート!V178="", "", TRIM(競技者データ入力シート!V178))</f>
        <v/>
      </c>
      <c r="AD174" s="11" t="str">
        <f>IF(競技者データ入力シート!W178="", "", 競技者データ入力シート!W178)</f>
        <v/>
      </c>
      <c r="AE174" s="11" t="str">
        <f>IF(AF174="", "", IF($K174="男", VLOOKUP(AF174, データ!$B$2:$C$101, 2, FALSE), IF($K174="女", VLOOKUP(AF174, データ!$F$2:$H$101, 2, FALSE), "")))</f>
        <v/>
      </c>
      <c r="AF174" s="11" t="str">
        <f>IF($A174="","",IF(競技者データ入力シート!X178="", "", 競技者データ入力シート!X178))</f>
        <v/>
      </c>
      <c r="AG174" s="11" t="str">
        <f>IF(競技者データ入力シート!Y178="", "", 競技者データ入力シート!Y178)</f>
        <v/>
      </c>
      <c r="AH174" s="11" t="str">
        <f>IF(競技者データ入力シート!AA178="", "", TRIM(競技者データ入力シート!AA178))</f>
        <v/>
      </c>
      <c r="AI174" s="11" t="str">
        <f>IF(競技者データ入力シート!AB178="", "", 競技者データ入力シート!AB178)</f>
        <v/>
      </c>
      <c r="AJ174" s="11" t="str">
        <f>IF(AK174="", "", IF($K174="男", VLOOKUP(AK174, データ!$B$2:$C$101, 2, FALSE), IF($K174="女", VLOOKUP(AK174, データ!$F$2:$H$101, 2, FALSE), "")))</f>
        <v/>
      </c>
      <c r="AK174" s="11" t="str">
        <f>IF($A174="","",IF(競技者データ入力シート!AC178="", "", 競技者データ入力シート!AC178))</f>
        <v/>
      </c>
      <c r="AL174" s="11" t="str">
        <f>IF(競技者データ入力シート!AD178="", "", 競技者データ入力シート!AD178)</f>
        <v/>
      </c>
      <c r="AM174" s="11" t="str">
        <f>IF(競技者データ入力シート!AF178="", "", TRIM(競技者データ入力シート!AF178))</f>
        <v/>
      </c>
      <c r="AN174" s="11" t="str">
        <f>IF(競技者データ入力シート!AG178="", "", 競技者データ入力シート!AG178)</f>
        <v/>
      </c>
      <c r="AO174" s="11" t="str">
        <f>IF(AP174="", "", IF($K174="男", VLOOKUP(AP174, データ!$B$2:$C$101, 2, FALSE), IF($K174="女", VLOOKUP(AP174, データ!$F$2:$H$101, 2, FALSE), "")))</f>
        <v/>
      </c>
      <c r="AP174" s="11" t="str">
        <f>IF($A174="","",IF(競技者データ入力シート!AH178="", "", 競技者データ入力シート!AH178))</f>
        <v/>
      </c>
      <c r="AQ174" s="11" t="str">
        <f>IF(競技者データ入力シート!AI178="", "", 競技者データ入力シート!AI178)</f>
        <v/>
      </c>
      <c r="AR174" s="11" t="str">
        <f>IF(競技者データ入力シート!AK178="", "", TRIM(競技者データ入力シート!AK178))</f>
        <v/>
      </c>
      <c r="AS174" s="11" t="str">
        <f>IF(競技者データ入力シート!AL178="", "", 競技者データ入力シート!AL178)</f>
        <v/>
      </c>
      <c r="AT174" s="11" t="str">
        <f t="shared" si="14"/>
        <v/>
      </c>
    </row>
    <row r="175" spans="1:46">
      <c r="A175" s="11" t="str">
        <f>競技者データ入力シート!A179</f>
        <v/>
      </c>
      <c r="B175" s="11" t="str">
        <f>IF(競技者データ入力シート!B179="", "", 競技者データ入力シート!B179)</f>
        <v/>
      </c>
      <c r="C175" s="11" t="str">
        <f>IF(競技者データ入力シート!C179="", "", 競技者データ入力シート!C179)</f>
        <v/>
      </c>
      <c r="D175" s="11" t="str">
        <f>IF(競技者データ入力シート!D179="", "", 競技者データ入力シート!D179)</f>
        <v/>
      </c>
      <c r="E175" s="11" t="str">
        <f t="shared" si="15"/>
        <v/>
      </c>
      <c r="F175" s="11" t="str">
        <f t="shared" si="16"/>
        <v/>
      </c>
      <c r="G175" s="11" t="str">
        <f t="shared" si="17"/>
        <v/>
      </c>
      <c r="H175" s="11" t="str">
        <f t="shared" si="18"/>
        <v/>
      </c>
      <c r="I175" s="11" t="str">
        <f>IF(競技者データ入力シート!E179="", "", 競技者データ入力シート!E179)</f>
        <v/>
      </c>
      <c r="J175" s="11" t="str">
        <f>IF(競技者データ入力シート!F179="", "", 競技者データ入力シート!F179)</f>
        <v/>
      </c>
      <c r="K175" s="11" t="str">
        <f>IF(競技者データ入力シート!H179="", "", 競技者データ入力シート!H179)</f>
        <v/>
      </c>
      <c r="L175" s="11" t="str">
        <f>IF(競技者データ入力シート!I179="", "", 競技者データ入力シート!I179)</f>
        <v/>
      </c>
      <c r="M175" s="11" t="str">
        <f>IF(競技者データ入力シート!J179="", "", 競技者データ入力シート!J179)</f>
        <v/>
      </c>
      <c r="N175" s="11" t="str">
        <f>IF(競技者データ入力シート!K179="", "", 競技者データ入力シート!K179)</f>
        <v/>
      </c>
      <c r="O175" s="11" t="str">
        <f>IF(競技者データ入力シート!L179="", "", 競技者データ入力シート!L179)</f>
        <v/>
      </c>
      <c r="P175" s="11" t="str">
        <f>IF(A175="","",競技者データ入力シート!$S$1)</f>
        <v/>
      </c>
      <c r="Q175" s="11" t="str">
        <f>IF(P175="", "",'大会申込一覧表(印刷して提出)'!$P$6)</f>
        <v/>
      </c>
      <c r="R175" s="11" t="str">
        <f>IF(P175="", "", '大会申込一覧表(印刷して提出)'!$E$6)</f>
        <v/>
      </c>
      <c r="S175" s="11" t="str">
        <f>IF(Q175="", "", '大会申込一覧表(印刷して提出)'!$P$5)</f>
        <v/>
      </c>
      <c r="T175" s="11" t="str">
        <f>IF(競技者データ入力シート!M179="", "", 競技者データ入力シート!M179)</f>
        <v/>
      </c>
      <c r="U175" s="11" t="str">
        <f>IF(V175="", "", IF($K175="男", VLOOKUP(V175, データ!$B$2:$C$101, 2, FALSE), IF($K175="女", VLOOKUP(V175, データ!$F$2:$H$101, 2, FALSE), "")))</f>
        <v/>
      </c>
      <c r="V175" s="240" t="str">
        <f>IF($A175="","",IF(競技者データ入力シート!N179="", "", 競技者データ入力シート!N179))</f>
        <v/>
      </c>
      <c r="W175" s="239" t="str">
        <f>IF(競技者データ入力シート!O179="", "", 競技者データ入力シート!O179)</f>
        <v/>
      </c>
      <c r="X175" s="11" t="str">
        <f>IF(競技者データ入力シート!Q179="", "", TRIM(競技者データ入力シート!Q179))</f>
        <v/>
      </c>
      <c r="Y175" s="11" t="str">
        <f>IF(競技者データ入力シート!R179="", "", 競技者データ入力シート!R179)</f>
        <v/>
      </c>
      <c r="Z175" s="11" t="str">
        <f>IF(AA175="", "", IF($K175="男", VLOOKUP(AA175, データ!$B$2:$C$101, 2, FALSE), IF($K175="女", VLOOKUP(AA175, データ!$F$2:$H$101, 2, FALSE), "")))</f>
        <v/>
      </c>
      <c r="AA175" s="11" t="str">
        <f>IF($A175="","",IF(競技者データ入力シート!S179="", "", 競技者データ入力シート!S179))</f>
        <v/>
      </c>
      <c r="AB175" s="11" t="str">
        <f>IF(競技者データ入力シート!T179="", "", 競技者データ入力シート!T179)</f>
        <v/>
      </c>
      <c r="AC175" s="11" t="str">
        <f>IF(競技者データ入力シート!V179="", "", TRIM(競技者データ入力シート!V179))</f>
        <v/>
      </c>
      <c r="AD175" s="11" t="str">
        <f>IF(競技者データ入力シート!W179="", "", 競技者データ入力シート!W179)</f>
        <v/>
      </c>
      <c r="AE175" s="11" t="str">
        <f>IF(AF175="", "", IF($K175="男", VLOOKUP(AF175, データ!$B$2:$C$101, 2, FALSE), IF($K175="女", VLOOKUP(AF175, データ!$F$2:$H$101, 2, FALSE), "")))</f>
        <v/>
      </c>
      <c r="AF175" s="11" t="str">
        <f>IF($A175="","",IF(競技者データ入力シート!X179="", "", 競技者データ入力シート!X179))</f>
        <v/>
      </c>
      <c r="AG175" s="11" t="str">
        <f>IF(競技者データ入力シート!Y179="", "", 競技者データ入力シート!Y179)</f>
        <v/>
      </c>
      <c r="AH175" s="11" t="str">
        <f>IF(競技者データ入力シート!AA179="", "", TRIM(競技者データ入力シート!AA179))</f>
        <v/>
      </c>
      <c r="AI175" s="11" t="str">
        <f>IF(競技者データ入力シート!AB179="", "", 競技者データ入力シート!AB179)</f>
        <v/>
      </c>
      <c r="AJ175" s="11" t="str">
        <f>IF(AK175="", "", IF($K175="男", VLOOKUP(AK175, データ!$B$2:$C$101, 2, FALSE), IF($K175="女", VLOOKUP(AK175, データ!$F$2:$H$101, 2, FALSE), "")))</f>
        <v/>
      </c>
      <c r="AK175" s="11" t="str">
        <f>IF($A175="","",IF(競技者データ入力シート!AC179="", "", 競技者データ入力シート!AC179))</f>
        <v/>
      </c>
      <c r="AL175" s="11" t="str">
        <f>IF(競技者データ入力シート!AD179="", "", 競技者データ入力シート!AD179)</f>
        <v/>
      </c>
      <c r="AM175" s="11" t="str">
        <f>IF(競技者データ入力シート!AF179="", "", TRIM(競技者データ入力シート!AF179))</f>
        <v/>
      </c>
      <c r="AN175" s="11" t="str">
        <f>IF(競技者データ入力シート!AG179="", "", 競技者データ入力シート!AG179)</f>
        <v/>
      </c>
      <c r="AO175" s="11" t="str">
        <f>IF(AP175="", "", IF($K175="男", VLOOKUP(AP175, データ!$B$2:$C$101, 2, FALSE), IF($K175="女", VLOOKUP(AP175, データ!$F$2:$H$101, 2, FALSE), "")))</f>
        <v/>
      </c>
      <c r="AP175" s="11" t="str">
        <f>IF($A175="","",IF(競技者データ入力シート!AH179="", "", 競技者データ入力シート!AH179))</f>
        <v/>
      </c>
      <c r="AQ175" s="11" t="str">
        <f>IF(競技者データ入力シート!AI179="", "", 競技者データ入力シート!AI179)</f>
        <v/>
      </c>
      <c r="AR175" s="11" t="str">
        <f>IF(競技者データ入力シート!AK179="", "", TRIM(競技者データ入力シート!AK179))</f>
        <v/>
      </c>
      <c r="AS175" s="11" t="str">
        <f>IF(競技者データ入力シート!AL179="", "", 競技者データ入力シート!AL179)</f>
        <v/>
      </c>
      <c r="AT175" s="11" t="str">
        <f t="shared" si="14"/>
        <v/>
      </c>
    </row>
    <row r="176" spans="1:46">
      <c r="A176" s="11" t="str">
        <f>競技者データ入力シート!A180</f>
        <v/>
      </c>
      <c r="B176" s="11" t="str">
        <f>IF(競技者データ入力シート!B180="", "", 競技者データ入力シート!B180)</f>
        <v/>
      </c>
      <c r="C176" s="11" t="str">
        <f>IF(競技者データ入力シート!C180="", "", 競技者データ入力シート!C180)</f>
        <v/>
      </c>
      <c r="D176" s="11" t="str">
        <f>IF(競技者データ入力シート!D180="", "", 競技者データ入力シート!D180)</f>
        <v/>
      </c>
      <c r="E176" s="11" t="str">
        <f t="shared" si="15"/>
        <v/>
      </c>
      <c r="F176" s="11" t="str">
        <f t="shared" si="16"/>
        <v/>
      </c>
      <c r="G176" s="11" t="str">
        <f t="shared" si="17"/>
        <v/>
      </c>
      <c r="H176" s="11" t="str">
        <f t="shared" si="18"/>
        <v/>
      </c>
      <c r="I176" s="11" t="str">
        <f>IF(競技者データ入力シート!E180="", "", 競技者データ入力シート!E180)</f>
        <v/>
      </c>
      <c r="J176" s="11" t="str">
        <f>IF(競技者データ入力シート!F180="", "", 競技者データ入力シート!F180)</f>
        <v/>
      </c>
      <c r="K176" s="11" t="str">
        <f>IF(競技者データ入力シート!H180="", "", 競技者データ入力シート!H180)</f>
        <v/>
      </c>
      <c r="L176" s="11" t="str">
        <f>IF(競技者データ入力シート!I180="", "", 競技者データ入力シート!I180)</f>
        <v/>
      </c>
      <c r="M176" s="11" t="str">
        <f>IF(競技者データ入力シート!J180="", "", 競技者データ入力シート!J180)</f>
        <v/>
      </c>
      <c r="N176" s="11" t="str">
        <f>IF(競技者データ入力シート!K180="", "", 競技者データ入力シート!K180)</f>
        <v/>
      </c>
      <c r="O176" s="11" t="str">
        <f>IF(競技者データ入力シート!L180="", "", 競技者データ入力シート!L180)</f>
        <v/>
      </c>
      <c r="P176" s="11" t="str">
        <f>IF(A176="","",競技者データ入力シート!$S$1)</f>
        <v/>
      </c>
      <c r="Q176" s="11" t="str">
        <f>IF(P176="", "",'大会申込一覧表(印刷して提出)'!$P$6)</f>
        <v/>
      </c>
      <c r="R176" s="11" t="str">
        <f>IF(P176="", "", '大会申込一覧表(印刷して提出)'!$E$6)</f>
        <v/>
      </c>
      <c r="S176" s="11" t="str">
        <f>IF(Q176="", "", '大会申込一覧表(印刷して提出)'!$P$5)</f>
        <v/>
      </c>
      <c r="T176" s="11" t="str">
        <f>IF(競技者データ入力シート!M180="", "", 競技者データ入力シート!M180)</f>
        <v/>
      </c>
      <c r="U176" s="11" t="str">
        <f>IF(V176="", "", IF($K176="男", VLOOKUP(V176, データ!$B$2:$C$101, 2, FALSE), IF($K176="女", VLOOKUP(V176, データ!$F$2:$H$101, 2, FALSE), "")))</f>
        <v/>
      </c>
      <c r="V176" s="240" t="str">
        <f>IF($A176="","",IF(競技者データ入力シート!N180="", "", 競技者データ入力シート!N180))</f>
        <v/>
      </c>
      <c r="W176" s="239" t="str">
        <f>IF(競技者データ入力シート!O180="", "", 競技者データ入力シート!O180)</f>
        <v/>
      </c>
      <c r="X176" s="11" t="str">
        <f>IF(競技者データ入力シート!Q180="", "", TRIM(競技者データ入力シート!Q180))</f>
        <v/>
      </c>
      <c r="Y176" s="11" t="str">
        <f>IF(競技者データ入力シート!R180="", "", 競技者データ入力シート!R180)</f>
        <v/>
      </c>
      <c r="Z176" s="11" t="str">
        <f>IF(AA176="", "", IF($K176="男", VLOOKUP(AA176, データ!$B$2:$C$101, 2, FALSE), IF($K176="女", VLOOKUP(AA176, データ!$F$2:$H$101, 2, FALSE), "")))</f>
        <v/>
      </c>
      <c r="AA176" s="11" t="str">
        <f>IF($A176="","",IF(競技者データ入力シート!S180="", "", 競技者データ入力シート!S180))</f>
        <v/>
      </c>
      <c r="AB176" s="11" t="str">
        <f>IF(競技者データ入力シート!T180="", "", 競技者データ入力シート!T180)</f>
        <v/>
      </c>
      <c r="AC176" s="11" t="str">
        <f>IF(競技者データ入力シート!V180="", "", TRIM(競技者データ入力シート!V180))</f>
        <v/>
      </c>
      <c r="AD176" s="11" t="str">
        <f>IF(競技者データ入力シート!W180="", "", 競技者データ入力シート!W180)</f>
        <v/>
      </c>
      <c r="AE176" s="11" t="str">
        <f>IF(AF176="", "", IF($K176="男", VLOOKUP(AF176, データ!$B$2:$C$101, 2, FALSE), IF($K176="女", VLOOKUP(AF176, データ!$F$2:$H$101, 2, FALSE), "")))</f>
        <v/>
      </c>
      <c r="AF176" s="11" t="str">
        <f>IF($A176="","",IF(競技者データ入力シート!X180="", "", 競技者データ入力シート!X180))</f>
        <v/>
      </c>
      <c r="AG176" s="11" t="str">
        <f>IF(競技者データ入力シート!Y180="", "", 競技者データ入力シート!Y180)</f>
        <v/>
      </c>
      <c r="AH176" s="11" t="str">
        <f>IF(競技者データ入力シート!AA180="", "", TRIM(競技者データ入力シート!AA180))</f>
        <v/>
      </c>
      <c r="AI176" s="11" t="str">
        <f>IF(競技者データ入力シート!AB180="", "", 競技者データ入力シート!AB180)</f>
        <v/>
      </c>
      <c r="AJ176" s="11" t="str">
        <f>IF(AK176="", "", IF($K176="男", VLOOKUP(AK176, データ!$B$2:$C$101, 2, FALSE), IF($K176="女", VLOOKUP(AK176, データ!$F$2:$H$101, 2, FALSE), "")))</f>
        <v/>
      </c>
      <c r="AK176" s="11" t="str">
        <f>IF($A176="","",IF(競技者データ入力シート!AC180="", "", 競技者データ入力シート!AC180))</f>
        <v/>
      </c>
      <c r="AL176" s="11" t="str">
        <f>IF(競技者データ入力シート!AD180="", "", 競技者データ入力シート!AD180)</f>
        <v/>
      </c>
      <c r="AM176" s="11" t="str">
        <f>IF(競技者データ入力シート!AF180="", "", TRIM(競技者データ入力シート!AF180))</f>
        <v/>
      </c>
      <c r="AN176" s="11" t="str">
        <f>IF(競技者データ入力シート!AG180="", "", 競技者データ入力シート!AG180)</f>
        <v/>
      </c>
      <c r="AO176" s="11" t="str">
        <f>IF(AP176="", "", IF($K176="男", VLOOKUP(AP176, データ!$B$2:$C$101, 2, FALSE), IF($K176="女", VLOOKUP(AP176, データ!$F$2:$H$101, 2, FALSE), "")))</f>
        <v/>
      </c>
      <c r="AP176" s="11" t="str">
        <f>IF($A176="","",IF(競技者データ入力シート!AH180="", "", 競技者データ入力シート!AH180))</f>
        <v/>
      </c>
      <c r="AQ176" s="11" t="str">
        <f>IF(競技者データ入力シート!AI180="", "", 競技者データ入力シート!AI180)</f>
        <v/>
      </c>
      <c r="AR176" s="11" t="str">
        <f>IF(競技者データ入力シート!AK180="", "", TRIM(競技者データ入力シート!AK180))</f>
        <v/>
      </c>
      <c r="AS176" s="11" t="str">
        <f>IF(競技者データ入力シート!AL180="", "", 競技者データ入力シート!AL180)</f>
        <v/>
      </c>
      <c r="AT176" s="11" t="str">
        <f t="shared" si="14"/>
        <v/>
      </c>
    </row>
    <row r="177" spans="1:46">
      <c r="A177" s="11" t="str">
        <f>競技者データ入力シート!A181</f>
        <v/>
      </c>
      <c r="B177" s="11" t="str">
        <f>IF(競技者データ入力シート!B181="", "", 競技者データ入力シート!B181)</f>
        <v/>
      </c>
      <c r="C177" s="11" t="str">
        <f>IF(競技者データ入力シート!C181="", "", 競技者データ入力シート!C181)</f>
        <v/>
      </c>
      <c r="D177" s="11" t="str">
        <f>IF(競技者データ入力シート!D181="", "", 競技者データ入力シート!D181)</f>
        <v/>
      </c>
      <c r="E177" s="11" t="str">
        <f t="shared" si="15"/>
        <v/>
      </c>
      <c r="F177" s="11" t="str">
        <f t="shared" si="16"/>
        <v/>
      </c>
      <c r="G177" s="11" t="str">
        <f t="shared" si="17"/>
        <v/>
      </c>
      <c r="H177" s="11" t="str">
        <f t="shared" si="18"/>
        <v/>
      </c>
      <c r="I177" s="11" t="str">
        <f>IF(競技者データ入力シート!E181="", "", 競技者データ入力シート!E181)</f>
        <v/>
      </c>
      <c r="J177" s="11" t="str">
        <f>IF(競技者データ入力シート!F181="", "", 競技者データ入力シート!F181)</f>
        <v/>
      </c>
      <c r="K177" s="11" t="str">
        <f>IF(競技者データ入力シート!H181="", "", 競技者データ入力シート!H181)</f>
        <v/>
      </c>
      <c r="L177" s="11" t="str">
        <f>IF(競技者データ入力シート!I181="", "", 競技者データ入力シート!I181)</f>
        <v/>
      </c>
      <c r="M177" s="11" t="str">
        <f>IF(競技者データ入力シート!J181="", "", 競技者データ入力シート!J181)</f>
        <v/>
      </c>
      <c r="N177" s="11" t="str">
        <f>IF(競技者データ入力シート!K181="", "", 競技者データ入力シート!K181)</f>
        <v/>
      </c>
      <c r="O177" s="11" t="str">
        <f>IF(競技者データ入力シート!L181="", "", 競技者データ入力シート!L181)</f>
        <v/>
      </c>
      <c r="P177" s="11" t="str">
        <f>IF(A177="","",競技者データ入力シート!$S$1)</f>
        <v/>
      </c>
      <c r="Q177" s="11" t="str">
        <f>IF(P177="", "",'大会申込一覧表(印刷して提出)'!$P$6)</f>
        <v/>
      </c>
      <c r="R177" s="11" t="str">
        <f>IF(P177="", "", '大会申込一覧表(印刷して提出)'!$E$6)</f>
        <v/>
      </c>
      <c r="S177" s="11" t="str">
        <f>IF(Q177="", "", '大会申込一覧表(印刷して提出)'!$P$5)</f>
        <v/>
      </c>
      <c r="T177" s="11" t="str">
        <f>IF(競技者データ入力シート!M181="", "", 競技者データ入力シート!M181)</f>
        <v/>
      </c>
      <c r="U177" s="11" t="str">
        <f>IF(V177="", "", IF($K177="男", VLOOKUP(V177, データ!$B$2:$C$101, 2, FALSE), IF($K177="女", VLOOKUP(V177, データ!$F$2:$H$101, 2, FALSE), "")))</f>
        <v/>
      </c>
      <c r="V177" s="240" t="str">
        <f>IF($A177="","",IF(競技者データ入力シート!N181="", "", 競技者データ入力シート!N181))</f>
        <v/>
      </c>
      <c r="W177" s="239" t="str">
        <f>IF(競技者データ入力シート!O181="", "", 競技者データ入力シート!O181)</f>
        <v/>
      </c>
      <c r="X177" s="11" t="str">
        <f>IF(競技者データ入力シート!Q181="", "", TRIM(競技者データ入力シート!Q181))</f>
        <v/>
      </c>
      <c r="Y177" s="11" t="str">
        <f>IF(競技者データ入力シート!R181="", "", 競技者データ入力シート!R181)</f>
        <v/>
      </c>
      <c r="Z177" s="11" t="str">
        <f>IF(AA177="", "", IF($K177="男", VLOOKUP(AA177, データ!$B$2:$C$101, 2, FALSE), IF($K177="女", VLOOKUP(AA177, データ!$F$2:$H$101, 2, FALSE), "")))</f>
        <v/>
      </c>
      <c r="AA177" s="11" t="str">
        <f>IF($A177="","",IF(競技者データ入力シート!S181="", "", 競技者データ入力シート!S181))</f>
        <v/>
      </c>
      <c r="AB177" s="11" t="str">
        <f>IF(競技者データ入力シート!T181="", "", 競技者データ入力シート!T181)</f>
        <v/>
      </c>
      <c r="AC177" s="11" t="str">
        <f>IF(競技者データ入力シート!V181="", "", TRIM(競技者データ入力シート!V181))</f>
        <v/>
      </c>
      <c r="AD177" s="11" t="str">
        <f>IF(競技者データ入力シート!W181="", "", 競技者データ入力シート!W181)</f>
        <v/>
      </c>
      <c r="AE177" s="11" t="str">
        <f>IF(AF177="", "", IF($K177="男", VLOOKUP(AF177, データ!$B$2:$C$101, 2, FALSE), IF($K177="女", VLOOKUP(AF177, データ!$F$2:$H$101, 2, FALSE), "")))</f>
        <v/>
      </c>
      <c r="AF177" s="11" t="str">
        <f>IF($A177="","",IF(競技者データ入力シート!X181="", "", 競技者データ入力シート!X181))</f>
        <v/>
      </c>
      <c r="AG177" s="11" t="str">
        <f>IF(競技者データ入力シート!Y181="", "", 競技者データ入力シート!Y181)</f>
        <v/>
      </c>
      <c r="AH177" s="11" t="str">
        <f>IF(競技者データ入力シート!AA181="", "", TRIM(競技者データ入力シート!AA181))</f>
        <v/>
      </c>
      <c r="AI177" s="11" t="str">
        <f>IF(競技者データ入力シート!AB181="", "", 競技者データ入力シート!AB181)</f>
        <v/>
      </c>
      <c r="AJ177" s="11" t="str">
        <f>IF(AK177="", "", IF($K177="男", VLOOKUP(AK177, データ!$B$2:$C$101, 2, FALSE), IF($K177="女", VLOOKUP(AK177, データ!$F$2:$H$101, 2, FALSE), "")))</f>
        <v/>
      </c>
      <c r="AK177" s="11" t="str">
        <f>IF($A177="","",IF(競技者データ入力シート!AC181="", "", 競技者データ入力シート!AC181))</f>
        <v/>
      </c>
      <c r="AL177" s="11" t="str">
        <f>IF(競技者データ入力シート!AD181="", "", 競技者データ入力シート!AD181)</f>
        <v/>
      </c>
      <c r="AM177" s="11" t="str">
        <f>IF(競技者データ入力シート!AF181="", "", TRIM(競技者データ入力シート!AF181))</f>
        <v/>
      </c>
      <c r="AN177" s="11" t="str">
        <f>IF(競技者データ入力シート!AG181="", "", 競技者データ入力シート!AG181)</f>
        <v/>
      </c>
      <c r="AO177" s="11" t="str">
        <f>IF(AP177="", "", IF($K177="男", VLOOKUP(AP177, データ!$B$2:$C$101, 2, FALSE), IF($K177="女", VLOOKUP(AP177, データ!$F$2:$H$101, 2, FALSE), "")))</f>
        <v/>
      </c>
      <c r="AP177" s="11" t="str">
        <f>IF($A177="","",IF(競技者データ入力シート!AH181="", "", 競技者データ入力シート!AH181))</f>
        <v/>
      </c>
      <c r="AQ177" s="11" t="str">
        <f>IF(競技者データ入力シート!AI181="", "", 競技者データ入力シート!AI181)</f>
        <v/>
      </c>
      <c r="AR177" s="11" t="str">
        <f>IF(競技者データ入力シート!AK181="", "", TRIM(競技者データ入力シート!AK181))</f>
        <v/>
      </c>
      <c r="AS177" s="11" t="str">
        <f>IF(競技者データ入力シート!AL181="", "", 競技者データ入力シート!AL181)</f>
        <v/>
      </c>
      <c r="AT177" s="11" t="str">
        <f t="shared" si="14"/>
        <v/>
      </c>
    </row>
    <row r="178" spans="1:46">
      <c r="A178" s="11" t="str">
        <f>競技者データ入力シート!A182</f>
        <v/>
      </c>
      <c r="B178" s="11" t="str">
        <f>IF(競技者データ入力シート!B182="", "", 競技者データ入力シート!B182)</f>
        <v/>
      </c>
      <c r="C178" s="11" t="str">
        <f>IF(競技者データ入力シート!C182="", "", 競技者データ入力シート!C182)</f>
        <v/>
      </c>
      <c r="D178" s="11" t="str">
        <f>IF(競技者データ入力シート!D182="", "", 競技者データ入力シート!D182)</f>
        <v/>
      </c>
      <c r="E178" s="11" t="str">
        <f t="shared" si="15"/>
        <v/>
      </c>
      <c r="F178" s="11" t="str">
        <f t="shared" si="16"/>
        <v/>
      </c>
      <c r="G178" s="11" t="str">
        <f t="shared" si="17"/>
        <v/>
      </c>
      <c r="H178" s="11" t="str">
        <f t="shared" si="18"/>
        <v/>
      </c>
      <c r="I178" s="11" t="str">
        <f>IF(競技者データ入力シート!E182="", "", 競技者データ入力シート!E182)</f>
        <v/>
      </c>
      <c r="J178" s="11" t="str">
        <f>IF(競技者データ入力シート!F182="", "", 競技者データ入力シート!F182)</f>
        <v/>
      </c>
      <c r="K178" s="11" t="str">
        <f>IF(競技者データ入力シート!H182="", "", 競技者データ入力シート!H182)</f>
        <v/>
      </c>
      <c r="L178" s="11" t="str">
        <f>IF(競技者データ入力シート!I182="", "", 競技者データ入力シート!I182)</f>
        <v/>
      </c>
      <c r="M178" s="11" t="str">
        <f>IF(競技者データ入力シート!J182="", "", 競技者データ入力シート!J182)</f>
        <v/>
      </c>
      <c r="N178" s="11" t="str">
        <f>IF(競技者データ入力シート!K182="", "", 競技者データ入力シート!K182)</f>
        <v/>
      </c>
      <c r="O178" s="11" t="str">
        <f>IF(競技者データ入力シート!L182="", "", 競技者データ入力シート!L182)</f>
        <v/>
      </c>
      <c r="P178" s="11" t="str">
        <f>IF(A178="","",競技者データ入力シート!$S$1)</f>
        <v/>
      </c>
      <c r="Q178" s="11" t="str">
        <f>IF(P178="", "",'大会申込一覧表(印刷して提出)'!$P$6)</f>
        <v/>
      </c>
      <c r="R178" s="11" t="str">
        <f>IF(P178="", "", '大会申込一覧表(印刷して提出)'!$E$6)</f>
        <v/>
      </c>
      <c r="S178" s="11" t="str">
        <f>IF(Q178="", "", '大会申込一覧表(印刷して提出)'!$P$5)</f>
        <v/>
      </c>
      <c r="T178" s="11" t="str">
        <f>IF(競技者データ入力シート!M182="", "", 競技者データ入力シート!M182)</f>
        <v/>
      </c>
      <c r="U178" s="11" t="str">
        <f>IF(V178="", "", IF($K178="男", VLOOKUP(V178, データ!$B$2:$C$101, 2, FALSE), IF($K178="女", VLOOKUP(V178, データ!$F$2:$H$101, 2, FALSE), "")))</f>
        <v/>
      </c>
      <c r="V178" s="240" t="str">
        <f>IF($A178="","",IF(競技者データ入力シート!N182="", "", 競技者データ入力シート!N182))</f>
        <v/>
      </c>
      <c r="W178" s="239" t="str">
        <f>IF(競技者データ入力シート!O182="", "", 競技者データ入力シート!O182)</f>
        <v/>
      </c>
      <c r="X178" s="11" t="str">
        <f>IF(競技者データ入力シート!Q182="", "", TRIM(競技者データ入力シート!Q182))</f>
        <v/>
      </c>
      <c r="Y178" s="11" t="str">
        <f>IF(競技者データ入力シート!R182="", "", 競技者データ入力シート!R182)</f>
        <v/>
      </c>
      <c r="Z178" s="11" t="str">
        <f>IF(AA178="", "", IF($K178="男", VLOOKUP(AA178, データ!$B$2:$C$101, 2, FALSE), IF($K178="女", VLOOKUP(AA178, データ!$F$2:$H$101, 2, FALSE), "")))</f>
        <v/>
      </c>
      <c r="AA178" s="11" t="str">
        <f>IF($A178="","",IF(競技者データ入力シート!S182="", "", 競技者データ入力シート!S182))</f>
        <v/>
      </c>
      <c r="AB178" s="11" t="str">
        <f>IF(競技者データ入力シート!T182="", "", 競技者データ入力シート!T182)</f>
        <v/>
      </c>
      <c r="AC178" s="11" t="str">
        <f>IF(競技者データ入力シート!V182="", "", TRIM(競技者データ入力シート!V182))</f>
        <v/>
      </c>
      <c r="AD178" s="11" t="str">
        <f>IF(競技者データ入力シート!W182="", "", 競技者データ入力シート!W182)</f>
        <v/>
      </c>
      <c r="AE178" s="11" t="str">
        <f>IF(AF178="", "", IF($K178="男", VLOOKUP(AF178, データ!$B$2:$C$101, 2, FALSE), IF($K178="女", VLOOKUP(AF178, データ!$F$2:$H$101, 2, FALSE), "")))</f>
        <v/>
      </c>
      <c r="AF178" s="11" t="str">
        <f>IF($A178="","",IF(競技者データ入力シート!X182="", "", 競技者データ入力シート!X182))</f>
        <v/>
      </c>
      <c r="AG178" s="11" t="str">
        <f>IF(競技者データ入力シート!Y182="", "", 競技者データ入力シート!Y182)</f>
        <v/>
      </c>
      <c r="AH178" s="11" t="str">
        <f>IF(競技者データ入力シート!AA182="", "", TRIM(競技者データ入力シート!AA182))</f>
        <v/>
      </c>
      <c r="AI178" s="11" t="str">
        <f>IF(競技者データ入力シート!AB182="", "", 競技者データ入力シート!AB182)</f>
        <v/>
      </c>
      <c r="AJ178" s="11" t="str">
        <f>IF(AK178="", "", IF($K178="男", VLOOKUP(AK178, データ!$B$2:$C$101, 2, FALSE), IF($K178="女", VLOOKUP(AK178, データ!$F$2:$H$101, 2, FALSE), "")))</f>
        <v/>
      </c>
      <c r="AK178" s="11" t="str">
        <f>IF($A178="","",IF(競技者データ入力シート!AC182="", "", 競技者データ入力シート!AC182))</f>
        <v/>
      </c>
      <c r="AL178" s="11" t="str">
        <f>IF(競技者データ入力シート!AD182="", "", 競技者データ入力シート!AD182)</f>
        <v/>
      </c>
      <c r="AM178" s="11" t="str">
        <f>IF(競技者データ入力シート!AF182="", "", TRIM(競技者データ入力シート!AF182))</f>
        <v/>
      </c>
      <c r="AN178" s="11" t="str">
        <f>IF(競技者データ入力シート!AG182="", "", 競技者データ入力シート!AG182)</f>
        <v/>
      </c>
      <c r="AO178" s="11" t="str">
        <f>IF(AP178="", "", IF($K178="男", VLOOKUP(AP178, データ!$B$2:$C$101, 2, FALSE), IF($K178="女", VLOOKUP(AP178, データ!$F$2:$H$101, 2, FALSE), "")))</f>
        <v/>
      </c>
      <c r="AP178" s="11" t="str">
        <f>IF($A178="","",IF(競技者データ入力シート!AH182="", "", 競技者データ入力シート!AH182))</f>
        <v/>
      </c>
      <c r="AQ178" s="11" t="str">
        <f>IF(競技者データ入力シート!AI182="", "", 競技者データ入力シート!AI182)</f>
        <v/>
      </c>
      <c r="AR178" s="11" t="str">
        <f>IF(競技者データ入力シート!AK182="", "", TRIM(競技者データ入力シート!AK182))</f>
        <v/>
      </c>
      <c r="AS178" s="11" t="str">
        <f>IF(競技者データ入力シート!AL182="", "", 競技者データ入力シート!AL182)</f>
        <v/>
      </c>
      <c r="AT178" s="11" t="str">
        <f t="shared" si="14"/>
        <v/>
      </c>
    </row>
    <row r="179" spans="1:46">
      <c r="A179" s="11" t="str">
        <f>競技者データ入力シート!A183</f>
        <v/>
      </c>
      <c r="B179" s="11" t="str">
        <f>IF(競技者データ入力シート!B183="", "", 競技者データ入力シート!B183)</f>
        <v/>
      </c>
      <c r="C179" s="11" t="str">
        <f>IF(競技者データ入力シート!C183="", "", 競技者データ入力シート!C183)</f>
        <v/>
      </c>
      <c r="D179" s="11" t="str">
        <f>IF(競技者データ入力シート!D183="", "", 競技者データ入力シート!D183)</f>
        <v/>
      </c>
      <c r="E179" s="11" t="str">
        <f t="shared" si="15"/>
        <v/>
      </c>
      <c r="F179" s="11" t="str">
        <f t="shared" si="16"/>
        <v/>
      </c>
      <c r="G179" s="11" t="str">
        <f t="shared" si="17"/>
        <v/>
      </c>
      <c r="H179" s="11" t="str">
        <f t="shared" si="18"/>
        <v/>
      </c>
      <c r="I179" s="11" t="str">
        <f>IF(競技者データ入力シート!E183="", "", 競技者データ入力シート!E183)</f>
        <v/>
      </c>
      <c r="J179" s="11" t="str">
        <f>IF(競技者データ入力シート!F183="", "", 競技者データ入力シート!F183)</f>
        <v/>
      </c>
      <c r="K179" s="11" t="str">
        <f>IF(競技者データ入力シート!H183="", "", 競技者データ入力シート!H183)</f>
        <v/>
      </c>
      <c r="L179" s="11" t="str">
        <f>IF(競技者データ入力シート!I183="", "", 競技者データ入力シート!I183)</f>
        <v/>
      </c>
      <c r="M179" s="11" t="str">
        <f>IF(競技者データ入力シート!J183="", "", 競技者データ入力シート!J183)</f>
        <v/>
      </c>
      <c r="N179" s="11" t="str">
        <f>IF(競技者データ入力シート!K183="", "", 競技者データ入力シート!K183)</f>
        <v/>
      </c>
      <c r="O179" s="11" t="str">
        <f>IF(競技者データ入力シート!L183="", "", 競技者データ入力シート!L183)</f>
        <v/>
      </c>
      <c r="P179" s="11" t="str">
        <f>IF(A179="","",競技者データ入力シート!$S$1)</f>
        <v/>
      </c>
      <c r="Q179" s="11" t="str">
        <f>IF(P179="", "",'大会申込一覧表(印刷して提出)'!$P$6)</f>
        <v/>
      </c>
      <c r="R179" s="11" t="str">
        <f>IF(P179="", "", '大会申込一覧表(印刷して提出)'!$E$6)</f>
        <v/>
      </c>
      <c r="S179" s="11" t="str">
        <f>IF(Q179="", "", '大会申込一覧表(印刷して提出)'!$P$5)</f>
        <v/>
      </c>
      <c r="T179" s="11" t="str">
        <f>IF(競技者データ入力シート!M183="", "", 競技者データ入力シート!M183)</f>
        <v/>
      </c>
      <c r="U179" s="11" t="str">
        <f>IF(V179="", "", IF($K179="男", VLOOKUP(V179, データ!$B$2:$C$101, 2, FALSE), IF($K179="女", VLOOKUP(V179, データ!$F$2:$H$101, 2, FALSE), "")))</f>
        <v/>
      </c>
      <c r="V179" s="240" t="str">
        <f>IF($A179="","",IF(競技者データ入力シート!N183="", "", 競技者データ入力シート!N183))</f>
        <v/>
      </c>
      <c r="W179" s="239" t="str">
        <f>IF(競技者データ入力シート!O183="", "", 競技者データ入力シート!O183)</f>
        <v/>
      </c>
      <c r="X179" s="11" t="str">
        <f>IF(競技者データ入力シート!Q183="", "", TRIM(競技者データ入力シート!Q183))</f>
        <v/>
      </c>
      <c r="Y179" s="11" t="str">
        <f>IF(競技者データ入力シート!R183="", "", 競技者データ入力シート!R183)</f>
        <v/>
      </c>
      <c r="Z179" s="11" t="str">
        <f>IF(AA179="", "", IF($K179="男", VLOOKUP(AA179, データ!$B$2:$C$101, 2, FALSE), IF($K179="女", VLOOKUP(AA179, データ!$F$2:$H$101, 2, FALSE), "")))</f>
        <v/>
      </c>
      <c r="AA179" s="11" t="str">
        <f>IF($A179="","",IF(競技者データ入力シート!S183="", "", 競技者データ入力シート!S183))</f>
        <v/>
      </c>
      <c r="AB179" s="11" t="str">
        <f>IF(競技者データ入力シート!T183="", "", 競技者データ入力シート!T183)</f>
        <v/>
      </c>
      <c r="AC179" s="11" t="str">
        <f>IF(競技者データ入力シート!V183="", "", TRIM(競技者データ入力シート!V183))</f>
        <v/>
      </c>
      <c r="AD179" s="11" t="str">
        <f>IF(競技者データ入力シート!W183="", "", 競技者データ入力シート!W183)</f>
        <v/>
      </c>
      <c r="AE179" s="11" t="str">
        <f>IF(AF179="", "", IF($K179="男", VLOOKUP(AF179, データ!$B$2:$C$101, 2, FALSE), IF($K179="女", VLOOKUP(AF179, データ!$F$2:$H$101, 2, FALSE), "")))</f>
        <v/>
      </c>
      <c r="AF179" s="11" t="str">
        <f>IF($A179="","",IF(競技者データ入力シート!X183="", "", 競技者データ入力シート!X183))</f>
        <v/>
      </c>
      <c r="AG179" s="11" t="str">
        <f>IF(競技者データ入力シート!Y183="", "", 競技者データ入力シート!Y183)</f>
        <v/>
      </c>
      <c r="AH179" s="11" t="str">
        <f>IF(競技者データ入力シート!AA183="", "", TRIM(競技者データ入力シート!AA183))</f>
        <v/>
      </c>
      <c r="AI179" s="11" t="str">
        <f>IF(競技者データ入力シート!AB183="", "", 競技者データ入力シート!AB183)</f>
        <v/>
      </c>
      <c r="AJ179" s="11" t="str">
        <f>IF(AK179="", "", IF($K179="男", VLOOKUP(AK179, データ!$B$2:$C$101, 2, FALSE), IF($K179="女", VLOOKUP(AK179, データ!$F$2:$H$101, 2, FALSE), "")))</f>
        <v/>
      </c>
      <c r="AK179" s="11" t="str">
        <f>IF($A179="","",IF(競技者データ入力シート!AC183="", "", 競技者データ入力シート!AC183))</f>
        <v/>
      </c>
      <c r="AL179" s="11" t="str">
        <f>IF(競技者データ入力シート!AD183="", "", 競技者データ入力シート!AD183)</f>
        <v/>
      </c>
      <c r="AM179" s="11" t="str">
        <f>IF(競技者データ入力シート!AF183="", "", TRIM(競技者データ入力シート!AF183))</f>
        <v/>
      </c>
      <c r="AN179" s="11" t="str">
        <f>IF(競技者データ入力シート!AG183="", "", 競技者データ入力シート!AG183)</f>
        <v/>
      </c>
      <c r="AO179" s="11" t="str">
        <f>IF(AP179="", "", IF($K179="男", VLOOKUP(AP179, データ!$B$2:$C$101, 2, FALSE), IF($K179="女", VLOOKUP(AP179, データ!$F$2:$H$101, 2, FALSE), "")))</f>
        <v/>
      </c>
      <c r="AP179" s="11" t="str">
        <f>IF($A179="","",IF(競技者データ入力シート!AH183="", "", 競技者データ入力シート!AH183))</f>
        <v/>
      </c>
      <c r="AQ179" s="11" t="str">
        <f>IF(競技者データ入力シート!AI183="", "", 競技者データ入力シート!AI183)</f>
        <v/>
      </c>
      <c r="AR179" s="11" t="str">
        <f>IF(競技者データ入力シート!AK183="", "", TRIM(競技者データ入力シート!AK183))</f>
        <v/>
      </c>
      <c r="AS179" s="11" t="str">
        <f>IF(競技者データ入力シート!AL183="", "", 競技者データ入力シート!AL183)</f>
        <v/>
      </c>
      <c r="AT179" s="11" t="str">
        <f t="shared" si="14"/>
        <v/>
      </c>
    </row>
    <row r="180" spans="1:46">
      <c r="A180" s="11" t="str">
        <f>競技者データ入力シート!A184</f>
        <v/>
      </c>
      <c r="B180" s="11" t="str">
        <f>IF(競技者データ入力シート!B184="", "", 競技者データ入力シート!B184)</f>
        <v/>
      </c>
      <c r="C180" s="11" t="str">
        <f>IF(競技者データ入力シート!C184="", "", 競技者データ入力シート!C184)</f>
        <v/>
      </c>
      <c r="D180" s="11" t="str">
        <f>IF(競技者データ入力シート!D184="", "", 競技者データ入力シート!D184)</f>
        <v/>
      </c>
      <c r="E180" s="11" t="str">
        <f t="shared" si="15"/>
        <v/>
      </c>
      <c r="F180" s="11" t="str">
        <f t="shared" si="16"/>
        <v/>
      </c>
      <c r="G180" s="11" t="str">
        <f t="shared" si="17"/>
        <v/>
      </c>
      <c r="H180" s="11" t="str">
        <f t="shared" si="18"/>
        <v/>
      </c>
      <c r="I180" s="11" t="str">
        <f>IF(競技者データ入力シート!E184="", "", 競技者データ入力シート!E184)</f>
        <v/>
      </c>
      <c r="J180" s="11" t="str">
        <f>IF(競技者データ入力シート!F184="", "", 競技者データ入力シート!F184)</f>
        <v/>
      </c>
      <c r="K180" s="11" t="str">
        <f>IF(競技者データ入力シート!H184="", "", 競技者データ入力シート!H184)</f>
        <v/>
      </c>
      <c r="L180" s="11" t="str">
        <f>IF(競技者データ入力シート!I184="", "", 競技者データ入力シート!I184)</f>
        <v/>
      </c>
      <c r="M180" s="11" t="str">
        <f>IF(競技者データ入力シート!J184="", "", 競技者データ入力シート!J184)</f>
        <v/>
      </c>
      <c r="N180" s="11" t="str">
        <f>IF(競技者データ入力シート!K184="", "", 競技者データ入力シート!K184)</f>
        <v/>
      </c>
      <c r="O180" s="11" t="str">
        <f>IF(競技者データ入力シート!L184="", "", 競技者データ入力シート!L184)</f>
        <v/>
      </c>
      <c r="P180" s="11" t="str">
        <f>IF(A180="","",競技者データ入力シート!$S$1)</f>
        <v/>
      </c>
      <c r="Q180" s="11" t="str">
        <f>IF(P180="", "",'大会申込一覧表(印刷して提出)'!$P$6)</f>
        <v/>
      </c>
      <c r="R180" s="11" t="str">
        <f>IF(P180="", "", '大会申込一覧表(印刷して提出)'!$E$6)</f>
        <v/>
      </c>
      <c r="S180" s="11" t="str">
        <f>IF(Q180="", "", '大会申込一覧表(印刷して提出)'!$P$5)</f>
        <v/>
      </c>
      <c r="T180" s="11" t="str">
        <f>IF(競技者データ入力シート!M184="", "", 競技者データ入力シート!M184)</f>
        <v/>
      </c>
      <c r="U180" s="11" t="str">
        <f>IF(V180="", "", IF($K180="男", VLOOKUP(V180, データ!$B$2:$C$101, 2, FALSE), IF($K180="女", VLOOKUP(V180, データ!$F$2:$H$101, 2, FALSE), "")))</f>
        <v/>
      </c>
      <c r="V180" s="240" t="str">
        <f>IF($A180="","",IF(競技者データ入力シート!N184="", "", 競技者データ入力シート!N184))</f>
        <v/>
      </c>
      <c r="W180" s="239" t="str">
        <f>IF(競技者データ入力シート!O184="", "", 競技者データ入力シート!O184)</f>
        <v/>
      </c>
      <c r="X180" s="11" t="str">
        <f>IF(競技者データ入力シート!Q184="", "", TRIM(競技者データ入力シート!Q184))</f>
        <v/>
      </c>
      <c r="Y180" s="11" t="str">
        <f>IF(競技者データ入力シート!R184="", "", 競技者データ入力シート!R184)</f>
        <v/>
      </c>
      <c r="Z180" s="11" t="str">
        <f>IF(AA180="", "", IF($K180="男", VLOOKUP(AA180, データ!$B$2:$C$101, 2, FALSE), IF($K180="女", VLOOKUP(AA180, データ!$F$2:$H$101, 2, FALSE), "")))</f>
        <v/>
      </c>
      <c r="AA180" s="11" t="str">
        <f>IF($A180="","",IF(競技者データ入力シート!S184="", "", 競技者データ入力シート!S184))</f>
        <v/>
      </c>
      <c r="AB180" s="11" t="str">
        <f>IF(競技者データ入力シート!T184="", "", 競技者データ入力シート!T184)</f>
        <v/>
      </c>
      <c r="AC180" s="11" t="str">
        <f>IF(競技者データ入力シート!V184="", "", TRIM(競技者データ入力シート!V184))</f>
        <v/>
      </c>
      <c r="AD180" s="11" t="str">
        <f>IF(競技者データ入力シート!W184="", "", 競技者データ入力シート!W184)</f>
        <v/>
      </c>
      <c r="AE180" s="11" t="str">
        <f>IF(AF180="", "", IF($K180="男", VLOOKUP(AF180, データ!$B$2:$C$101, 2, FALSE), IF($K180="女", VLOOKUP(AF180, データ!$F$2:$H$101, 2, FALSE), "")))</f>
        <v/>
      </c>
      <c r="AF180" s="11" t="str">
        <f>IF($A180="","",IF(競技者データ入力シート!X184="", "", 競技者データ入力シート!X184))</f>
        <v/>
      </c>
      <c r="AG180" s="11" t="str">
        <f>IF(競技者データ入力シート!Y184="", "", 競技者データ入力シート!Y184)</f>
        <v/>
      </c>
      <c r="AH180" s="11" t="str">
        <f>IF(競技者データ入力シート!AA184="", "", TRIM(競技者データ入力シート!AA184))</f>
        <v/>
      </c>
      <c r="AI180" s="11" t="str">
        <f>IF(競技者データ入力シート!AB184="", "", 競技者データ入力シート!AB184)</f>
        <v/>
      </c>
      <c r="AJ180" s="11" t="str">
        <f>IF(AK180="", "", IF($K180="男", VLOOKUP(AK180, データ!$B$2:$C$101, 2, FALSE), IF($K180="女", VLOOKUP(AK180, データ!$F$2:$H$101, 2, FALSE), "")))</f>
        <v/>
      </c>
      <c r="AK180" s="11" t="str">
        <f>IF($A180="","",IF(競技者データ入力シート!AC184="", "", 競技者データ入力シート!AC184))</f>
        <v/>
      </c>
      <c r="AL180" s="11" t="str">
        <f>IF(競技者データ入力シート!AD184="", "", 競技者データ入力シート!AD184)</f>
        <v/>
      </c>
      <c r="AM180" s="11" t="str">
        <f>IF(競技者データ入力シート!AF184="", "", TRIM(競技者データ入力シート!AF184))</f>
        <v/>
      </c>
      <c r="AN180" s="11" t="str">
        <f>IF(競技者データ入力シート!AG184="", "", 競技者データ入力シート!AG184)</f>
        <v/>
      </c>
      <c r="AO180" s="11" t="str">
        <f>IF(AP180="", "", IF($K180="男", VLOOKUP(AP180, データ!$B$2:$C$101, 2, FALSE), IF($K180="女", VLOOKUP(AP180, データ!$F$2:$H$101, 2, FALSE), "")))</f>
        <v/>
      </c>
      <c r="AP180" s="11" t="str">
        <f>IF($A180="","",IF(競技者データ入力シート!AH184="", "", 競技者データ入力シート!AH184))</f>
        <v/>
      </c>
      <c r="AQ180" s="11" t="str">
        <f>IF(競技者データ入力シート!AI184="", "", 競技者データ入力シート!AI184)</f>
        <v/>
      </c>
      <c r="AR180" s="11" t="str">
        <f>IF(競技者データ入力シート!AK184="", "", TRIM(競技者データ入力シート!AK184))</f>
        <v/>
      </c>
      <c r="AS180" s="11" t="str">
        <f>IF(競技者データ入力シート!AL184="", "", 競技者データ入力シート!AL184)</f>
        <v/>
      </c>
      <c r="AT180" s="11" t="str">
        <f t="shared" si="14"/>
        <v/>
      </c>
    </row>
    <row r="181" spans="1:46">
      <c r="A181" s="11" t="str">
        <f>競技者データ入力シート!A185</f>
        <v/>
      </c>
      <c r="B181" s="11" t="str">
        <f>IF(競技者データ入力シート!B185="", "", 競技者データ入力シート!B185)</f>
        <v/>
      </c>
      <c r="C181" s="11" t="str">
        <f>IF(競技者データ入力シート!C185="", "", 競技者データ入力シート!C185)</f>
        <v/>
      </c>
      <c r="D181" s="11" t="str">
        <f>IF(競技者データ入力シート!D185="", "", 競技者データ入力シート!D185)</f>
        <v/>
      </c>
      <c r="E181" s="11" t="str">
        <f t="shared" si="15"/>
        <v/>
      </c>
      <c r="F181" s="11" t="str">
        <f t="shared" si="16"/>
        <v/>
      </c>
      <c r="G181" s="11" t="str">
        <f t="shared" si="17"/>
        <v/>
      </c>
      <c r="H181" s="11" t="str">
        <f t="shared" si="18"/>
        <v/>
      </c>
      <c r="I181" s="11" t="str">
        <f>IF(競技者データ入力シート!E185="", "", 競技者データ入力シート!E185)</f>
        <v/>
      </c>
      <c r="J181" s="11" t="str">
        <f>IF(競技者データ入力シート!F185="", "", 競技者データ入力シート!F185)</f>
        <v/>
      </c>
      <c r="K181" s="11" t="str">
        <f>IF(競技者データ入力シート!H185="", "", 競技者データ入力シート!H185)</f>
        <v/>
      </c>
      <c r="L181" s="11" t="str">
        <f>IF(競技者データ入力シート!I185="", "", 競技者データ入力シート!I185)</f>
        <v/>
      </c>
      <c r="M181" s="11" t="str">
        <f>IF(競技者データ入力シート!J185="", "", 競技者データ入力シート!J185)</f>
        <v/>
      </c>
      <c r="N181" s="11" t="str">
        <f>IF(競技者データ入力シート!K185="", "", 競技者データ入力シート!K185)</f>
        <v/>
      </c>
      <c r="O181" s="11" t="str">
        <f>IF(競技者データ入力シート!L185="", "", 競技者データ入力シート!L185)</f>
        <v/>
      </c>
      <c r="P181" s="11" t="str">
        <f>IF(A181="","",競技者データ入力シート!$S$1)</f>
        <v/>
      </c>
      <c r="Q181" s="11" t="str">
        <f>IF(P181="", "",'大会申込一覧表(印刷して提出)'!$P$6)</f>
        <v/>
      </c>
      <c r="R181" s="11" t="str">
        <f>IF(P181="", "", '大会申込一覧表(印刷して提出)'!$E$6)</f>
        <v/>
      </c>
      <c r="S181" s="11" t="str">
        <f>IF(Q181="", "", '大会申込一覧表(印刷して提出)'!$P$5)</f>
        <v/>
      </c>
      <c r="T181" s="11" t="str">
        <f>IF(競技者データ入力シート!M185="", "", 競技者データ入力シート!M185)</f>
        <v/>
      </c>
      <c r="U181" s="11" t="str">
        <f>IF(V181="", "", IF($K181="男", VLOOKUP(V181, データ!$B$2:$C$101, 2, FALSE), IF($K181="女", VLOOKUP(V181, データ!$F$2:$H$101, 2, FALSE), "")))</f>
        <v/>
      </c>
      <c r="V181" s="240" t="str">
        <f>IF($A181="","",IF(競技者データ入力シート!N185="", "", 競技者データ入力シート!N185))</f>
        <v/>
      </c>
      <c r="W181" s="239" t="str">
        <f>IF(競技者データ入力シート!O185="", "", 競技者データ入力シート!O185)</f>
        <v/>
      </c>
      <c r="X181" s="11" t="str">
        <f>IF(競技者データ入力シート!Q185="", "", TRIM(競技者データ入力シート!Q185))</f>
        <v/>
      </c>
      <c r="Y181" s="11" t="str">
        <f>IF(競技者データ入力シート!R185="", "", 競技者データ入力シート!R185)</f>
        <v/>
      </c>
      <c r="Z181" s="11" t="str">
        <f>IF(AA181="", "", IF($K181="男", VLOOKUP(AA181, データ!$B$2:$C$101, 2, FALSE), IF($K181="女", VLOOKUP(AA181, データ!$F$2:$H$101, 2, FALSE), "")))</f>
        <v/>
      </c>
      <c r="AA181" s="11" t="str">
        <f>IF($A181="","",IF(競技者データ入力シート!S185="", "", 競技者データ入力シート!S185))</f>
        <v/>
      </c>
      <c r="AB181" s="11" t="str">
        <f>IF(競技者データ入力シート!T185="", "", 競技者データ入力シート!T185)</f>
        <v/>
      </c>
      <c r="AC181" s="11" t="str">
        <f>IF(競技者データ入力シート!V185="", "", TRIM(競技者データ入力シート!V185))</f>
        <v/>
      </c>
      <c r="AD181" s="11" t="str">
        <f>IF(競技者データ入力シート!W185="", "", 競技者データ入力シート!W185)</f>
        <v/>
      </c>
      <c r="AE181" s="11" t="str">
        <f>IF(AF181="", "", IF($K181="男", VLOOKUP(AF181, データ!$B$2:$C$101, 2, FALSE), IF($K181="女", VLOOKUP(AF181, データ!$F$2:$H$101, 2, FALSE), "")))</f>
        <v/>
      </c>
      <c r="AF181" s="11" t="str">
        <f>IF($A181="","",IF(競技者データ入力シート!X185="", "", 競技者データ入力シート!X185))</f>
        <v/>
      </c>
      <c r="AG181" s="11" t="str">
        <f>IF(競技者データ入力シート!Y185="", "", 競技者データ入力シート!Y185)</f>
        <v/>
      </c>
      <c r="AH181" s="11" t="str">
        <f>IF(競技者データ入力シート!AA185="", "", TRIM(競技者データ入力シート!AA185))</f>
        <v/>
      </c>
      <c r="AI181" s="11" t="str">
        <f>IF(競技者データ入力シート!AB185="", "", 競技者データ入力シート!AB185)</f>
        <v/>
      </c>
      <c r="AJ181" s="11" t="str">
        <f>IF(AK181="", "", IF($K181="男", VLOOKUP(AK181, データ!$B$2:$C$101, 2, FALSE), IF($K181="女", VLOOKUP(AK181, データ!$F$2:$H$101, 2, FALSE), "")))</f>
        <v/>
      </c>
      <c r="AK181" s="11" t="str">
        <f>IF($A181="","",IF(競技者データ入力シート!AC185="", "", 競技者データ入力シート!AC185))</f>
        <v/>
      </c>
      <c r="AL181" s="11" t="str">
        <f>IF(競技者データ入力シート!AD185="", "", 競技者データ入力シート!AD185)</f>
        <v/>
      </c>
      <c r="AM181" s="11" t="str">
        <f>IF(競技者データ入力シート!AF185="", "", TRIM(競技者データ入力シート!AF185))</f>
        <v/>
      </c>
      <c r="AN181" s="11" t="str">
        <f>IF(競技者データ入力シート!AG185="", "", 競技者データ入力シート!AG185)</f>
        <v/>
      </c>
      <c r="AO181" s="11" t="str">
        <f>IF(AP181="", "", IF($K181="男", VLOOKUP(AP181, データ!$B$2:$C$101, 2, FALSE), IF($K181="女", VLOOKUP(AP181, データ!$F$2:$H$101, 2, FALSE), "")))</f>
        <v/>
      </c>
      <c r="AP181" s="11" t="str">
        <f>IF($A181="","",IF(競技者データ入力シート!AH185="", "", 競技者データ入力シート!AH185))</f>
        <v/>
      </c>
      <c r="AQ181" s="11" t="str">
        <f>IF(競技者データ入力シート!AI185="", "", 競技者データ入力シート!AI185)</f>
        <v/>
      </c>
      <c r="AR181" s="11" t="str">
        <f>IF(競技者データ入力シート!AK185="", "", TRIM(競技者データ入力シート!AK185))</f>
        <v/>
      </c>
      <c r="AS181" s="11" t="str">
        <f>IF(競技者データ入力シート!AL185="", "", 競技者データ入力シート!AL185)</f>
        <v/>
      </c>
      <c r="AT181" s="11" t="str">
        <f t="shared" si="14"/>
        <v/>
      </c>
    </row>
    <row r="182" spans="1:46">
      <c r="A182" s="11" t="str">
        <f>競技者データ入力シート!A186</f>
        <v/>
      </c>
      <c r="B182" s="11" t="str">
        <f>IF(競技者データ入力シート!B186="", "", 競技者データ入力シート!B186)</f>
        <v/>
      </c>
      <c r="C182" s="11" t="str">
        <f>IF(競技者データ入力シート!C186="", "", 競技者データ入力シート!C186)</f>
        <v/>
      </c>
      <c r="D182" s="11" t="str">
        <f>IF(競技者データ入力シート!D186="", "", 競技者データ入力シート!D186)</f>
        <v/>
      </c>
      <c r="E182" s="11" t="str">
        <f t="shared" si="15"/>
        <v/>
      </c>
      <c r="F182" s="11" t="str">
        <f t="shared" si="16"/>
        <v/>
      </c>
      <c r="G182" s="11" t="str">
        <f t="shared" si="17"/>
        <v/>
      </c>
      <c r="H182" s="11" t="str">
        <f t="shared" si="18"/>
        <v/>
      </c>
      <c r="I182" s="11" t="str">
        <f>IF(競技者データ入力シート!E186="", "", 競技者データ入力シート!E186)</f>
        <v/>
      </c>
      <c r="J182" s="11" t="str">
        <f>IF(競技者データ入力シート!F186="", "", 競技者データ入力シート!F186)</f>
        <v/>
      </c>
      <c r="K182" s="11" t="str">
        <f>IF(競技者データ入力シート!H186="", "", 競技者データ入力シート!H186)</f>
        <v/>
      </c>
      <c r="L182" s="11" t="str">
        <f>IF(競技者データ入力シート!I186="", "", 競技者データ入力シート!I186)</f>
        <v/>
      </c>
      <c r="M182" s="11" t="str">
        <f>IF(競技者データ入力シート!J186="", "", 競技者データ入力シート!J186)</f>
        <v/>
      </c>
      <c r="N182" s="11" t="str">
        <f>IF(競技者データ入力シート!K186="", "", 競技者データ入力シート!K186)</f>
        <v/>
      </c>
      <c r="O182" s="11" t="str">
        <f>IF(競技者データ入力シート!L186="", "", 競技者データ入力シート!L186)</f>
        <v/>
      </c>
      <c r="P182" s="11" t="str">
        <f>IF(A182="","",競技者データ入力シート!$S$1)</f>
        <v/>
      </c>
      <c r="Q182" s="11" t="str">
        <f>IF(P182="", "",'大会申込一覧表(印刷して提出)'!$P$6)</f>
        <v/>
      </c>
      <c r="R182" s="11" t="str">
        <f>IF(P182="", "", '大会申込一覧表(印刷して提出)'!$E$6)</f>
        <v/>
      </c>
      <c r="S182" s="11" t="str">
        <f>IF(Q182="", "", '大会申込一覧表(印刷して提出)'!$P$5)</f>
        <v/>
      </c>
      <c r="T182" s="11" t="str">
        <f>IF(競技者データ入力シート!M186="", "", 競技者データ入力シート!M186)</f>
        <v/>
      </c>
      <c r="U182" s="11" t="str">
        <f>IF(V182="", "", IF($K182="男", VLOOKUP(V182, データ!$B$2:$C$101, 2, FALSE), IF($K182="女", VLOOKUP(V182, データ!$F$2:$H$101, 2, FALSE), "")))</f>
        <v/>
      </c>
      <c r="V182" s="240" t="str">
        <f>IF($A182="","",IF(競技者データ入力シート!N186="", "", 競技者データ入力シート!N186))</f>
        <v/>
      </c>
      <c r="W182" s="239" t="str">
        <f>IF(競技者データ入力シート!O186="", "", 競技者データ入力シート!O186)</f>
        <v/>
      </c>
      <c r="X182" s="11" t="str">
        <f>IF(競技者データ入力シート!Q186="", "", TRIM(競技者データ入力シート!Q186))</f>
        <v/>
      </c>
      <c r="Y182" s="11" t="str">
        <f>IF(競技者データ入力シート!R186="", "", 競技者データ入力シート!R186)</f>
        <v/>
      </c>
      <c r="Z182" s="11" t="str">
        <f>IF(AA182="", "", IF($K182="男", VLOOKUP(AA182, データ!$B$2:$C$101, 2, FALSE), IF($K182="女", VLOOKUP(AA182, データ!$F$2:$H$101, 2, FALSE), "")))</f>
        <v/>
      </c>
      <c r="AA182" s="11" t="str">
        <f>IF($A182="","",IF(競技者データ入力シート!S186="", "", 競技者データ入力シート!S186))</f>
        <v/>
      </c>
      <c r="AB182" s="11" t="str">
        <f>IF(競技者データ入力シート!T186="", "", 競技者データ入力シート!T186)</f>
        <v/>
      </c>
      <c r="AC182" s="11" t="str">
        <f>IF(競技者データ入力シート!V186="", "", TRIM(競技者データ入力シート!V186))</f>
        <v/>
      </c>
      <c r="AD182" s="11" t="str">
        <f>IF(競技者データ入力シート!W186="", "", 競技者データ入力シート!W186)</f>
        <v/>
      </c>
      <c r="AE182" s="11" t="str">
        <f>IF(AF182="", "", IF($K182="男", VLOOKUP(AF182, データ!$B$2:$C$101, 2, FALSE), IF($K182="女", VLOOKUP(AF182, データ!$F$2:$H$101, 2, FALSE), "")))</f>
        <v/>
      </c>
      <c r="AF182" s="11" t="str">
        <f>IF($A182="","",IF(競技者データ入力シート!X186="", "", 競技者データ入力シート!X186))</f>
        <v/>
      </c>
      <c r="AG182" s="11" t="str">
        <f>IF(競技者データ入力シート!Y186="", "", 競技者データ入力シート!Y186)</f>
        <v/>
      </c>
      <c r="AH182" s="11" t="str">
        <f>IF(競技者データ入力シート!AA186="", "", TRIM(競技者データ入力シート!AA186))</f>
        <v/>
      </c>
      <c r="AI182" s="11" t="str">
        <f>IF(競技者データ入力シート!AB186="", "", 競技者データ入力シート!AB186)</f>
        <v/>
      </c>
      <c r="AJ182" s="11" t="str">
        <f>IF(AK182="", "", IF($K182="男", VLOOKUP(AK182, データ!$B$2:$C$101, 2, FALSE), IF($K182="女", VLOOKUP(AK182, データ!$F$2:$H$101, 2, FALSE), "")))</f>
        <v/>
      </c>
      <c r="AK182" s="11" t="str">
        <f>IF($A182="","",IF(競技者データ入力シート!AC186="", "", 競技者データ入力シート!AC186))</f>
        <v/>
      </c>
      <c r="AL182" s="11" t="str">
        <f>IF(競技者データ入力シート!AD186="", "", 競技者データ入力シート!AD186)</f>
        <v/>
      </c>
      <c r="AM182" s="11" t="str">
        <f>IF(競技者データ入力シート!AF186="", "", TRIM(競技者データ入力シート!AF186))</f>
        <v/>
      </c>
      <c r="AN182" s="11" t="str">
        <f>IF(競技者データ入力シート!AG186="", "", 競技者データ入力シート!AG186)</f>
        <v/>
      </c>
      <c r="AO182" s="11" t="str">
        <f>IF(AP182="", "", IF($K182="男", VLOOKUP(AP182, データ!$B$2:$C$101, 2, FALSE), IF($K182="女", VLOOKUP(AP182, データ!$F$2:$H$101, 2, FALSE), "")))</f>
        <v/>
      </c>
      <c r="AP182" s="11" t="str">
        <f>IF($A182="","",IF(競技者データ入力シート!AH186="", "", 競技者データ入力シート!AH186))</f>
        <v/>
      </c>
      <c r="AQ182" s="11" t="str">
        <f>IF(競技者データ入力シート!AI186="", "", 競技者データ入力シート!AI186)</f>
        <v/>
      </c>
      <c r="AR182" s="11" t="str">
        <f>IF(競技者データ入力シート!AK186="", "", TRIM(競技者データ入力シート!AK186))</f>
        <v/>
      </c>
      <c r="AS182" s="11" t="str">
        <f>IF(競技者データ入力シート!AL186="", "", 競技者データ入力シート!AL186)</f>
        <v/>
      </c>
      <c r="AT182" s="11" t="str">
        <f t="shared" si="14"/>
        <v/>
      </c>
    </row>
    <row r="183" spans="1:46">
      <c r="A183" s="11" t="str">
        <f>競技者データ入力シート!A187</f>
        <v/>
      </c>
      <c r="B183" s="11" t="str">
        <f>IF(競技者データ入力シート!B187="", "", 競技者データ入力シート!B187)</f>
        <v/>
      </c>
      <c r="C183" s="11" t="str">
        <f>IF(競技者データ入力シート!C187="", "", 競技者データ入力シート!C187)</f>
        <v/>
      </c>
      <c r="D183" s="11" t="str">
        <f>IF(競技者データ入力シート!D187="", "", 競技者データ入力シート!D187)</f>
        <v/>
      </c>
      <c r="E183" s="11" t="str">
        <f t="shared" si="15"/>
        <v/>
      </c>
      <c r="F183" s="11" t="str">
        <f t="shared" si="16"/>
        <v/>
      </c>
      <c r="G183" s="11" t="str">
        <f t="shared" si="17"/>
        <v/>
      </c>
      <c r="H183" s="11" t="str">
        <f t="shared" si="18"/>
        <v/>
      </c>
      <c r="I183" s="11" t="str">
        <f>IF(競技者データ入力シート!E187="", "", 競技者データ入力シート!E187)</f>
        <v/>
      </c>
      <c r="J183" s="11" t="str">
        <f>IF(競技者データ入力シート!F187="", "", 競技者データ入力シート!F187)</f>
        <v/>
      </c>
      <c r="K183" s="11" t="str">
        <f>IF(競技者データ入力シート!H187="", "", 競技者データ入力シート!H187)</f>
        <v/>
      </c>
      <c r="L183" s="11" t="str">
        <f>IF(競技者データ入力シート!I187="", "", 競技者データ入力シート!I187)</f>
        <v/>
      </c>
      <c r="M183" s="11" t="str">
        <f>IF(競技者データ入力シート!J187="", "", 競技者データ入力シート!J187)</f>
        <v/>
      </c>
      <c r="N183" s="11" t="str">
        <f>IF(競技者データ入力シート!K187="", "", 競技者データ入力シート!K187)</f>
        <v/>
      </c>
      <c r="O183" s="11" t="str">
        <f>IF(競技者データ入力シート!L187="", "", 競技者データ入力シート!L187)</f>
        <v/>
      </c>
      <c r="P183" s="11" t="str">
        <f>IF(A183="","",競技者データ入力シート!$S$1)</f>
        <v/>
      </c>
      <c r="Q183" s="11" t="str">
        <f>IF(P183="", "",'大会申込一覧表(印刷して提出)'!$P$6)</f>
        <v/>
      </c>
      <c r="R183" s="11" t="str">
        <f>IF(P183="", "", '大会申込一覧表(印刷して提出)'!$E$6)</f>
        <v/>
      </c>
      <c r="S183" s="11" t="str">
        <f>IF(Q183="", "", '大会申込一覧表(印刷して提出)'!$P$5)</f>
        <v/>
      </c>
      <c r="T183" s="11" t="str">
        <f>IF(競技者データ入力シート!M187="", "", 競技者データ入力シート!M187)</f>
        <v/>
      </c>
      <c r="U183" s="11" t="str">
        <f>IF(V183="", "", IF($K183="男", VLOOKUP(V183, データ!$B$2:$C$101, 2, FALSE), IF($K183="女", VLOOKUP(V183, データ!$F$2:$H$101, 2, FALSE), "")))</f>
        <v/>
      </c>
      <c r="V183" s="240" t="str">
        <f>IF($A183="","",IF(競技者データ入力シート!N187="", "", 競技者データ入力シート!N187))</f>
        <v/>
      </c>
      <c r="W183" s="239" t="str">
        <f>IF(競技者データ入力シート!O187="", "", 競技者データ入力シート!O187)</f>
        <v/>
      </c>
      <c r="X183" s="11" t="str">
        <f>IF(競技者データ入力シート!Q187="", "", TRIM(競技者データ入力シート!Q187))</f>
        <v/>
      </c>
      <c r="Y183" s="11" t="str">
        <f>IF(競技者データ入力シート!R187="", "", 競技者データ入力シート!R187)</f>
        <v/>
      </c>
      <c r="Z183" s="11" t="str">
        <f>IF(AA183="", "", IF($K183="男", VLOOKUP(AA183, データ!$B$2:$C$101, 2, FALSE), IF($K183="女", VLOOKUP(AA183, データ!$F$2:$H$101, 2, FALSE), "")))</f>
        <v/>
      </c>
      <c r="AA183" s="11" t="str">
        <f>IF($A183="","",IF(競技者データ入力シート!S187="", "", 競技者データ入力シート!S187))</f>
        <v/>
      </c>
      <c r="AB183" s="11" t="str">
        <f>IF(競技者データ入力シート!T187="", "", 競技者データ入力シート!T187)</f>
        <v/>
      </c>
      <c r="AC183" s="11" t="str">
        <f>IF(競技者データ入力シート!V187="", "", TRIM(競技者データ入力シート!V187))</f>
        <v/>
      </c>
      <c r="AD183" s="11" t="str">
        <f>IF(競技者データ入力シート!W187="", "", 競技者データ入力シート!W187)</f>
        <v/>
      </c>
      <c r="AE183" s="11" t="str">
        <f>IF(AF183="", "", IF($K183="男", VLOOKUP(AF183, データ!$B$2:$C$101, 2, FALSE), IF($K183="女", VLOOKUP(AF183, データ!$F$2:$H$101, 2, FALSE), "")))</f>
        <v/>
      </c>
      <c r="AF183" s="11" t="str">
        <f>IF($A183="","",IF(競技者データ入力シート!X187="", "", 競技者データ入力シート!X187))</f>
        <v/>
      </c>
      <c r="AG183" s="11" t="str">
        <f>IF(競技者データ入力シート!Y187="", "", 競技者データ入力シート!Y187)</f>
        <v/>
      </c>
      <c r="AH183" s="11" t="str">
        <f>IF(競技者データ入力シート!AA187="", "", TRIM(競技者データ入力シート!AA187))</f>
        <v/>
      </c>
      <c r="AI183" s="11" t="str">
        <f>IF(競技者データ入力シート!AB187="", "", 競技者データ入力シート!AB187)</f>
        <v/>
      </c>
      <c r="AJ183" s="11" t="str">
        <f>IF(AK183="", "", IF($K183="男", VLOOKUP(AK183, データ!$B$2:$C$101, 2, FALSE), IF($K183="女", VLOOKUP(AK183, データ!$F$2:$H$101, 2, FALSE), "")))</f>
        <v/>
      </c>
      <c r="AK183" s="11" t="str">
        <f>IF($A183="","",IF(競技者データ入力シート!AC187="", "", 競技者データ入力シート!AC187))</f>
        <v/>
      </c>
      <c r="AL183" s="11" t="str">
        <f>IF(競技者データ入力シート!AD187="", "", 競技者データ入力シート!AD187)</f>
        <v/>
      </c>
      <c r="AM183" s="11" t="str">
        <f>IF(競技者データ入力シート!AF187="", "", TRIM(競技者データ入力シート!AF187))</f>
        <v/>
      </c>
      <c r="AN183" s="11" t="str">
        <f>IF(競技者データ入力シート!AG187="", "", 競技者データ入力シート!AG187)</f>
        <v/>
      </c>
      <c r="AO183" s="11" t="str">
        <f>IF(AP183="", "", IF($K183="男", VLOOKUP(AP183, データ!$B$2:$C$101, 2, FALSE), IF($K183="女", VLOOKUP(AP183, データ!$F$2:$H$101, 2, FALSE), "")))</f>
        <v/>
      </c>
      <c r="AP183" s="11" t="str">
        <f>IF($A183="","",IF(競技者データ入力シート!AH187="", "", 競技者データ入力シート!AH187))</f>
        <v/>
      </c>
      <c r="AQ183" s="11" t="str">
        <f>IF(競技者データ入力シート!AI187="", "", 競技者データ入力シート!AI187)</f>
        <v/>
      </c>
      <c r="AR183" s="11" t="str">
        <f>IF(競技者データ入力シート!AK187="", "", TRIM(競技者データ入力シート!AK187))</f>
        <v/>
      </c>
      <c r="AS183" s="11" t="str">
        <f>IF(競技者データ入力シート!AL187="", "", 競技者データ入力シート!AL187)</f>
        <v/>
      </c>
      <c r="AT183" s="11" t="str">
        <f t="shared" si="14"/>
        <v/>
      </c>
    </row>
    <row r="184" spans="1:46">
      <c r="A184" s="11" t="str">
        <f>競技者データ入力シート!A188</f>
        <v/>
      </c>
      <c r="B184" s="11" t="str">
        <f>IF(競技者データ入力シート!B188="", "", 競技者データ入力シート!B188)</f>
        <v/>
      </c>
      <c r="C184" s="11" t="str">
        <f>IF(競技者データ入力シート!C188="", "", 競技者データ入力シート!C188)</f>
        <v/>
      </c>
      <c r="D184" s="11" t="str">
        <f>IF(競技者データ入力シート!D188="", "", 競技者データ入力シート!D188)</f>
        <v/>
      </c>
      <c r="E184" s="11" t="str">
        <f t="shared" si="15"/>
        <v/>
      </c>
      <c r="F184" s="11" t="str">
        <f t="shared" si="16"/>
        <v/>
      </c>
      <c r="G184" s="11" t="str">
        <f t="shared" si="17"/>
        <v/>
      </c>
      <c r="H184" s="11" t="str">
        <f t="shared" si="18"/>
        <v/>
      </c>
      <c r="I184" s="11" t="str">
        <f>IF(競技者データ入力シート!E188="", "", 競技者データ入力シート!E188)</f>
        <v/>
      </c>
      <c r="J184" s="11" t="str">
        <f>IF(競技者データ入力シート!F188="", "", 競技者データ入力シート!F188)</f>
        <v/>
      </c>
      <c r="K184" s="11" t="str">
        <f>IF(競技者データ入力シート!H188="", "", 競技者データ入力シート!H188)</f>
        <v/>
      </c>
      <c r="L184" s="11" t="str">
        <f>IF(競技者データ入力シート!I188="", "", 競技者データ入力シート!I188)</f>
        <v/>
      </c>
      <c r="M184" s="11" t="str">
        <f>IF(競技者データ入力シート!J188="", "", 競技者データ入力シート!J188)</f>
        <v/>
      </c>
      <c r="N184" s="11" t="str">
        <f>IF(競技者データ入力シート!K188="", "", 競技者データ入力シート!K188)</f>
        <v/>
      </c>
      <c r="O184" s="11" t="str">
        <f>IF(競技者データ入力シート!L188="", "", 競技者データ入力シート!L188)</f>
        <v/>
      </c>
      <c r="P184" s="11" t="str">
        <f>IF(A184="","",競技者データ入力シート!$S$1)</f>
        <v/>
      </c>
      <c r="Q184" s="11" t="str">
        <f>IF(P184="", "",'大会申込一覧表(印刷して提出)'!$P$6)</f>
        <v/>
      </c>
      <c r="R184" s="11" t="str">
        <f>IF(P184="", "", '大会申込一覧表(印刷して提出)'!$E$6)</f>
        <v/>
      </c>
      <c r="S184" s="11" t="str">
        <f>IF(Q184="", "", '大会申込一覧表(印刷して提出)'!$P$5)</f>
        <v/>
      </c>
      <c r="T184" s="11" t="str">
        <f>IF(競技者データ入力シート!M188="", "", 競技者データ入力シート!M188)</f>
        <v/>
      </c>
      <c r="U184" s="11" t="str">
        <f>IF(V184="", "", IF($K184="男", VLOOKUP(V184, データ!$B$2:$C$101, 2, FALSE), IF($K184="女", VLOOKUP(V184, データ!$F$2:$H$101, 2, FALSE), "")))</f>
        <v/>
      </c>
      <c r="V184" s="240" t="str">
        <f>IF($A184="","",IF(競技者データ入力シート!N188="", "", 競技者データ入力シート!N188))</f>
        <v/>
      </c>
      <c r="W184" s="239" t="str">
        <f>IF(競技者データ入力シート!O188="", "", 競技者データ入力シート!O188)</f>
        <v/>
      </c>
      <c r="X184" s="11" t="str">
        <f>IF(競技者データ入力シート!Q188="", "", TRIM(競技者データ入力シート!Q188))</f>
        <v/>
      </c>
      <c r="Y184" s="11" t="str">
        <f>IF(競技者データ入力シート!R188="", "", 競技者データ入力シート!R188)</f>
        <v/>
      </c>
      <c r="Z184" s="11" t="str">
        <f>IF(AA184="", "", IF($K184="男", VLOOKUP(AA184, データ!$B$2:$C$101, 2, FALSE), IF($K184="女", VLOOKUP(AA184, データ!$F$2:$H$101, 2, FALSE), "")))</f>
        <v/>
      </c>
      <c r="AA184" s="11" t="str">
        <f>IF($A184="","",IF(競技者データ入力シート!S188="", "", 競技者データ入力シート!S188))</f>
        <v/>
      </c>
      <c r="AB184" s="11" t="str">
        <f>IF(競技者データ入力シート!T188="", "", 競技者データ入力シート!T188)</f>
        <v/>
      </c>
      <c r="AC184" s="11" t="str">
        <f>IF(競技者データ入力シート!V188="", "", TRIM(競技者データ入力シート!V188))</f>
        <v/>
      </c>
      <c r="AD184" s="11" t="str">
        <f>IF(競技者データ入力シート!W188="", "", 競技者データ入力シート!W188)</f>
        <v/>
      </c>
      <c r="AE184" s="11" t="str">
        <f>IF(AF184="", "", IF($K184="男", VLOOKUP(AF184, データ!$B$2:$C$101, 2, FALSE), IF($K184="女", VLOOKUP(AF184, データ!$F$2:$H$101, 2, FALSE), "")))</f>
        <v/>
      </c>
      <c r="AF184" s="11" t="str">
        <f>IF($A184="","",IF(競技者データ入力シート!X188="", "", 競技者データ入力シート!X188))</f>
        <v/>
      </c>
      <c r="AG184" s="11" t="str">
        <f>IF(競技者データ入力シート!Y188="", "", 競技者データ入力シート!Y188)</f>
        <v/>
      </c>
      <c r="AH184" s="11" t="str">
        <f>IF(競技者データ入力シート!AA188="", "", TRIM(競技者データ入力シート!AA188))</f>
        <v/>
      </c>
      <c r="AI184" s="11" t="str">
        <f>IF(競技者データ入力シート!AB188="", "", 競技者データ入力シート!AB188)</f>
        <v/>
      </c>
      <c r="AJ184" s="11" t="str">
        <f>IF(AK184="", "", IF($K184="男", VLOOKUP(AK184, データ!$B$2:$C$101, 2, FALSE), IF($K184="女", VLOOKUP(AK184, データ!$F$2:$H$101, 2, FALSE), "")))</f>
        <v/>
      </c>
      <c r="AK184" s="11" t="str">
        <f>IF($A184="","",IF(競技者データ入力シート!AC188="", "", 競技者データ入力シート!AC188))</f>
        <v/>
      </c>
      <c r="AL184" s="11" t="str">
        <f>IF(競技者データ入力シート!AD188="", "", 競技者データ入力シート!AD188)</f>
        <v/>
      </c>
      <c r="AM184" s="11" t="str">
        <f>IF(競技者データ入力シート!AF188="", "", TRIM(競技者データ入力シート!AF188))</f>
        <v/>
      </c>
      <c r="AN184" s="11" t="str">
        <f>IF(競技者データ入力シート!AG188="", "", 競技者データ入力シート!AG188)</f>
        <v/>
      </c>
      <c r="AO184" s="11" t="str">
        <f>IF(AP184="", "", IF($K184="男", VLOOKUP(AP184, データ!$B$2:$C$101, 2, FALSE), IF($K184="女", VLOOKUP(AP184, データ!$F$2:$H$101, 2, FALSE), "")))</f>
        <v/>
      </c>
      <c r="AP184" s="11" t="str">
        <f>IF($A184="","",IF(競技者データ入力シート!AH188="", "", 競技者データ入力シート!AH188))</f>
        <v/>
      </c>
      <c r="AQ184" s="11" t="str">
        <f>IF(競技者データ入力シート!AI188="", "", 競技者データ入力シート!AI188)</f>
        <v/>
      </c>
      <c r="AR184" s="11" t="str">
        <f>IF(競技者データ入力シート!AK188="", "", TRIM(競技者データ入力シート!AK188))</f>
        <v/>
      </c>
      <c r="AS184" s="11" t="str">
        <f>IF(競技者データ入力シート!AL188="", "", 競技者データ入力シート!AL188)</f>
        <v/>
      </c>
      <c r="AT184" s="11" t="str">
        <f t="shared" si="14"/>
        <v/>
      </c>
    </row>
    <row r="185" spans="1:46">
      <c r="A185" s="11" t="str">
        <f>競技者データ入力シート!A189</f>
        <v/>
      </c>
      <c r="B185" s="11" t="str">
        <f>IF(競技者データ入力シート!B189="", "", 競技者データ入力シート!B189)</f>
        <v/>
      </c>
      <c r="C185" s="11" t="str">
        <f>IF(競技者データ入力シート!C189="", "", 競技者データ入力シート!C189)</f>
        <v/>
      </c>
      <c r="D185" s="11" t="str">
        <f>IF(競技者データ入力シート!D189="", "", 競技者データ入力シート!D189)</f>
        <v/>
      </c>
      <c r="E185" s="11" t="str">
        <f t="shared" si="15"/>
        <v/>
      </c>
      <c r="F185" s="11" t="str">
        <f t="shared" si="16"/>
        <v/>
      </c>
      <c r="G185" s="11" t="str">
        <f t="shared" si="17"/>
        <v/>
      </c>
      <c r="H185" s="11" t="str">
        <f t="shared" si="18"/>
        <v/>
      </c>
      <c r="I185" s="11" t="str">
        <f>IF(競技者データ入力シート!E189="", "", 競技者データ入力シート!E189)</f>
        <v/>
      </c>
      <c r="J185" s="11" t="str">
        <f>IF(競技者データ入力シート!F189="", "", 競技者データ入力シート!F189)</f>
        <v/>
      </c>
      <c r="K185" s="11" t="str">
        <f>IF(競技者データ入力シート!H189="", "", 競技者データ入力シート!H189)</f>
        <v/>
      </c>
      <c r="L185" s="11" t="str">
        <f>IF(競技者データ入力シート!I189="", "", 競技者データ入力シート!I189)</f>
        <v/>
      </c>
      <c r="M185" s="11" t="str">
        <f>IF(競技者データ入力シート!J189="", "", 競技者データ入力シート!J189)</f>
        <v/>
      </c>
      <c r="N185" s="11" t="str">
        <f>IF(競技者データ入力シート!K189="", "", 競技者データ入力シート!K189)</f>
        <v/>
      </c>
      <c r="O185" s="11" t="str">
        <f>IF(競技者データ入力シート!L189="", "", 競技者データ入力シート!L189)</f>
        <v/>
      </c>
      <c r="P185" s="11" t="str">
        <f>IF(A185="","",競技者データ入力シート!$S$1)</f>
        <v/>
      </c>
      <c r="Q185" s="11" t="str">
        <f>IF(P185="", "",'大会申込一覧表(印刷して提出)'!$P$6)</f>
        <v/>
      </c>
      <c r="R185" s="11" t="str">
        <f>IF(P185="", "", '大会申込一覧表(印刷して提出)'!$E$6)</f>
        <v/>
      </c>
      <c r="S185" s="11" t="str">
        <f>IF(Q185="", "", '大会申込一覧表(印刷して提出)'!$P$5)</f>
        <v/>
      </c>
      <c r="T185" s="11" t="str">
        <f>IF(競技者データ入力シート!M189="", "", 競技者データ入力シート!M189)</f>
        <v/>
      </c>
      <c r="U185" s="11" t="str">
        <f>IF(V185="", "", IF($K185="男", VLOOKUP(V185, データ!$B$2:$C$101, 2, FALSE), IF($K185="女", VLOOKUP(V185, データ!$F$2:$H$101, 2, FALSE), "")))</f>
        <v/>
      </c>
      <c r="V185" s="240" t="str">
        <f>IF($A185="","",IF(競技者データ入力シート!N189="", "", 競技者データ入力シート!N189))</f>
        <v/>
      </c>
      <c r="W185" s="239" t="str">
        <f>IF(競技者データ入力シート!O189="", "", 競技者データ入力シート!O189)</f>
        <v/>
      </c>
      <c r="X185" s="11" t="str">
        <f>IF(競技者データ入力シート!Q189="", "", TRIM(競技者データ入力シート!Q189))</f>
        <v/>
      </c>
      <c r="Y185" s="11" t="str">
        <f>IF(競技者データ入力シート!R189="", "", 競技者データ入力シート!R189)</f>
        <v/>
      </c>
      <c r="Z185" s="11" t="str">
        <f>IF(AA185="", "", IF($K185="男", VLOOKUP(AA185, データ!$B$2:$C$101, 2, FALSE), IF($K185="女", VLOOKUP(AA185, データ!$F$2:$H$101, 2, FALSE), "")))</f>
        <v/>
      </c>
      <c r="AA185" s="11" t="str">
        <f>IF($A185="","",IF(競技者データ入力シート!S189="", "", 競技者データ入力シート!S189))</f>
        <v/>
      </c>
      <c r="AB185" s="11" t="str">
        <f>IF(競技者データ入力シート!T189="", "", 競技者データ入力シート!T189)</f>
        <v/>
      </c>
      <c r="AC185" s="11" t="str">
        <f>IF(競技者データ入力シート!V189="", "", TRIM(競技者データ入力シート!V189))</f>
        <v/>
      </c>
      <c r="AD185" s="11" t="str">
        <f>IF(競技者データ入力シート!W189="", "", 競技者データ入力シート!W189)</f>
        <v/>
      </c>
      <c r="AE185" s="11" t="str">
        <f>IF(AF185="", "", IF($K185="男", VLOOKUP(AF185, データ!$B$2:$C$101, 2, FALSE), IF($K185="女", VLOOKUP(AF185, データ!$F$2:$H$101, 2, FALSE), "")))</f>
        <v/>
      </c>
      <c r="AF185" s="11" t="str">
        <f>IF($A185="","",IF(競技者データ入力シート!X189="", "", 競技者データ入力シート!X189))</f>
        <v/>
      </c>
      <c r="AG185" s="11" t="str">
        <f>IF(競技者データ入力シート!Y189="", "", 競技者データ入力シート!Y189)</f>
        <v/>
      </c>
      <c r="AH185" s="11" t="str">
        <f>IF(競技者データ入力シート!AA189="", "", TRIM(競技者データ入力シート!AA189))</f>
        <v/>
      </c>
      <c r="AI185" s="11" t="str">
        <f>IF(競技者データ入力シート!AB189="", "", 競技者データ入力シート!AB189)</f>
        <v/>
      </c>
      <c r="AJ185" s="11" t="str">
        <f>IF(AK185="", "", IF($K185="男", VLOOKUP(AK185, データ!$B$2:$C$101, 2, FALSE), IF($K185="女", VLOOKUP(AK185, データ!$F$2:$H$101, 2, FALSE), "")))</f>
        <v/>
      </c>
      <c r="AK185" s="11" t="str">
        <f>IF($A185="","",IF(競技者データ入力シート!AC189="", "", 競技者データ入力シート!AC189))</f>
        <v/>
      </c>
      <c r="AL185" s="11" t="str">
        <f>IF(競技者データ入力シート!AD189="", "", 競技者データ入力シート!AD189)</f>
        <v/>
      </c>
      <c r="AM185" s="11" t="str">
        <f>IF(競技者データ入力シート!AF189="", "", TRIM(競技者データ入力シート!AF189))</f>
        <v/>
      </c>
      <c r="AN185" s="11" t="str">
        <f>IF(競技者データ入力シート!AG189="", "", 競技者データ入力シート!AG189)</f>
        <v/>
      </c>
      <c r="AO185" s="11" t="str">
        <f>IF(AP185="", "", IF($K185="男", VLOOKUP(AP185, データ!$B$2:$C$101, 2, FALSE), IF($K185="女", VLOOKUP(AP185, データ!$F$2:$H$101, 2, FALSE), "")))</f>
        <v/>
      </c>
      <c r="AP185" s="11" t="str">
        <f>IF($A185="","",IF(競技者データ入力シート!AH189="", "", 競技者データ入力シート!AH189))</f>
        <v/>
      </c>
      <c r="AQ185" s="11" t="str">
        <f>IF(競技者データ入力シート!AI189="", "", 競技者データ入力シート!AI189)</f>
        <v/>
      </c>
      <c r="AR185" s="11" t="str">
        <f>IF(競技者データ入力シート!AK189="", "", TRIM(競技者データ入力シート!AK189))</f>
        <v/>
      </c>
      <c r="AS185" s="11" t="str">
        <f>IF(競技者データ入力シート!AL189="", "", 競技者データ入力シート!AL189)</f>
        <v/>
      </c>
      <c r="AT185" s="11" t="str">
        <f t="shared" si="14"/>
        <v/>
      </c>
    </row>
    <row r="186" spans="1:46">
      <c r="A186" s="11" t="str">
        <f>競技者データ入力シート!A190</f>
        <v/>
      </c>
      <c r="B186" s="11" t="str">
        <f>IF(競技者データ入力シート!B190="", "", 競技者データ入力シート!B190)</f>
        <v/>
      </c>
      <c r="C186" s="11" t="str">
        <f>IF(競技者データ入力シート!C190="", "", 競技者データ入力シート!C190)</f>
        <v/>
      </c>
      <c r="D186" s="11" t="str">
        <f>IF(競技者データ入力シート!D190="", "", 競技者データ入力シート!D190)</f>
        <v/>
      </c>
      <c r="E186" s="11" t="str">
        <f t="shared" si="15"/>
        <v/>
      </c>
      <c r="F186" s="11" t="str">
        <f t="shared" si="16"/>
        <v/>
      </c>
      <c r="G186" s="11" t="str">
        <f t="shared" si="17"/>
        <v/>
      </c>
      <c r="H186" s="11" t="str">
        <f t="shared" si="18"/>
        <v/>
      </c>
      <c r="I186" s="11" t="str">
        <f>IF(競技者データ入力シート!E190="", "", 競技者データ入力シート!E190)</f>
        <v/>
      </c>
      <c r="J186" s="11" t="str">
        <f>IF(競技者データ入力シート!F190="", "", 競技者データ入力シート!F190)</f>
        <v/>
      </c>
      <c r="K186" s="11" t="str">
        <f>IF(競技者データ入力シート!H190="", "", 競技者データ入力シート!H190)</f>
        <v/>
      </c>
      <c r="L186" s="11" t="str">
        <f>IF(競技者データ入力シート!I190="", "", 競技者データ入力シート!I190)</f>
        <v/>
      </c>
      <c r="M186" s="11" t="str">
        <f>IF(競技者データ入力シート!J190="", "", 競技者データ入力シート!J190)</f>
        <v/>
      </c>
      <c r="N186" s="11" t="str">
        <f>IF(競技者データ入力シート!K190="", "", 競技者データ入力シート!K190)</f>
        <v/>
      </c>
      <c r="O186" s="11" t="str">
        <f>IF(競技者データ入力シート!L190="", "", 競技者データ入力シート!L190)</f>
        <v/>
      </c>
      <c r="P186" s="11" t="str">
        <f>IF(A186="","",競技者データ入力シート!$S$1)</f>
        <v/>
      </c>
      <c r="Q186" s="11" t="str">
        <f>IF(P186="", "",'大会申込一覧表(印刷して提出)'!$P$6)</f>
        <v/>
      </c>
      <c r="R186" s="11" t="str">
        <f>IF(P186="", "", '大会申込一覧表(印刷して提出)'!$E$6)</f>
        <v/>
      </c>
      <c r="S186" s="11" t="str">
        <f>IF(Q186="", "", '大会申込一覧表(印刷して提出)'!$P$5)</f>
        <v/>
      </c>
      <c r="T186" s="11" t="str">
        <f>IF(競技者データ入力シート!M190="", "", 競技者データ入力シート!M190)</f>
        <v/>
      </c>
      <c r="U186" s="11" t="str">
        <f>IF(V186="", "", IF($K186="男", VLOOKUP(V186, データ!$B$2:$C$101, 2, FALSE), IF($K186="女", VLOOKUP(V186, データ!$F$2:$H$101, 2, FALSE), "")))</f>
        <v/>
      </c>
      <c r="V186" s="240" t="str">
        <f>IF($A186="","",IF(競技者データ入力シート!N190="", "", 競技者データ入力シート!N190))</f>
        <v/>
      </c>
      <c r="W186" s="239" t="str">
        <f>IF(競技者データ入力シート!O190="", "", 競技者データ入力シート!O190)</f>
        <v/>
      </c>
      <c r="X186" s="11" t="str">
        <f>IF(競技者データ入力シート!Q190="", "", TRIM(競技者データ入力シート!Q190))</f>
        <v/>
      </c>
      <c r="Y186" s="11" t="str">
        <f>IF(競技者データ入力シート!R190="", "", 競技者データ入力シート!R190)</f>
        <v/>
      </c>
      <c r="Z186" s="11" t="str">
        <f>IF(AA186="", "", IF($K186="男", VLOOKUP(AA186, データ!$B$2:$C$101, 2, FALSE), IF($K186="女", VLOOKUP(AA186, データ!$F$2:$H$101, 2, FALSE), "")))</f>
        <v/>
      </c>
      <c r="AA186" s="11" t="str">
        <f>IF($A186="","",IF(競技者データ入力シート!S190="", "", 競技者データ入力シート!S190))</f>
        <v/>
      </c>
      <c r="AB186" s="11" t="str">
        <f>IF(競技者データ入力シート!T190="", "", 競技者データ入力シート!T190)</f>
        <v/>
      </c>
      <c r="AC186" s="11" t="str">
        <f>IF(競技者データ入力シート!V190="", "", TRIM(競技者データ入力シート!V190))</f>
        <v/>
      </c>
      <c r="AD186" s="11" t="str">
        <f>IF(競技者データ入力シート!W190="", "", 競技者データ入力シート!W190)</f>
        <v/>
      </c>
      <c r="AE186" s="11" t="str">
        <f>IF(AF186="", "", IF($K186="男", VLOOKUP(AF186, データ!$B$2:$C$101, 2, FALSE), IF($K186="女", VLOOKUP(AF186, データ!$F$2:$H$101, 2, FALSE), "")))</f>
        <v/>
      </c>
      <c r="AF186" s="11" t="str">
        <f>IF($A186="","",IF(競技者データ入力シート!X190="", "", 競技者データ入力シート!X190))</f>
        <v/>
      </c>
      <c r="AG186" s="11" t="str">
        <f>IF(競技者データ入力シート!Y190="", "", 競技者データ入力シート!Y190)</f>
        <v/>
      </c>
      <c r="AH186" s="11" t="str">
        <f>IF(競技者データ入力シート!AA190="", "", TRIM(競技者データ入力シート!AA190))</f>
        <v/>
      </c>
      <c r="AI186" s="11" t="str">
        <f>IF(競技者データ入力シート!AB190="", "", 競技者データ入力シート!AB190)</f>
        <v/>
      </c>
      <c r="AJ186" s="11" t="str">
        <f>IF(AK186="", "", IF($K186="男", VLOOKUP(AK186, データ!$B$2:$C$101, 2, FALSE), IF($K186="女", VLOOKUP(AK186, データ!$F$2:$H$101, 2, FALSE), "")))</f>
        <v/>
      </c>
      <c r="AK186" s="11" t="str">
        <f>IF($A186="","",IF(競技者データ入力シート!AC190="", "", 競技者データ入力シート!AC190))</f>
        <v/>
      </c>
      <c r="AL186" s="11" t="str">
        <f>IF(競技者データ入力シート!AD190="", "", 競技者データ入力シート!AD190)</f>
        <v/>
      </c>
      <c r="AM186" s="11" t="str">
        <f>IF(競技者データ入力シート!AF190="", "", TRIM(競技者データ入力シート!AF190))</f>
        <v/>
      </c>
      <c r="AN186" s="11" t="str">
        <f>IF(競技者データ入力シート!AG190="", "", 競技者データ入力シート!AG190)</f>
        <v/>
      </c>
      <c r="AO186" s="11" t="str">
        <f>IF(AP186="", "", IF($K186="男", VLOOKUP(AP186, データ!$B$2:$C$101, 2, FALSE), IF($K186="女", VLOOKUP(AP186, データ!$F$2:$H$101, 2, FALSE), "")))</f>
        <v/>
      </c>
      <c r="AP186" s="11" t="str">
        <f>IF($A186="","",IF(競技者データ入力シート!AH190="", "", 競技者データ入力シート!AH190))</f>
        <v/>
      </c>
      <c r="AQ186" s="11" t="str">
        <f>IF(競技者データ入力シート!AI190="", "", 競技者データ入力シート!AI190)</f>
        <v/>
      </c>
      <c r="AR186" s="11" t="str">
        <f>IF(競技者データ入力シート!AK190="", "", TRIM(競技者データ入力シート!AK190))</f>
        <v/>
      </c>
      <c r="AS186" s="11" t="str">
        <f>IF(競技者データ入力シート!AL190="", "", 競技者データ入力シート!AL190)</f>
        <v/>
      </c>
      <c r="AT186" s="11" t="str">
        <f t="shared" si="14"/>
        <v/>
      </c>
    </row>
    <row r="187" spans="1:46">
      <c r="A187" s="11" t="str">
        <f>競技者データ入力シート!A191</f>
        <v/>
      </c>
      <c r="B187" s="11" t="str">
        <f>IF(競技者データ入力シート!B191="", "", 競技者データ入力シート!B191)</f>
        <v/>
      </c>
      <c r="C187" s="11" t="str">
        <f>IF(競技者データ入力シート!C191="", "", 競技者データ入力シート!C191)</f>
        <v/>
      </c>
      <c r="D187" s="11" t="str">
        <f>IF(競技者データ入力シート!D191="", "", 競技者データ入力シート!D191)</f>
        <v/>
      </c>
      <c r="E187" s="11" t="str">
        <f t="shared" si="15"/>
        <v/>
      </c>
      <c r="F187" s="11" t="str">
        <f t="shared" si="16"/>
        <v/>
      </c>
      <c r="G187" s="11" t="str">
        <f t="shared" si="17"/>
        <v/>
      </c>
      <c r="H187" s="11" t="str">
        <f t="shared" si="18"/>
        <v/>
      </c>
      <c r="I187" s="11" t="str">
        <f>IF(競技者データ入力シート!E191="", "", 競技者データ入力シート!E191)</f>
        <v/>
      </c>
      <c r="J187" s="11" t="str">
        <f>IF(競技者データ入力シート!F191="", "", 競技者データ入力シート!F191)</f>
        <v/>
      </c>
      <c r="K187" s="11" t="str">
        <f>IF(競技者データ入力シート!H191="", "", 競技者データ入力シート!H191)</f>
        <v/>
      </c>
      <c r="L187" s="11" t="str">
        <f>IF(競技者データ入力シート!I191="", "", 競技者データ入力シート!I191)</f>
        <v/>
      </c>
      <c r="M187" s="11" t="str">
        <f>IF(競技者データ入力シート!J191="", "", 競技者データ入力シート!J191)</f>
        <v/>
      </c>
      <c r="N187" s="11" t="str">
        <f>IF(競技者データ入力シート!K191="", "", 競技者データ入力シート!K191)</f>
        <v/>
      </c>
      <c r="O187" s="11" t="str">
        <f>IF(競技者データ入力シート!L191="", "", 競技者データ入力シート!L191)</f>
        <v/>
      </c>
      <c r="P187" s="11" t="str">
        <f>IF(A187="","",競技者データ入力シート!$S$1)</f>
        <v/>
      </c>
      <c r="Q187" s="11" t="str">
        <f>IF(P187="", "",'大会申込一覧表(印刷して提出)'!$P$6)</f>
        <v/>
      </c>
      <c r="R187" s="11" t="str">
        <f>IF(P187="", "", '大会申込一覧表(印刷して提出)'!$E$6)</f>
        <v/>
      </c>
      <c r="S187" s="11" t="str">
        <f>IF(Q187="", "", '大会申込一覧表(印刷して提出)'!$P$5)</f>
        <v/>
      </c>
      <c r="T187" s="11" t="str">
        <f>IF(競技者データ入力シート!M191="", "", 競技者データ入力シート!M191)</f>
        <v/>
      </c>
      <c r="U187" s="11" t="str">
        <f>IF(V187="", "", IF($K187="男", VLOOKUP(V187, データ!$B$2:$C$101, 2, FALSE), IF($K187="女", VLOOKUP(V187, データ!$F$2:$H$101, 2, FALSE), "")))</f>
        <v/>
      </c>
      <c r="V187" s="240" t="str">
        <f>IF($A187="","",IF(競技者データ入力シート!N191="", "", 競技者データ入力シート!N191))</f>
        <v/>
      </c>
      <c r="W187" s="239" t="str">
        <f>IF(競技者データ入力シート!O191="", "", 競技者データ入力シート!O191)</f>
        <v/>
      </c>
      <c r="X187" s="11" t="str">
        <f>IF(競技者データ入力シート!Q191="", "", TRIM(競技者データ入力シート!Q191))</f>
        <v/>
      </c>
      <c r="Y187" s="11" t="str">
        <f>IF(競技者データ入力シート!R191="", "", 競技者データ入力シート!R191)</f>
        <v/>
      </c>
      <c r="Z187" s="11" t="str">
        <f>IF(AA187="", "", IF($K187="男", VLOOKUP(AA187, データ!$B$2:$C$101, 2, FALSE), IF($K187="女", VLOOKUP(AA187, データ!$F$2:$H$101, 2, FALSE), "")))</f>
        <v/>
      </c>
      <c r="AA187" s="11" t="str">
        <f>IF($A187="","",IF(競技者データ入力シート!S191="", "", 競技者データ入力シート!S191))</f>
        <v/>
      </c>
      <c r="AB187" s="11" t="str">
        <f>IF(競技者データ入力シート!T191="", "", 競技者データ入力シート!T191)</f>
        <v/>
      </c>
      <c r="AC187" s="11" t="str">
        <f>IF(競技者データ入力シート!V191="", "", TRIM(競技者データ入力シート!V191))</f>
        <v/>
      </c>
      <c r="AD187" s="11" t="str">
        <f>IF(競技者データ入力シート!W191="", "", 競技者データ入力シート!W191)</f>
        <v/>
      </c>
      <c r="AE187" s="11" t="str">
        <f>IF(AF187="", "", IF($K187="男", VLOOKUP(AF187, データ!$B$2:$C$101, 2, FALSE), IF($K187="女", VLOOKUP(AF187, データ!$F$2:$H$101, 2, FALSE), "")))</f>
        <v/>
      </c>
      <c r="AF187" s="11" t="str">
        <f>IF($A187="","",IF(競技者データ入力シート!X191="", "", 競技者データ入力シート!X191))</f>
        <v/>
      </c>
      <c r="AG187" s="11" t="str">
        <f>IF(競技者データ入力シート!Y191="", "", 競技者データ入力シート!Y191)</f>
        <v/>
      </c>
      <c r="AH187" s="11" t="str">
        <f>IF(競技者データ入力シート!AA191="", "", TRIM(競技者データ入力シート!AA191))</f>
        <v/>
      </c>
      <c r="AI187" s="11" t="str">
        <f>IF(競技者データ入力シート!AB191="", "", 競技者データ入力シート!AB191)</f>
        <v/>
      </c>
      <c r="AJ187" s="11" t="str">
        <f>IF(AK187="", "", IF($K187="男", VLOOKUP(AK187, データ!$B$2:$C$101, 2, FALSE), IF($K187="女", VLOOKUP(AK187, データ!$F$2:$H$101, 2, FALSE), "")))</f>
        <v/>
      </c>
      <c r="AK187" s="11" t="str">
        <f>IF($A187="","",IF(競技者データ入力シート!AC191="", "", 競技者データ入力シート!AC191))</f>
        <v/>
      </c>
      <c r="AL187" s="11" t="str">
        <f>IF(競技者データ入力シート!AD191="", "", 競技者データ入力シート!AD191)</f>
        <v/>
      </c>
      <c r="AM187" s="11" t="str">
        <f>IF(競技者データ入力シート!AF191="", "", TRIM(競技者データ入力シート!AF191))</f>
        <v/>
      </c>
      <c r="AN187" s="11" t="str">
        <f>IF(競技者データ入力シート!AG191="", "", 競技者データ入力シート!AG191)</f>
        <v/>
      </c>
      <c r="AO187" s="11" t="str">
        <f>IF(AP187="", "", IF($K187="男", VLOOKUP(AP187, データ!$B$2:$C$101, 2, FALSE), IF($K187="女", VLOOKUP(AP187, データ!$F$2:$H$101, 2, FALSE), "")))</f>
        <v/>
      </c>
      <c r="AP187" s="11" t="str">
        <f>IF($A187="","",IF(競技者データ入力シート!AH191="", "", 競技者データ入力シート!AH191))</f>
        <v/>
      </c>
      <c r="AQ187" s="11" t="str">
        <f>IF(競技者データ入力シート!AI191="", "", 競技者データ入力シート!AI191)</f>
        <v/>
      </c>
      <c r="AR187" s="11" t="str">
        <f>IF(競技者データ入力シート!AK191="", "", TRIM(競技者データ入力シート!AK191))</f>
        <v/>
      </c>
      <c r="AS187" s="11" t="str">
        <f>IF(競技者データ入力シート!AL191="", "", 競技者データ入力シート!AL191)</f>
        <v/>
      </c>
      <c r="AT187" s="11" t="str">
        <f t="shared" si="14"/>
        <v/>
      </c>
    </row>
    <row r="188" spans="1:46">
      <c r="A188" s="11" t="str">
        <f>競技者データ入力シート!A192</f>
        <v/>
      </c>
      <c r="B188" s="11" t="str">
        <f>IF(競技者データ入力シート!B192="", "", 競技者データ入力シート!B192)</f>
        <v/>
      </c>
      <c r="C188" s="11" t="str">
        <f>IF(競技者データ入力シート!C192="", "", 競技者データ入力シート!C192)</f>
        <v/>
      </c>
      <c r="D188" s="11" t="str">
        <f>IF(競技者データ入力シート!D192="", "", 競技者データ入力シート!D192)</f>
        <v/>
      </c>
      <c r="E188" s="11" t="str">
        <f t="shared" si="15"/>
        <v/>
      </c>
      <c r="F188" s="11" t="str">
        <f t="shared" si="16"/>
        <v/>
      </c>
      <c r="G188" s="11" t="str">
        <f t="shared" si="17"/>
        <v/>
      </c>
      <c r="H188" s="11" t="str">
        <f t="shared" si="18"/>
        <v/>
      </c>
      <c r="I188" s="11" t="str">
        <f>IF(競技者データ入力シート!E192="", "", 競技者データ入力シート!E192)</f>
        <v/>
      </c>
      <c r="J188" s="11" t="str">
        <f>IF(競技者データ入力シート!F192="", "", 競技者データ入力シート!F192)</f>
        <v/>
      </c>
      <c r="K188" s="11" t="str">
        <f>IF(競技者データ入力シート!H192="", "", 競技者データ入力シート!H192)</f>
        <v/>
      </c>
      <c r="L188" s="11" t="str">
        <f>IF(競技者データ入力シート!I192="", "", 競技者データ入力シート!I192)</f>
        <v/>
      </c>
      <c r="M188" s="11" t="str">
        <f>IF(競技者データ入力シート!J192="", "", 競技者データ入力シート!J192)</f>
        <v/>
      </c>
      <c r="N188" s="11" t="str">
        <f>IF(競技者データ入力シート!K192="", "", 競技者データ入力シート!K192)</f>
        <v/>
      </c>
      <c r="O188" s="11" t="str">
        <f>IF(競技者データ入力シート!L192="", "", 競技者データ入力シート!L192)</f>
        <v/>
      </c>
      <c r="P188" s="11" t="str">
        <f>IF(A188="","",競技者データ入力シート!$S$1)</f>
        <v/>
      </c>
      <c r="Q188" s="11" t="str">
        <f>IF(P188="", "",'大会申込一覧表(印刷して提出)'!$P$6)</f>
        <v/>
      </c>
      <c r="R188" s="11" t="str">
        <f>IF(P188="", "", '大会申込一覧表(印刷して提出)'!$E$6)</f>
        <v/>
      </c>
      <c r="S188" s="11" t="str">
        <f>IF(Q188="", "", '大会申込一覧表(印刷して提出)'!$P$5)</f>
        <v/>
      </c>
      <c r="T188" s="11" t="str">
        <f>IF(競技者データ入力シート!M192="", "", 競技者データ入力シート!M192)</f>
        <v/>
      </c>
      <c r="U188" s="11" t="str">
        <f>IF(V188="", "", IF($K188="男", VLOOKUP(V188, データ!$B$2:$C$101, 2, FALSE), IF($K188="女", VLOOKUP(V188, データ!$F$2:$H$101, 2, FALSE), "")))</f>
        <v/>
      </c>
      <c r="V188" s="240" t="str">
        <f>IF($A188="","",IF(競技者データ入力シート!N192="", "", 競技者データ入力シート!N192))</f>
        <v/>
      </c>
      <c r="W188" s="239" t="str">
        <f>IF(競技者データ入力シート!O192="", "", 競技者データ入力シート!O192)</f>
        <v/>
      </c>
      <c r="X188" s="11" t="str">
        <f>IF(競技者データ入力シート!Q192="", "", TRIM(競技者データ入力シート!Q192))</f>
        <v/>
      </c>
      <c r="Y188" s="11" t="str">
        <f>IF(競技者データ入力シート!R192="", "", 競技者データ入力シート!R192)</f>
        <v/>
      </c>
      <c r="Z188" s="11" t="str">
        <f>IF(AA188="", "", IF($K188="男", VLOOKUP(AA188, データ!$B$2:$C$101, 2, FALSE), IF($K188="女", VLOOKUP(AA188, データ!$F$2:$H$101, 2, FALSE), "")))</f>
        <v/>
      </c>
      <c r="AA188" s="11" t="str">
        <f>IF($A188="","",IF(競技者データ入力シート!S192="", "", 競技者データ入力シート!S192))</f>
        <v/>
      </c>
      <c r="AB188" s="11" t="str">
        <f>IF(競技者データ入力シート!T192="", "", 競技者データ入力シート!T192)</f>
        <v/>
      </c>
      <c r="AC188" s="11" t="str">
        <f>IF(競技者データ入力シート!V192="", "", TRIM(競技者データ入力シート!V192))</f>
        <v/>
      </c>
      <c r="AD188" s="11" t="str">
        <f>IF(競技者データ入力シート!W192="", "", 競技者データ入力シート!W192)</f>
        <v/>
      </c>
      <c r="AE188" s="11" t="str">
        <f>IF(AF188="", "", IF($K188="男", VLOOKUP(AF188, データ!$B$2:$C$101, 2, FALSE), IF($K188="女", VLOOKUP(AF188, データ!$F$2:$H$101, 2, FALSE), "")))</f>
        <v/>
      </c>
      <c r="AF188" s="11" t="str">
        <f>IF($A188="","",IF(競技者データ入力シート!X192="", "", 競技者データ入力シート!X192))</f>
        <v/>
      </c>
      <c r="AG188" s="11" t="str">
        <f>IF(競技者データ入力シート!Y192="", "", 競技者データ入力シート!Y192)</f>
        <v/>
      </c>
      <c r="AH188" s="11" t="str">
        <f>IF(競技者データ入力シート!AA192="", "", TRIM(競技者データ入力シート!AA192))</f>
        <v/>
      </c>
      <c r="AI188" s="11" t="str">
        <f>IF(競技者データ入力シート!AB192="", "", 競技者データ入力シート!AB192)</f>
        <v/>
      </c>
      <c r="AJ188" s="11" t="str">
        <f>IF(AK188="", "", IF($K188="男", VLOOKUP(AK188, データ!$B$2:$C$101, 2, FALSE), IF($K188="女", VLOOKUP(AK188, データ!$F$2:$H$101, 2, FALSE), "")))</f>
        <v/>
      </c>
      <c r="AK188" s="11" t="str">
        <f>IF($A188="","",IF(競技者データ入力シート!AC192="", "", 競技者データ入力シート!AC192))</f>
        <v/>
      </c>
      <c r="AL188" s="11" t="str">
        <f>IF(競技者データ入力シート!AD192="", "", 競技者データ入力シート!AD192)</f>
        <v/>
      </c>
      <c r="AM188" s="11" t="str">
        <f>IF(競技者データ入力シート!AF192="", "", TRIM(競技者データ入力シート!AF192))</f>
        <v/>
      </c>
      <c r="AN188" s="11" t="str">
        <f>IF(競技者データ入力シート!AG192="", "", 競技者データ入力シート!AG192)</f>
        <v/>
      </c>
      <c r="AO188" s="11" t="str">
        <f>IF(AP188="", "", IF($K188="男", VLOOKUP(AP188, データ!$B$2:$C$101, 2, FALSE), IF($K188="女", VLOOKUP(AP188, データ!$F$2:$H$101, 2, FALSE), "")))</f>
        <v/>
      </c>
      <c r="AP188" s="11" t="str">
        <f>IF($A188="","",IF(競技者データ入力シート!AH192="", "", 競技者データ入力シート!AH192))</f>
        <v/>
      </c>
      <c r="AQ188" s="11" t="str">
        <f>IF(競技者データ入力シート!AI192="", "", 競技者データ入力シート!AI192)</f>
        <v/>
      </c>
      <c r="AR188" s="11" t="str">
        <f>IF(競技者データ入力シート!AK192="", "", TRIM(競技者データ入力シート!AK192))</f>
        <v/>
      </c>
      <c r="AS188" s="11" t="str">
        <f>IF(競技者データ入力シート!AL192="", "", 競技者データ入力シート!AL192)</f>
        <v/>
      </c>
      <c r="AT188" s="11" t="str">
        <f t="shared" si="14"/>
        <v/>
      </c>
    </row>
    <row r="189" spans="1:46">
      <c r="A189" s="11" t="str">
        <f>競技者データ入力シート!A193</f>
        <v/>
      </c>
      <c r="B189" s="11" t="str">
        <f>IF(競技者データ入力シート!B193="", "", 競技者データ入力シート!B193)</f>
        <v/>
      </c>
      <c r="C189" s="11" t="str">
        <f>IF(競技者データ入力シート!C193="", "", 競技者データ入力シート!C193)</f>
        <v/>
      </c>
      <c r="D189" s="11" t="str">
        <f>IF(競技者データ入力シート!D193="", "", 競技者データ入力シート!D193)</f>
        <v/>
      </c>
      <c r="E189" s="11" t="str">
        <f t="shared" si="15"/>
        <v/>
      </c>
      <c r="F189" s="11" t="str">
        <f t="shared" si="16"/>
        <v/>
      </c>
      <c r="G189" s="11" t="str">
        <f t="shared" si="17"/>
        <v/>
      </c>
      <c r="H189" s="11" t="str">
        <f t="shared" si="18"/>
        <v/>
      </c>
      <c r="I189" s="11" t="str">
        <f>IF(競技者データ入力シート!E193="", "", 競技者データ入力シート!E193)</f>
        <v/>
      </c>
      <c r="J189" s="11" t="str">
        <f>IF(競技者データ入力シート!F193="", "", 競技者データ入力シート!F193)</f>
        <v/>
      </c>
      <c r="K189" s="11" t="str">
        <f>IF(競技者データ入力シート!H193="", "", 競技者データ入力シート!H193)</f>
        <v/>
      </c>
      <c r="L189" s="11" t="str">
        <f>IF(競技者データ入力シート!I193="", "", 競技者データ入力シート!I193)</f>
        <v/>
      </c>
      <c r="M189" s="11" t="str">
        <f>IF(競技者データ入力シート!J193="", "", 競技者データ入力シート!J193)</f>
        <v/>
      </c>
      <c r="N189" s="11" t="str">
        <f>IF(競技者データ入力シート!K193="", "", 競技者データ入力シート!K193)</f>
        <v/>
      </c>
      <c r="O189" s="11" t="str">
        <f>IF(競技者データ入力シート!L193="", "", 競技者データ入力シート!L193)</f>
        <v/>
      </c>
      <c r="P189" s="11" t="str">
        <f>IF(A189="","",競技者データ入力シート!$S$1)</f>
        <v/>
      </c>
      <c r="Q189" s="11" t="str">
        <f>IF(P189="", "",'大会申込一覧表(印刷して提出)'!$P$6)</f>
        <v/>
      </c>
      <c r="R189" s="11" t="str">
        <f>IF(P189="", "", '大会申込一覧表(印刷して提出)'!$E$6)</f>
        <v/>
      </c>
      <c r="S189" s="11" t="str">
        <f>IF(Q189="", "", '大会申込一覧表(印刷して提出)'!$P$5)</f>
        <v/>
      </c>
      <c r="T189" s="11" t="str">
        <f>IF(競技者データ入力シート!M193="", "", 競技者データ入力シート!M193)</f>
        <v/>
      </c>
      <c r="U189" s="11" t="str">
        <f>IF(V189="", "", IF($K189="男", VLOOKUP(V189, データ!$B$2:$C$101, 2, FALSE), IF($K189="女", VLOOKUP(V189, データ!$F$2:$H$101, 2, FALSE), "")))</f>
        <v/>
      </c>
      <c r="V189" s="240" t="str">
        <f>IF($A189="","",IF(競技者データ入力シート!N193="", "", 競技者データ入力シート!N193))</f>
        <v/>
      </c>
      <c r="W189" s="239" t="str">
        <f>IF(競技者データ入力シート!O193="", "", 競技者データ入力シート!O193)</f>
        <v/>
      </c>
      <c r="X189" s="11" t="str">
        <f>IF(競技者データ入力シート!Q193="", "", TRIM(競技者データ入力シート!Q193))</f>
        <v/>
      </c>
      <c r="Y189" s="11" t="str">
        <f>IF(競技者データ入力シート!R193="", "", 競技者データ入力シート!R193)</f>
        <v/>
      </c>
      <c r="Z189" s="11" t="str">
        <f>IF(AA189="", "", IF($K189="男", VLOOKUP(AA189, データ!$B$2:$C$101, 2, FALSE), IF($K189="女", VLOOKUP(AA189, データ!$F$2:$H$101, 2, FALSE), "")))</f>
        <v/>
      </c>
      <c r="AA189" s="11" t="str">
        <f>IF($A189="","",IF(競技者データ入力シート!S193="", "", 競技者データ入力シート!S193))</f>
        <v/>
      </c>
      <c r="AB189" s="11" t="str">
        <f>IF(競技者データ入力シート!T193="", "", 競技者データ入力シート!T193)</f>
        <v/>
      </c>
      <c r="AC189" s="11" t="str">
        <f>IF(競技者データ入力シート!V193="", "", TRIM(競技者データ入力シート!V193))</f>
        <v/>
      </c>
      <c r="AD189" s="11" t="str">
        <f>IF(競技者データ入力シート!W193="", "", 競技者データ入力シート!W193)</f>
        <v/>
      </c>
      <c r="AE189" s="11" t="str">
        <f>IF(AF189="", "", IF($K189="男", VLOOKUP(AF189, データ!$B$2:$C$101, 2, FALSE), IF($K189="女", VLOOKUP(AF189, データ!$F$2:$H$101, 2, FALSE), "")))</f>
        <v/>
      </c>
      <c r="AF189" s="11" t="str">
        <f>IF($A189="","",IF(競技者データ入力シート!X193="", "", 競技者データ入力シート!X193))</f>
        <v/>
      </c>
      <c r="AG189" s="11" t="str">
        <f>IF(競技者データ入力シート!Y193="", "", 競技者データ入力シート!Y193)</f>
        <v/>
      </c>
      <c r="AH189" s="11" t="str">
        <f>IF(競技者データ入力シート!AA193="", "", TRIM(競技者データ入力シート!AA193))</f>
        <v/>
      </c>
      <c r="AI189" s="11" t="str">
        <f>IF(競技者データ入力シート!AB193="", "", 競技者データ入力シート!AB193)</f>
        <v/>
      </c>
      <c r="AJ189" s="11" t="str">
        <f>IF(AK189="", "", IF($K189="男", VLOOKUP(AK189, データ!$B$2:$C$101, 2, FALSE), IF($K189="女", VLOOKUP(AK189, データ!$F$2:$H$101, 2, FALSE), "")))</f>
        <v/>
      </c>
      <c r="AK189" s="11" t="str">
        <f>IF($A189="","",IF(競技者データ入力シート!AC193="", "", 競技者データ入力シート!AC193))</f>
        <v/>
      </c>
      <c r="AL189" s="11" t="str">
        <f>IF(競技者データ入力シート!AD193="", "", 競技者データ入力シート!AD193)</f>
        <v/>
      </c>
      <c r="AM189" s="11" t="str">
        <f>IF(競技者データ入力シート!AF193="", "", TRIM(競技者データ入力シート!AF193))</f>
        <v/>
      </c>
      <c r="AN189" s="11" t="str">
        <f>IF(競技者データ入力シート!AG193="", "", 競技者データ入力シート!AG193)</f>
        <v/>
      </c>
      <c r="AO189" s="11" t="str">
        <f>IF(AP189="", "", IF($K189="男", VLOOKUP(AP189, データ!$B$2:$C$101, 2, FALSE), IF($K189="女", VLOOKUP(AP189, データ!$F$2:$H$101, 2, FALSE), "")))</f>
        <v/>
      </c>
      <c r="AP189" s="11" t="str">
        <f>IF($A189="","",IF(競技者データ入力シート!AH193="", "", 競技者データ入力シート!AH193))</f>
        <v/>
      </c>
      <c r="AQ189" s="11" t="str">
        <f>IF(競技者データ入力シート!AI193="", "", 競技者データ入力シート!AI193)</f>
        <v/>
      </c>
      <c r="AR189" s="11" t="str">
        <f>IF(競技者データ入力シート!AK193="", "", TRIM(競技者データ入力シート!AK193))</f>
        <v/>
      </c>
      <c r="AS189" s="11" t="str">
        <f>IF(競技者データ入力シート!AL193="", "", 競技者データ入力シート!AL193)</f>
        <v/>
      </c>
      <c r="AT189" s="11" t="str">
        <f t="shared" si="14"/>
        <v/>
      </c>
    </row>
    <row r="190" spans="1:46">
      <c r="A190" s="11" t="str">
        <f>競技者データ入力シート!A194</f>
        <v/>
      </c>
      <c r="B190" s="11" t="str">
        <f>IF(競技者データ入力シート!B194="", "", 競技者データ入力シート!B194)</f>
        <v/>
      </c>
      <c r="C190" s="11" t="str">
        <f>IF(競技者データ入力シート!C194="", "", 競技者データ入力シート!C194)</f>
        <v/>
      </c>
      <c r="D190" s="11" t="str">
        <f>IF(競技者データ入力シート!D194="", "", 競技者データ入力シート!D194)</f>
        <v/>
      </c>
      <c r="E190" s="11" t="str">
        <f t="shared" si="15"/>
        <v/>
      </c>
      <c r="F190" s="11" t="str">
        <f t="shared" si="16"/>
        <v/>
      </c>
      <c r="G190" s="11" t="str">
        <f t="shared" si="17"/>
        <v/>
      </c>
      <c r="H190" s="11" t="str">
        <f t="shared" si="18"/>
        <v/>
      </c>
      <c r="I190" s="11" t="str">
        <f>IF(競技者データ入力シート!E194="", "", 競技者データ入力シート!E194)</f>
        <v/>
      </c>
      <c r="J190" s="11" t="str">
        <f>IF(競技者データ入力シート!F194="", "", 競技者データ入力シート!F194)</f>
        <v/>
      </c>
      <c r="K190" s="11" t="str">
        <f>IF(競技者データ入力シート!H194="", "", 競技者データ入力シート!H194)</f>
        <v/>
      </c>
      <c r="L190" s="11" t="str">
        <f>IF(競技者データ入力シート!I194="", "", 競技者データ入力シート!I194)</f>
        <v/>
      </c>
      <c r="M190" s="11" t="str">
        <f>IF(競技者データ入力シート!J194="", "", 競技者データ入力シート!J194)</f>
        <v/>
      </c>
      <c r="N190" s="11" t="str">
        <f>IF(競技者データ入力シート!K194="", "", 競技者データ入力シート!K194)</f>
        <v/>
      </c>
      <c r="O190" s="11" t="str">
        <f>IF(競技者データ入力シート!L194="", "", 競技者データ入力シート!L194)</f>
        <v/>
      </c>
      <c r="P190" s="11" t="str">
        <f>IF(A190="","",競技者データ入力シート!$S$1)</f>
        <v/>
      </c>
      <c r="Q190" s="11" t="str">
        <f>IF(P190="", "",'大会申込一覧表(印刷して提出)'!$P$6)</f>
        <v/>
      </c>
      <c r="R190" s="11" t="str">
        <f>IF(P190="", "", '大会申込一覧表(印刷して提出)'!$E$6)</f>
        <v/>
      </c>
      <c r="S190" s="11" t="str">
        <f>IF(Q190="", "", '大会申込一覧表(印刷して提出)'!$P$5)</f>
        <v/>
      </c>
      <c r="T190" s="11" t="str">
        <f>IF(競技者データ入力シート!M194="", "", 競技者データ入力シート!M194)</f>
        <v/>
      </c>
      <c r="U190" s="11" t="str">
        <f>IF(V190="", "", IF($K190="男", VLOOKUP(V190, データ!$B$2:$C$101, 2, FALSE), IF($K190="女", VLOOKUP(V190, データ!$F$2:$H$101, 2, FALSE), "")))</f>
        <v/>
      </c>
      <c r="V190" s="240" t="str">
        <f>IF($A190="","",IF(競技者データ入力シート!N194="", "", 競技者データ入力シート!N194))</f>
        <v/>
      </c>
      <c r="W190" s="239" t="str">
        <f>IF(競技者データ入力シート!O194="", "", 競技者データ入力シート!O194)</f>
        <v/>
      </c>
      <c r="X190" s="11" t="str">
        <f>IF(競技者データ入力シート!Q194="", "", TRIM(競技者データ入力シート!Q194))</f>
        <v/>
      </c>
      <c r="Y190" s="11" t="str">
        <f>IF(競技者データ入力シート!R194="", "", 競技者データ入力シート!R194)</f>
        <v/>
      </c>
      <c r="Z190" s="11" t="str">
        <f>IF(AA190="", "", IF($K190="男", VLOOKUP(AA190, データ!$B$2:$C$101, 2, FALSE), IF($K190="女", VLOOKUP(AA190, データ!$F$2:$H$101, 2, FALSE), "")))</f>
        <v/>
      </c>
      <c r="AA190" s="11" t="str">
        <f>IF($A190="","",IF(競技者データ入力シート!S194="", "", 競技者データ入力シート!S194))</f>
        <v/>
      </c>
      <c r="AB190" s="11" t="str">
        <f>IF(競技者データ入力シート!T194="", "", 競技者データ入力シート!T194)</f>
        <v/>
      </c>
      <c r="AC190" s="11" t="str">
        <f>IF(競技者データ入力シート!V194="", "", TRIM(競技者データ入力シート!V194))</f>
        <v/>
      </c>
      <c r="AD190" s="11" t="str">
        <f>IF(競技者データ入力シート!W194="", "", 競技者データ入力シート!W194)</f>
        <v/>
      </c>
      <c r="AE190" s="11" t="str">
        <f>IF(AF190="", "", IF($K190="男", VLOOKUP(AF190, データ!$B$2:$C$101, 2, FALSE), IF($K190="女", VLOOKUP(AF190, データ!$F$2:$H$101, 2, FALSE), "")))</f>
        <v/>
      </c>
      <c r="AF190" s="11" t="str">
        <f>IF($A190="","",IF(競技者データ入力シート!X194="", "", 競技者データ入力シート!X194))</f>
        <v/>
      </c>
      <c r="AG190" s="11" t="str">
        <f>IF(競技者データ入力シート!Y194="", "", 競技者データ入力シート!Y194)</f>
        <v/>
      </c>
      <c r="AH190" s="11" t="str">
        <f>IF(競技者データ入力シート!AA194="", "", TRIM(競技者データ入力シート!AA194))</f>
        <v/>
      </c>
      <c r="AI190" s="11" t="str">
        <f>IF(競技者データ入力シート!AB194="", "", 競技者データ入力シート!AB194)</f>
        <v/>
      </c>
      <c r="AJ190" s="11" t="str">
        <f>IF(AK190="", "", IF($K190="男", VLOOKUP(AK190, データ!$B$2:$C$101, 2, FALSE), IF($K190="女", VLOOKUP(AK190, データ!$F$2:$H$101, 2, FALSE), "")))</f>
        <v/>
      </c>
      <c r="AK190" s="11" t="str">
        <f>IF($A190="","",IF(競技者データ入力シート!AC194="", "", 競技者データ入力シート!AC194))</f>
        <v/>
      </c>
      <c r="AL190" s="11" t="str">
        <f>IF(競技者データ入力シート!AD194="", "", 競技者データ入力シート!AD194)</f>
        <v/>
      </c>
      <c r="AM190" s="11" t="str">
        <f>IF(競技者データ入力シート!AF194="", "", TRIM(競技者データ入力シート!AF194))</f>
        <v/>
      </c>
      <c r="AN190" s="11" t="str">
        <f>IF(競技者データ入力シート!AG194="", "", 競技者データ入力シート!AG194)</f>
        <v/>
      </c>
      <c r="AO190" s="11" t="str">
        <f>IF(AP190="", "", IF($K190="男", VLOOKUP(AP190, データ!$B$2:$C$101, 2, FALSE), IF($K190="女", VLOOKUP(AP190, データ!$F$2:$H$101, 2, FALSE), "")))</f>
        <v/>
      </c>
      <c r="AP190" s="11" t="str">
        <f>IF($A190="","",IF(競技者データ入力シート!AH194="", "", 競技者データ入力シート!AH194))</f>
        <v/>
      </c>
      <c r="AQ190" s="11" t="str">
        <f>IF(競技者データ入力シート!AI194="", "", 競技者データ入力シート!AI194)</f>
        <v/>
      </c>
      <c r="AR190" s="11" t="str">
        <f>IF(競技者データ入力シート!AK194="", "", TRIM(競技者データ入力シート!AK194))</f>
        <v/>
      </c>
      <c r="AS190" s="11" t="str">
        <f>IF(競技者データ入力シート!AL194="", "", 競技者データ入力シート!AL194)</f>
        <v/>
      </c>
      <c r="AT190" s="11" t="str">
        <f t="shared" si="14"/>
        <v/>
      </c>
    </row>
    <row r="191" spans="1:46">
      <c r="A191" s="11" t="str">
        <f>競技者データ入力シート!A195</f>
        <v/>
      </c>
      <c r="B191" s="11" t="str">
        <f>IF(競技者データ入力シート!B195="", "", 競技者データ入力シート!B195)</f>
        <v/>
      </c>
      <c r="C191" s="11" t="str">
        <f>IF(競技者データ入力シート!C195="", "", 競技者データ入力シート!C195)</f>
        <v/>
      </c>
      <c r="D191" s="11" t="str">
        <f>IF(競技者データ入力シート!D195="", "", 競技者データ入力シート!D195)</f>
        <v/>
      </c>
      <c r="E191" s="11" t="str">
        <f t="shared" si="15"/>
        <v/>
      </c>
      <c r="F191" s="11" t="str">
        <f t="shared" si="16"/>
        <v/>
      </c>
      <c r="G191" s="11" t="str">
        <f t="shared" si="17"/>
        <v/>
      </c>
      <c r="H191" s="11" t="str">
        <f t="shared" si="18"/>
        <v/>
      </c>
      <c r="I191" s="11" t="str">
        <f>IF(競技者データ入力シート!E195="", "", 競技者データ入力シート!E195)</f>
        <v/>
      </c>
      <c r="J191" s="11" t="str">
        <f>IF(競技者データ入力シート!F195="", "", 競技者データ入力シート!F195)</f>
        <v/>
      </c>
      <c r="K191" s="11" t="str">
        <f>IF(競技者データ入力シート!H195="", "", 競技者データ入力シート!H195)</f>
        <v/>
      </c>
      <c r="L191" s="11" t="str">
        <f>IF(競技者データ入力シート!I195="", "", 競技者データ入力シート!I195)</f>
        <v/>
      </c>
      <c r="M191" s="11" t="str">
        <f>IF(競技者データ入力シート!J195="", "", 競技者データ入力シート!J195)</f>
        <v/>
      </c>
      <c r="N191" s="11" t="str">
        <f>IF(競技者データ入力シート!K195="", "", 競技者データ入力シート!K195)</f>
        <v/>
      </c>
      <c r="O191" s="11" t="str">
        <f>IF(競技者データ入力シート!L195="", "", 競技者データ入力シート!L195)</f>
        <v/>
      </c>
      <c r="P191" s="11" t="str">
        <f>IF(A191="","",競技者データ入力シート!$S$1)</f>
        <v/>
      </c>
      <c r="Q191" s="11" t="str">
        <f>IF(P191="", "",'大会申込一覧表(印刷して提出)'!$P$6)</f>
        <v/>
      </c>
      <c r="R191" s="11" t="str">
        <f>IF(P191="", "", '大会申込一覧表(印刷して提出)'!$E$6)</f>
        <v/>
      </c>
      <c r="S191" s="11" t="str">
        <f>IF(Q191="", "", '大会申込一覧表(印刷して提出)'!$P$5)</f>
        <v/>
      </c>
      <c r="T191" s="11" t="str">
        <f>IF(競技者データ入力シート!M195="", "", 競技者データ入力シート!M195)</f>
        <v/>
      </c>
      <c r="U191" s="11" t="str">
        <f>IF(V191="", "", IF($K191="男", VLOOKUP(V191, データ!$B$2:$C$101, 2, FALSE), IF($K191="女", VLOOKUP(V191, データ!$F$2:$H$101, 2, FALSE), "")))</f>
        <v/>
      </c>
      <c r="V191" s="240" t="str">
        <f>IF($A191="","",IF(競技者データ入力シート!N195="", "", 競技者データ入力シート!N195))</f>
        <v/>
      </c>
      <c r="W191" s="239" t="str">
        <f>IF(競技者データ入力シート!O195="", "", 競技者データ入力シート!O195)</f>
        <v/>
      </c>
      <c r="X191" s="11" t="str">
        <f>IF(競技者データ入力シート!Q195="", "", TRIM(競技者データ入力シート!Q195))</f>
        <v/>
      </c>
      <c r="Y191" s="11" t="str">
        <f>IF(競技者データ入力シート!R195="", "", 競技者データ入力シート!R195)</f>
        <v/>
      </c>
      <c r="Z191" s="11" t="str">
        <f>IF(AA191="", "", IF($K191="男", VLOOKUP(AA191, データ!$B$2:$C$101, 2, FALSE), IF($K191="女", VLOOKUP(AA191, データ!$F$2:$H$101, 2, FALSE), "")))</f>
        <v/>
      </c>
      <c r="AA191" s="11" t="str">
        <f>IF($A191="","",IF(競技者データ入力シート!S195="", "", 競技者データ入力シート!S195))</f>
        <v/>
      </c>
      <c r="AB191" s="11" t="str">
        <f>IF(競技者データ入力シート!T195="", "", 競技者データ入力シート!T195)</f>
        <v/>
      </c>
      <c r="AC191" s="11" t="str">
        <f>IF(競技者データ入力シート!V195="", "", TRIM(競技者データ入力シート!V195))</f>
        <v/>
      </c>
      <c r="AD191" s="11" t="str">
        <f>IF(競技者データ入力シート!W195="", "", 競技者データ入力シート!W195)</f>
        <v/>
      </c>
      <c r="AE191" s="11" t="str">
        <f>IF(AF191="", "", IF($K191="男", VLOOKUP(AF191, データ!$B$2:$C$101, 2, FALSE), IF($K191="女", VLOOKUP(AF191, データ!$F$2:$H$101, 2, FALSE), "")))</f>
        <v/>
      </c>
      <c r="AF191" s="11" t="str">
        <f>IF($A191="","",IF(競技者データ入力シート!X195="", "", 競技者データ入力シート!X195))</f>
        <v/>
      </c>
      <c r="AG191" s="11" t="str">
        <f>IF(競技者データ入力シート!Y195="", "", 競技者データ入力シート!Y195)</f>
        <v/>
      </c>
      <c r="AH191" s="11" t="str">
        <f>IF(競技者データ入力シート!AA195="", "", TRIM(競技者データ入力シート!AA195))</f>
        <v/>
      </c>
      <c r="AI191" s="11" t="str">
        <f>IF(競技者データ入力シート!AB195="", "", 競技者データ入力シート!AB195)</f>
        <v/>
      </c>
      <c r="AJ191" s="11" t="str">
        <f>IF(AK191="", "", IF($K191="男", VLOOKUP(AK191, データ!$B$2:$C$101, 2, FALSE), IF($K191="女", VLOOKUP(AK191, データ!$F$2:$H$101, 2, FALSE), "")))</f>
        <v/>
      </c>
      <c r="AK191" s="11" t="str">
        <f>IF($A191="","",IF(競技者データ入力シート!AC195="", "", 競技者データ入力シート!AC195))</f>
        <v/>
      </c>
      <c r="AL191" s="11" t="str">
        <f>IF(競技者データ入力シート!AD195="", "", 競技者データ入力シート!AD195)</f>
        <v/>
      </c>
      <c r="AM191" s="11" t="str">
        <f>IF(競技者データ入力シート!AF195="", "", TRIM(競技者データ入力シート!AF195))</f>
        <v/>
      </c>
      <c r="AN191" s="11" t="str">
        <f>IF(競技者データ入力シート!AG195="", "", 競技者データ入力シート!AG195)</f>
        <v/>
      </c>
      <c r="AO191" s="11" t="str">
        <f>IF(AP191="", "", IF($K191="男", VLOOKUP(AP191, データ!$B$2:$C$101, 2, FALSE), IF($K191="女", VLOOKUP(AP191, データ!$F$2:$H$101, 2, FALSE), "")))</f>
        <v/>
      </c>
      <c r="AP191" s="11" t="str">
        <f>IF($A191="","",IF(競技者データ入力シート!AH195="", "", 競技者データ入力シート!AH195))</f>
        <v/>
      </c>
      <c r="AQ191" s="11" t="str">
        <f>IF(競技者データ入力シート!AI195="", "", 競技者データ入力シート!AI195)</f>
        <v/>
      </c>
      <c r="AR191" s="11" t="str">
        <f>IF(競技者データ入力シート!AK195="", "", TRIM(競技者データ入力シート!AK195))</f>
        <v/>
      </c>
      <c r="AS191" s="11" t="str">
        <f>IF(競技者データ入力シート!AL195="", "", 競技者データ入力シート!AL195)</f>
        <v/>
      </c>
      <c r="AT191" s="11" t="str">
        <f t="shared" si="14"/>
        <v/>
      </c>
    </row>
    <row r="192" spans="1:46">
      <c r="A192" s="11" t="str">
        <f>競技者データ入力シート!A196</f>
        <v/>
      </c>
      <c r="B192" s="11" t="str">
        <f>IF(競技者データ入力シート!B196="", "", 競技者データ入力シート!B196)</f>
        <v/>
      </c>
      <c r="C192" s="11" t="str">
        <f>IF(競技者データ入力シート!C196="", "", 競技者データ入力シート!C196)</f>
        <v/>
      </c>
      <c r="D192" s="11" t="str">
        <f>IF(競技者データ入力シート!D196="", "", 競技者データ入力シート!D196)</f>
        <v/>
      </c>
      <c r="E192" s="11" t="str">
        <f t="shared" si="15"/>
        <v/>
      </c>
      <c r="F192" s="11" t="str">
        <f t="shared" si="16"/>
        <v/>
      </c>
      <c r="G192" s="11" t="str">
        <f t="shared" si="17"/>
        <v/>
      </c>
      <c r="H192" s="11" t="str">
        <f t="shared" si="18"/>
        <v/>
      </c>
      <c r="I192" s="11" t="str">
        <f>IF(競技者データ入力シート!E196="", "", 競技者データ入力シート!E196)</f>
        <v/>
      </c>
      <c r="J192" s="11" t="str">
        <f>IF(競技者データ入力シート!F196="", "", 競技者データ入力シート!F196)</f>
        <v/>
      </c>
      <c r="K192" s="11" t="str">
        <f>IF(競技者データ入力シート!H196="", "", 競技者データ入力シート!H196)</f>
        <v/>
      </c>
      <c r="L192" s="11" t="str">
        <f>IF(競技者データ入力シート!I196="", "", 競技者データ入力シート!I196)</f>
        <v/>
      </c>
      <c r="M192" s="11" t="str">
        <f>IF(競技者データ入力シート!J196="", "", 競技者データ入力シート!J196)</f>
        <v/>
      </c>
      <c r="N192" s="11" t="str">
        <f>IF(競技者データ入力シート!K196="", "", 競技者データ入力シート!K196)</f>
        <v/>
      </c>
      <c r="O192" s="11" t="str">
        <f>IF(競技者データ入力シート!L196="", "", 競技者データ入力シート!L196)</f>
        <v/>
      </c>
      <c r="P192" s="11" t="str">
        <f>IF(A192="","",競技者データ入力シート!$S$1)</f>
        <v/>
      </c>
      <c r="Q192" s="11" t="str">
        <f>IF(P192="", "",'大会申込一覧表(印刷して提出)'!$P$6)</f>
        <v/>
      </c>
      <c r="R192" s="11" t="str">
        <f>IF(P192="", "", '大会申込一覧表(印刷して提出)'!$E$6)</f>
        <v/>
      </c>
      <c r="S192" s="11" t="str">
        <f>IF(Q192="", "", '大会申込一覧表(印刷して提出)'!$P$5)</f>
        <v/>
      </c>
      <c r="T192" s="11" t="str">
        <f>IF(競技者データ入力シート!M196="", "", 競技者データ入力シート!M196)</f>
        <v/>
      </c>
      <c r="U192" s="11" t="str">
        <f>IF(V192="", "", IF($K192="男", VLOOKUP(V192, データ!$B$2:$C$101, 2, FALSE), IF($K192="女", VLOOKUP(V192, データ!$F$2:$H$101, 2, FALSE), "")))</f>
        <v/>
      </c>
      <c r="V192" s="240" t="str">
        <f>IF($A192="","",IF(競技者データ入力シート!N196="", "", 競技者データ入力シート!N196))</f>
        <v/>
      </c>
      <c r="W192" s="239" t="str">
        <f>IF(競技者データ入力シート!O196="", "", 競技者データ入力シート!O196)</f>
        <v/>
      </c>
      <c r="X192" s="11" t="str">
        <f>IF(競技者データ入力シート!Q196="", "", TRIM(競技者データ入力シート!Q196))</f>
        <v/>
      </c>
      <c r="Y192" s="11" t="str">
        <f>IF(競技者データ入力シート!R196="", "", 競技者データ入力シート!R196)</f>
        <v/>
      </c>
      <c r="Z192" s="11" t="str">
        <f>IF(AA192="", "", IF($K192="男", VLOOKUP(AA192, データ!$B$2:$C$101, 2, FALSE), IF($K192="女", VLOOKUP(AA192, データ!$F$2:$H$101, 2, FALSE), "")))</f>
        <v/>
      </c>
      <c r="AA192" s="11" t="str">
        <f>IF($A192="","",IF(競技者データ入力シート!S196="", "", 競技者データ入力シート!S196))</f>
        <v/>
      </c>
      <c r="AB192" s="11" t="str">
        <f>IF(競技者データ入力シート!T196="", "", 競技者データ入力シート!T196)</f>
        <v/>
      </c>
      <c r="AC192" s="11" t="str">
        <f>IF(競技者データ入力シート!V196="", "", TRIM(競技者データ入力シート!V196))</f>
        <v/>
      </c>
      <c r="AD192" s="11" t="str">
        <f>IF(競技者データ入力シート!W196="", "", 競技者データ入力シート!W196)</f>
        <v/>
      </c>
      <c r="AE192" s="11" t="str">
        <f>IF(AF192="", "", IF($K192="男", VLOOKUP(AF192, データ!$B$2:$C$101, 2, FALSE), IF($K192="女", VLOOKUP(AF192, データ!$F$2:$H$101, 2, FALSE), "")))</f>
        <v/>
      </c>
      <c r="AF192" s="11" t="str">
        <f>IF($A192="","",IF(競技者データ入力シート!X196="", "", 競技者データ入力シート!X196))</f>
        <v/>
      </c>
      <c r="AG192" s="11" t="str">
        <f>IF(競技者データ入力シート!Y196="", "", 競技者データ入力シート!Y196)</f>
        <v/>
      </c>
      <c r="AH192" s="11" t="str">
        <f>IF(競技者データ入力シート!AA196="", "", TRIM(競技者データ入力シート!AA196))</f>
        <v/>
      </c>
      <c r="AI192" s="11" t="str">
        <f>IF(競技者データ入力シート!AB196="", "", 競技者データ入力シート!AB196)</f>
        <v/>
      </c>
      <c r="AJ192" s="11" t="str">
        <f>IF(AK192="", "", IF($K192="男", VLOOKUP(AK192, データ!$B$2:$C$101, 2, FALSE), IF($K192="女", VLOOKUP(AK192, データ!$F$2:$H$101, 2, FALSE), "")))</f>
        <v/>
      </c>
      <c r="AK192" s="11" t="str">
        <f>IF($A192="","",IF(競技者データ入力シート!AC196="", "", 競技者データ入力シート!AC196))</f>
        <v/>
      </c>
      <c r="AL192" s="11" t="str">
        <f>IF(競技者データ入力シート!AD196="", "", 競技者データ入力シート!AD196)</f>
        <v/>
      </c>
      <c r="AM192" s="11" t="str">
        <f>IF(競技者データ入力シート!AF196="", "", TRIM(競技者データ入力シート!AF196))</f>
        <v/>
      </c>
      <c r="AN192" s="11" t="str">
        <f>IF(競技者データ入力シート!AG196="", "", 競技者データ入力シート!AG196)</f>
        <v/>
      </c>
      <c r="AO192" s="11" t="str">
        <f>IF(AP192="", "", IF($K192="男", VLOOKUP(AP192, データ!$B$2:$C$101, 2, FALSE), IF($K192="女", VLOOKUP(AP192, データ!$F$2:$H$101, 2, FALSE), "")))</f>
        <v/>
      </c>
      <c r="AP192" s="11" t="str">
        <f>IF($A192="","",IF(競技者データ入力シート!AH196="", "", 競技者データ入力シート!AH196))</f>
        <v/>
      </c>
      <c r="AQ192" s="11" t="str">
        <f>IF(競技者データ入力シート!AI196="", "", 競技者データ入力シート!AI196)</f>
        <v/>
      </c>
      <c r="AR192" s="11" t="str">
        <f>IF(競技者データ入力シート!AK196="", "", TRIM(競技者データ入力シート!AK196))</f>
        <v/>
      </c>
      <c r="AS192" s="11" t="str">
        <f>IF(競技者データ入力シート!AL196="", "", 競技者データ入力シート!AL196)</f>
        <v/>
      </c>
      <c r="AT192" s="11" t="str">
        <f t="shared" si="14"/>
        <v/>
      </c>
    </row>
    <row r="193" spans="1:46">
      <c r="A193" s="11" t="str">
        <f>競技者データ入力シート!A197</f>
        <v/>
      </c>
      <c r="B193" s="11" t="str">
        <f>IF(競技者データ入力シート!B197="", "", 競技者データ入力シート!B197)</f>
        <v/>
      </c>
      <c r="C193" s="11" t="str">
        <f>IF(競技者データ入力シート!C197="", "", 競技者データ入力シート!C197)</f>
        <v/>
      </c>
      <c r="D193" s="11" t="str">
        <f>IF(競技者データ入力シート!D197="", "", 競技者データ入力シート!D197)</f>
        <v/>
      </c>
      <c r="E193" s="11" t="str">
        <f t="shared" si="15"/>
        <v/>
      </c>
      <c r="F193" s="11" t="str">
        <f t="shared" si="16"/>
        <v/>
      </c>
      <c r="G193" s="11" t="str">
        <f t="shared" si="17"/>
        <v/>
      </c>
      <c r="H193" s="11" t="str">
        <f t="shared" si="18"/>
        <v/>
      </c>
      <c r="I193" s="11" t="str">
        <f>IF(競技者データ入力シート!E197="", "", 競技者データ入力シート!E197)</f>
        <v/>
      </c>
      <c r="J193" s="11" t="str">
        <f>IF(競技者データ入力シート!F197="", "", 競技者データ入力シート!F197)</f>
        <v/>
      </c>
      <c r="K193" s="11" t="str">
        <f>IF(競技者データ入力シート!H197="", "", 競技者データ入力シート!H197)</f>
        <v/>
      </c>
      <c r="L193" s="11" t="str">
        <f>IF(競技者データ入力シート!I197="", "", 競技者データ入力シート!I197)</f>
        <v/>
      </c>
      <c r="M193" s="11" t="str">
        <f>IF(競技者データ入力シート!J197="", "", 競技者データ入力シート!J197)</f>
        <v/>
      </c>
      <c r="N193" s="11" t="str">
        <f>IF(競技者データ入力シート!K197="", "", 競技者データ入力シート!K197)</f>
        <v/>
      </c>
      <c r="O193" s="11" t="str">
        <f>IF(競技者データ入力シート!L197="", "", 競技者データ入力シート!L197)</f>
        <v/>
      </c>
      <c r="P193" s="11" t="str">
        <f>IF(A193="","",競技者データ入力シート!$S$1)</f>
        <v/>
      </c>
      <c r="Q193" s="11" t="str">
        <f>IF(P193="", "",'大会申込一覧表(印刷して提出)'!$P$6)</f>
        <v/>
      </c>
      <c r="R193" s="11" t="str">
        <f>IF(P193="", "", '大会申込一覧表(印刷して提出)'!$E$6)</f>
        <v/>
      </c>
      <c r="S193" s="11" t="str">
        <f>IF(Q193="", "", '大会申込一覧表(印刷して提出)'!$P$5)</f>
        <v/>
      </c>
      <c r="T193" s="11" t="str">
        <f>IF(競技者データ入力シート!M197="", "", 競技者データ入力シート!M197)</f>
        <v/>
      </c>
      <c r="U193" s="11" t="str">
        <f>IF(V193="", "", IF($K193="男", VLOOKUP(V193, データ!$B$2:$C$101, 2, FALSE), IF($K193="女", VLOOKUP(V193, データ!$F$2:$H$101, 2, FALSE), "")))</f>
        <v/>
      </c>
      <c r="V193" s="240" t="str">
        <f>IF($A193="","",IF(競技者データ入力シート!N197="", "", 競技者データ入力シート!N197))</f>
        <v/>
      </c>
      <c r="W193" s="239" t="str">
        <f>IF(競技者データ入力シート!O197="", "", 競技者データ入力シート!O197)</f>
        <v/>
      </c>
      <c r="X193" s="11" t="str">
        <f>IF(競技者データ入力シート!Q197="", "", TRIM(競技者データ入力シート!Q197))</f>
        <v/>
      </c>
      <c r="Y193" s="11" t="str">
        <f>IF(競技者データ入力シート!R197="", "", 競技者データ入力シート!R197)</f>
        <v/>
      </c>
      <c r="Z193" s="11" t="str">
        <f>IF(AA193="", "", IF($K193="男", VLOOKUP(AA193, データ!$B$2:$C$101, 2, FALSE), IF($K193="女", VLOOKUP(AA193, データ!$F$2:$H$101, 2, FALSE), "")))</f>
        <v/>
      </c>
      <c r="AA193" s="11" t="str">
        <f>IF($A193="","",IF(競技者データ入力シート!S197="", "", 競技者データ入力シート!S197))</f>
        <v/>
      </c>
      <c r="AB193" s="11" t="str">
        <f>IF(競技者データ入力シート!T197="", "", 競技者データ入力シート!T197)</f>
        <v/>
      </c>
      <c r="AC193" s="11" t="str">
        <f>IF(競技者データ入力シート!V197="", "", TRIM(競技者データ入力シート!V197))</f>
        <v/>
      </c>
      <c r="AD193" s="11" t="str">
        <f>IF(競技者データ入力シート!W197="", "", 競技者データ入力シート!W197)</f>
        <v/>
      </c>
      <c r="AE193" s="11" t="str">
        <f>IF(AF193="", "", IF($K193="男", VLOOKUP(AF193, データ!$B$2:$C$101, 2, FALSE), IF($K193="女", VLOOKUP(AF193, データ!$F$2:$H$101, 2, FALSE), "")))</f>
        <v/>
      </c>
      <c r="AF193" s="11" t="str">
        <f>IF($A193="","",IF(競技者データ入力シート!X197="", "", 競技者データ入力シート!X197))</f>
        <v/>
      </c>
      <c r="AG193" s="11" t="str">
        <f>IF(競技者データ入力シート!Y197="", "", 競技者データ入力シート!Y197)</f>
        <v/>
      </c>
      <c r="AH193" s="11" t="str">
        <f>IF(競技者データ入力シート!AA197="", "", TRIM(競技者データ入力シート!AA197))</f>
        <v/>
      </c>
      <c r="AI193" s="11" t="str">
        <f>IF(競技者データ入力シート!AB197="", "", 競技者データ入力シート!AB197)</f>
        <v/>
      </c>
      <c r="AJ193" s="11" t="str">
        <f>IF(AK193="", "", IF($K193="男", VLOOKUP(AK193, データ!$B$2:$C$101, 2, FALSE), IF($K193="女", VLOOKUP(AK193, データ!$F$2:$H$101, 2, FALSE), "")))</f>
        <v/>
      </c>
      <c r="AK193" s="11" t="str">
        <f>IF($A193="","",IF(競技者データ入力シート!AC197="", "", 競技者データ入力シート!AC197))</f>
        <v/>
      </c>
      <c r="AL193" s="11" t="str">
        <f>IF(競技者データ入力シート!AD197="", "", 競技者データ入力シート!AD197)</f>
        <v/>
      </c>
      <c r="AM193" s="11" t="str">
        <f>IF(競技者データ入力シート!AF197="", "", TRIM(競技者データ入力シート!AF197))</f>
        <v/>
      </c>
      <c r="AN193" s="11" t="str">
        <f>IF(競技者データ入力シート!AG197="", "", 競技者データ入力シート!AG197)</f>
        <v/>
      </c>
      <c r="AO193" s="11" t="str">
        <f>IF(AP193="", "", IF($K193="男", VLOOKUP(AP193, データ!$B$2:$C$101, 2, FALSE), IF($K193="女", VLOOKUP(AP193, データ!$F$2:$H$101, 2, FALSE), "")))</f>
        <v/>
      </c>
      <c r="AP193" s="11" t="str">
        <f>IF($A193="","",IF(競技者データ入力シート!AH197="", "", 競技者データ入力シート!AH197))</f>
        <v/>
      </c>
      <c r="AQ193" s="11" t="str">
        <f>IF(競技者データ入力シート!AI197="", "", 競技者データ入力シート!AI197)</f>
        <v/>
      </c>
      <c r="AR193" s="11" t="str">
        <f>IF(競技者データ入力シート!AK197="", "", TRIM(競技者データ入力シート!AK197))</f>
        <v/>
      </c>
      <c r="AS193" s="11" t="str">
        <f>IF(競技者データ入力シート!AL197="", "", 競技者データ入力シート!AL197)</f>
        <v/>
      </c>
      <c r="AT193" s="11" t="str">
        <f t="shared" si="14"/>
        <v/>
      </c>
    </row>
    <row r="194" spans="1:46">
      <c r="A194" s="11" t="str">
        <f>競技者データ入力シート!A198</f>
        <v/>
      </c>
      <c r="B194" s="11" t="str">
        <f>IF(競技者データ入力シート!B198="", "", 競技者データ入力シート!B198)</f>
        <v/>
      </c>
      <c r="C194" s="11" t="str">
        <f>IF(競技者データ入力シート!C198="", "", 競技者データ入力シート!C198)</f>
        <v/>
      </c>
      <c r="D194" s="11" t="str">
        <f>IF(競技者データ入力シート!D198="", "", 競技者データ入力シート!D198)</f>
        <v/>
      </c>
      <c r="E194" s="11" t="str">
        <f t="shared" si="15"/>
        <v/>
      </c>
      <c r="F194" s="11" t="str">
        <f t="shared" si="16"/>
        <v/>
      </c>
      <c r="G194" s="11" t="str">
        <f t="shared" si="17"/>
        <v/>
      </c>
      <c r="H194" s="11" t="str">
        <f t="shared" si="18"/>
        <v/>
      </c>
      <c r="I194" s="11" t="str">
        <f>IF(競技者データ入力シート!E198="", "", 競技者データ入力シート!E198)</f>
        <v/>
      </c>
      <c r="J194" s="11" t="str">
        <f>IF(競技者データ入力シート!F198="", "", 競技者データ入力シート!F198)</f>
        <v/>
      </c>
      <c r="K194" s="11" t="str">
        <f>IF(競技者データ入力シート!H198="", "", 競技者データ入力シート!H198)</f>
        <v/>
      </c>
      <c r="L194" s="11" t="str">
        <f>IF(競技者データ入力シート!I198="", "", 競技者データ入力シート!I198)</f>
        <v/>
      </c>
      <c r="M194" s="11" t="str">
        <f>IF(競技者データ入力シート!J198="", "", 競技者データ入力シート!J198)</f>
        <v/>
      </c>
      <c r="N194" s="11" t="str">
        <f>IF(競技者データ入力シート!K198="", "", 競技者データ入力シート!K198)</f>
        <v/>
      </c>
      <c r="O194" s="11" t="str">
        <f>IF(競技者データ入力シート!L198="", "", 競技者データ入力シート!L198)</f>
        <v/>
      </c>
      <c r="P194" s="11" t="str">
        <f>IF(A194="","",競技者データ入力シート!$S$1)</f>
        <v/>
      </c>
      <c r="Q194" s="11" t="str">
        <f>IF(P194="", "",'大会申込一覧表(印刷して提出)'!$P$6)</f>
        <v/>
      </c>
      <c r="R194" s="11" t="str">
        <f>IF(P194="", "", '大会申込一覧表(印刷して提出)'!$E$6)</f>
        <v/>
      </c>
      <c r="S194" s="11" t="str">
        <f>IF(Q194="", "", '大会申込一覧表(印刷して提出)'!$P$5)</f>
        <v/>
      </c>
      <c r="T194" s="11" t="str">
        <f>IF(競技者データ入力シート!M198="", "", 競技者データ入力シート!M198)</f>
        <v/>
      </c>
      <c r="U194" s="11" t="str">
        <f>IF(V194="", "", IF($K194="男", VLOOKUP(V194, データ!$B$2:$C$101, 2, FALSE), IF($K194="女", VLOOKUP(V194, データ!$F$2:$H$101, 2, FALSE), "")))</f>
        <v/>
      </c>
      <c r="V194" s="240" t="str">
        <f>IF($A194="","",IF(競技者データ入力シート!N198="", "", 競技者データ入力シート!N198))</f>
        <v/>
      </c>
      <c r="W194" s="239" t="str">
        <f>IF(競技者データ入力シート!O198="", "", 競技者データ入力シート!O198)</f>
        <v/>
      </c>
      <c r="X194" s="11" t="str">
        <f>IF(競技者データ入力シート!Q198="", "", TRIM(競技者データ入力シート!Q198))</f>
        <v/>
      </c>
      <c r="Y194" s="11" t="str">
        <f>IF(競技者データ入力シート!R198="", "", 競技者データ入力シート!R198)</f>
        <v/>
      </c>
      <c r="Z194" s="11" t="str">
        <f>IF(AA194="", "", IF($K194="男", VLOOKUP(AA194, データ!$B$2:$C$101, 2, FALSE), IF($K194="女", VLOOKUP(AA194, データ!$F$2:$H$101, 2, FALSE), "")))</f>
        <v/>
      </c>
      <c r="AA194" s="11" t="str">
        <f>IF($A194="","",IF(競技者データ入力シート!S198="", "", 競技者データ入力シート!S198))</f>
        <v/>
      </c>
      <c r="AB194" s="11" t="str">
        <f>IF(競技者データ入力シート!T198="", "", 競技者データ入力シート!T198)</f>
        <v/>
      </c>
      <c r="AC194" s="11" t="str">
        <f>IF(競技者データ入力シート!V198="", "", TRIM(競技者データ入力シート!V198))</f>
        <v/>
      </c>
      <c r="AD194" s="11" t="str">
        <f>IF(競技者データ入力シート!W198="", "", 競技者データ入力シート!W198)</f>
        <v/>
      </c>
      <c r="AE194" s="11" t="str">
        <f>IF(AF194="", "", IF($K194="男", VLOOKUP(AF194, データ!$B$2:$C$101, 2, FALSE), IF($K194="女", VLOOKUP(AF194, データ!$F$2:$H$101, 2, FALSE), "")))</f>
        <v/>
      </c>
      <c r="AF194" s="11" t="str">
        <f>IF($A194="","",IF(競技者データ入力シート!X198="", "", 競技者データ入力シート!X198))</f>
        <v/>
      </c>
      <c r="AG194" s="11" t="str">
        <f>IF(競技者データ入力シート!Y198="", "", 競技者データ入力シート!Y198)</f>
        <v/>
      </c>
      <c r="AH194" s="11" t="str">
        <f>IF(競技者データ入力シート!AA198="", "", TRIM(競技者データ入力シート!AA198))</f>
        <v/>
      </c>
      <c r="AI194" s="11" t="str">
        <f>IF(競技者データ入力シート!AB198="", "", 競技者データ入力シート!AB198)</f>
        <v/>
      </c>
      <c r="AJ194" s="11" t="str">
        <f>IF(AK194="", "", IF($K194="男", VLOOKUP(AK194, データ!$B$2:$C$101, 2, FALSE), IF($K194="女", VLOOKUP(AK194, データ!$F$2:$H$101, 2, FALSE), "")))</f>
        <v/>
      </c>
      <c r="AK194" s="11" t="str">
        <f>IF($A194="","",IF(競技者データ入力シート!AC198="", "", 競技者データ入力シート!AC198))</f>
        <v/>
      </c>
      <c r="AL194" s="11" t="str">
        <f>IF(競技者データ入力シート!AD198="", "", 競技者データ入力シート!AD198)</f>
        <v/>
      </c>
      <c r="AM194" s="11" t="str">
        <f>IF(競技者データ入力シート!AF198="", "", TRIM(競技者データ入力シート!AF198))</f>
        <v/>
      </c>
      <c r="AN194" s="11" t="str">
        <f>IF(競技者データ入力シート!AG198="", "", 競技者データ入力シート!AG198)</f>
        <v/>
      </c>
      <c r="AO194" s="11" t="str">
        <f>IF(AP194="", "", IF($K194="男", VLOOKUP(AP194, データ!$B$2:$C$101, 2, FALSE), IF($K194="女", VLOOKUP(AP194, データ!$F$2:$H$101, 2, FALSE), "")))</f>
        <v/>
      </c>
      <c r="AP194" s="11" t="str">
        <f>IF($A194="","",IF(競技者データ入力シート!AH198="", "", 競技者データ入力シート!AH198))</f>
        <v/>
      </c>
      <c r="AQ194" s="11" t="str">
        <f>IF(競技者データ入力シート!AI198="", "", 競技者データ入力シート!AI198)</f>
        <v/>
      </c>
      <c r="AR194" s="11" t="str">
        <f>IF(競技者データ入力シート!AK198="", "", TRIM(競技者データ入力シート!AK198))</f>
        <v/>
      </c>
      <c r="AS194" s="11" t="str">
        <f>IF(競技者データ入力シート!AL198="", "", 競技者データ入力シート!AL198)</f>
        <v/>
      </c>
      <c r="AT194" s="11" t="str">
        <f t="shared" si="14"/>
        <v/>
      </c>
    </row>
    <row r="195" spans="1:46">
      <c r="A195" s="11" t="str">
        <f>競技者データ入力シート!A199</f>
        <v/>
      </c>
      <c r="B195" s="11" t="str">
        <f>IF(競技者データ入力シート!B199="", "", 競技者データ入力シート!B199)</f>
        <v/>
      </c>
      <c r="C195" s="11" t="str">
        <f>IF(競技者データ入力シート!C199="", "", 競技者データ入力シート!C199)</f>
        <v/>
      </c>
      <c r="D195" s="11" t="str">
        <f>IF(競技者データ入力シート!D199="", "", 競技者データ入力シート!D199)</f>
        <v/>
      </c>
      <c r="E195" s="11" t="str">
        <f t="shared" si="15"/>
        <v/>
      </c>
      <c r="F195" s="11" t="str">
        <f t="shared" si="16"/>
        <v/>
      </c>
      <c r="G195" s="11" t="str">
        <f t="shared" si="17"/>
        <v/>
      </c>
      <c r="H195" s="11" t="str">
        <f t="shared" si="18"/>
        <v/>
      </c>
      <c r="I195" s="11" t="str">
        <f>IF(競技者データ入力シート!E199="", "", 競技者データ入力シート!E199)</f>
        <v/>
      </c>
      <c r="J195" s="11" t="str">
        <f>IF(競技者データ入力シート!F199="", "", 競技者データ入力シート!F199)</f>
        <v/>
      </c>
      <c r="K195" s="11" t="str">
        <f>IF(競技者データ入力シート!H199="", "", 競技者データ入力シート!H199)</f>
        <v/>
      </c>
      <c r="L195" s="11" t="str">
        <f>IF(競技者データ入力シート!I199="", "", 競技者データ入力シート!I199)</f>
        <v/>
      </c>
      <c r="M195" s="11" t="str">
        <f>IF(競技者データ入力シート!J199="", "", 競技者データ入力シート!J199)</f>
        <v/>
      </c>
      <c r="N195" s="11" t="str">
        <f>IF(競技者データ入力シート!K199="", "", 競技者データ入力シート!K199)</f>
        <v/>
      </c>
      <c r="O195" s="11" t="str">
        <f>IF(競技者データ入力シート!L199="", "", 競技者データ入力シート!L199)</f>
        <v/>
      </c>
      <c r="P195" s="11" t="str">
        <f>IF(A195="","",競技者データ入力シート!$S$1)</f>
        <v/>
      </c>
      <c r="Q195" s="11" t="str">
        <f>IF(P195="", "",'大会申込一覧表(印刷して提出)'!$P$6)</f>
        <v/>
      </c>
      <c r="R195" s="11" t="str">
        <f>IF(P195="", "", '大会申込一覧表(印刷して提出)'!$E$6)</f>
        <v/>
      </c>
      <c r="S195" s="11" t="str">
        <f>IF(Q195="", "", '大会申込一覧表(印刷して提出)'!$P$5)</f>
        <v/>
      </c>
      <c r="T195" s="11" t="str">
        <f>IF(競技者データ入力シート!M199="", "", 競技者データ入力シート!M199)</f>
        <v/>
      </c>
      <c r="U195" s="11" t="str">
        <f>IF(V195="", "", IF($K195="男", VLOOKUP(V195, データ!$B$2:$C$101, 2, FALSE), IF($K195="女", VLOOKUP(V195, データ!$F$2:$H$101, 2, FALSE), "")))</f>
        <v/>
      </c>
      <c r="V195" s="240" t="str">
        <f>IF($A195="","",IF(競技者データ入力シート!N199="", "", 競技者データ入力シート!N199))</f>
        <v/>
      </c>
      <c r="W195" s="239" t="str">
        <f>IF(競技者データ入力シート!O199="", "", 競技者データ入力シート!O199)</f>
        <v/>
      </c>
      <c r="X195" s="11" t="str">
        <f>IF(競技者データ入力シート!Q199="", "", TRIM(競技者データ入力シート!Q199))</f>
        <v/>
      </c>
      <c r="Y195" s="11" t="str">
        <f>IF(競技者データ入力シート!R199="", "", 競技者データ入力シート!R199)</f>
        <v/>
      </c>
      <c r="Z195" s="11" t="str">
        <f>IF(AA195="", "", IF($K195="男", VLOOKUP(AA195, データ!$B$2:$C$101, 2, FALSE), IF($K195="女", VLOOKUP(AA195, データ!$F$2:$H$101, 2, FALSE), "")))</f>
        <v/>
      </c>
      <c r="AA195" s="11" t="str">
        <f>IF($A195="","",IF(競技者データ入力シート!S199="", "", 競技者データ入力シート!S199))</f>
        <v/>
      </c>
      <c r="AB195" s="11" t="str">
        <f>IF(競技者データ入力シート!T199="", "", 競技者データ入力シート!T199)</f>
        <v/>
      </c>
      <c r="AC195" s="11" t="str">
        <f>IF(競技者データ入力シート!V199="", "", TRIM(競技者データ入力シート!V199))</f>
        <v/>
      </c>
      <c r="AD195" s="11" t="str">
        <f>IF(競技者データ入力シート!W199="", "", 競技者データ入力シート!W199)</f>
        <v/>
      </c>
      <c r="AE195" s="11" t="str">
        <f>IF(AF195="", "", IF($K195="男", VLOOKUP(AF195, データ!$B$2:$C$101, 2, FALSE), IF($K195="女", VLOOKUP(AF195, データ!$F$2:$H$101, 2, FALSE), "")))</f>
        <v/>
      </c>
      <c r="AF195" s="11" t="str">
        <f>IF($A195="","",IF(競技者データ入力シート!X199="", "", 競技者データ入力シート!X199))</f>
        <v/>
      </c>
      <c r="AG195" s="11" t="str">
        <f>IF(競技者データ入力シート!Y199="", "", 競技者データ入力シート!Y199)</f>
        <v/>
      </c>
      <c r="AH195" s="11" t="str">
        <f>IF(競技者データ入力シート!AA199="", "", TRIM(競技者データ入力シート!AA199))</f>
        <v/>
      </c>
      <c r="AI195" s="11" t="str">
        <f>IF(競技者データ入力シート!AB199="", "", 競技者データ入力シート!AB199)</f>
        <v/>
      </c>
      <c r="AJ195" s="11" t="str">
        <f>IF(AK195="", "", IF($K195="男", VLOOKUP(AK195, データ!$B$2:$C$101, 2, FALSE), IF($K195="女", VLOOKUP(AK195, データ!$F$2:$H$101, 2, FALSE), "")))</f>
        <v/>
      </c>
      <c r="AK195" s="11" t="str">
        <f>IF($A195="","",IF(競技者データ入力シート!AC199="", "", 競技者データ入力シート!AC199))</f>
        <v/>
      </c>
      <c r="AL195" s="11" t="str">
        <f>IF(競技者データ入力シート!AD199="", "", 競技者データ入力シート!AD199)</f>
        <v/>
      </c>
      <c r="AM195" s="11" t="str">
        <f>IF(競技者データ入力シート!AF199="", "", TRIM(競技者データ入力シート!AF199))</f>
        <v/>
      </c>
      <c r="AN195" s="11" t="str">
        <f>IF(競技者データ入力シート!AG199="", "", 競技者データ入力シート!AG199)</f>
        <v/>
      </c>
      <c r="AO195" s="11" t="str">
        <f>IF(AP195="", "", IF($K195="男", VLOOKUP(AP195, データ!$B$2:$C$101, 2, FALSE), IF($K195="女", VLOOKUP(AP195, データ!$F$2:$H$101, 2, FALSE), "")))</f>
        <v/>
      </c>
      <c r="AP195" s="11" t="str">
        <f>IF($A195="","",IF(競技者データ入力シート!AH199="", "", 競技者データ入力シート!AH199))</f>
        <v/>
      </c>
      <c r="AQ195" s="11" t="str">
        <f>IF(競技者データ入力シート!AI199="", "", 競技者データ入力シート!AI199)</f>
        <v/>
      </c>
      <c r="AR195" s="11" t="str">
        <f>IF(競技者データ入力シート!AK199="", "", TRIM(競技者データ入力シート!AK199))</f>
        <v/>
      </c>
      <c r="AS195" s="11" t="str">
        <f>IF(競技者データ入力シート!AL199="", "", 競技者データ入力シート!AL199)</f>
        <v/>
      </c>
      <c r="AT195" s="11" t="str">
        <f t="shared" si="14"/>
        <v/>
      </c>
    </row>
    <row r="196" spans="1:46">
      <c r="A196" s="11" t="str">
        <f>競技者データ入力シート!A200</f>
        <v/>
      </c>
      <c r="B196" s="11" t="str">
        <f>IF(競技者データ入力シート!B200="", "", 競技者データ入力シート!B200)</f>
        <v/>
      </c>
      <c r="C196" s="11" t="str">
        <f>IF(競技者データ入力シート!C200="", "", 競技者データ入力シート!C200)</f>
        <v/>
      </c>
      <c r="D196" s="11" t="str">
        <f>IF(競技者データ入力シート!D200="", "", 競技者データ入力シート!D200)</f>
        <v/>
      </c>
      <c r="E196" s="11" t="str">
        <f t="shared" si="15"/>
        <v/>
      </c>
      <c r="F196" s="11" t="str">
        <f t="shared" si="16"/>
        <v/>
      </c>
      <c r="G196" s="11" t="str">
        <f t="shared" si="17"/>
        <v/>
      </c>
      <c r="H196" s="11" t="str">
        <f t="shared" si="18"/>
        <v/>
      </c>
      <c r="I196" s="11" t="str">
        <f>IF(競技者データ入力シート!E200="", "", 競技者データ入力シート!E200)</f>
        <v/>
      </c>
      <c r="J196" s="11" t="str">
        <f>IF(競技者データ入力シート!F200="", "", 競技者データ入力シート!F200)</f>
        <v/>
      </c>
      <c r="K196" s="11" t="str">
        <f>IF(競技者データ入力シート!H200="", "", 競技者データ入力シート!H200)</f>
        <v/>
      </c>
      <c r="L196" s="11" t="str">
        <f>IF(競技者データ入力シート!I200="", "", 競技者データ入力シート!I200)</f>
        <v/>
      </c>
      <c r="M196" s="11" t="str">
        <f>IF(競技者データ入力シート!J200="", "", 競技者データ入力シート!J200)</f>
        <v/>
      </c>
      <c r="N196" s="11" t="str">
        <f>IF(競技者データ入力シート!K200="", "", 競技者データ入力シート!K200)</f>
        <v/>
      </c>
      <c r="O196" s="11" t="str">
        <f>IF(競技者データ入力シート!L200="", "", 競技者データ入力シート!L200)</f>
        <v/>
      </c>
      <c r="P196" s="11" t="str">
        <f>IF(A196="","",競技者データ入力シート!$S$1)</f>
        <v/>
      </c>
      <c r="Q196" s="11" t="str">
        <f>IF(P196="", "",'大会申込一覧表(印刷して提出)'!$P$6)</f>
        <v/>
      </c>
      <c r="R196" s="11" t="str">
        <f>IF(P196="", "", '大会申込一覧表(印刷して提出)'!$E$6)</f>
        <v/>
      </c>
      <c r="S196" s="11" t="str">
        <f>IF(Q196="", "", '大会申込一覧表(印刷して提出)'!$P$5)</f>
        <v/>
      </c>
      <c r="T196" s="11" t="str">
        <f>IF(競技者データ入力シート!M200="", "", 競技者データ入力シート!M200)</f>
        <v/>
      </c>
      <c r="U196" s="11" t="str">
        <f>IF(V196="", "", IF($K196="男", VLOOKUP(V196, データ!$B$2:$C$101, 2, FALSE), IF($K196="女", VLOOKUP(V196, データ!$F$2:$H$101, 2, FALSE), "")))</f>
        <v/>
      </c>
      <c r="V196" s="240" t="str">
        <f>IF($A196="","",IF(競技者データ入力シート!N200="", "", 競技者データ入力シート!N200))</f>
        <v/>
      </c>
      <c r="W196" s="239" t="str">
        <f>IF(競技者データ入力シート!O200="", "", 競技者データ入力シート!O200)</f>
        <v/>
      </c>
      <c r="X196" s="11" t="str">
        <f>IF(競技者データ入力シート!Q200="", "", TRIM(競技者データ入力シート!Q200))</f>
        <v/>
      </c>
      <c r="Y196" s="11" t="str">
        <f>IF(競技者データ入力シート!R200="", "", 競技者データ入力シート!R200)</f>
        <v/>
      </c>
      <c r="Z196" s="11" t="str">
        <f>IF(AA196="", "", IF($K196="男", VLOOKUP(AA196, データ!$B$2:$C$101, 2, FALSE), IF($K196="女", VLOOKUP(AA196, データ!$F$2:$H$101, 2, FALSE), "")))</f>
        <v/>
      </c>
      <c r="AA196" s="11" t="str">
        <f>IF($A196="","",IF(競技者データ入力シート!S200="", "", 競技者データ入力シート!S200))</f>
        <v/>
      </c>
      <c r="AB196" s="11" t="str">
        <f>IF(競技者データ入力シート!T200="", "", 競技者データ入力シート!T200)</f>
        <v/>
      </c>
      <c r="AC196" s="11" t="str">
        <f>IF(競技者データ入力シート!V200="", "", TRIM(競技者データ入力シート!V200))</f>
        <v/>
      </c>
      <c r="AD196" s="11" t="str">
        <f>IF(競技者データ入力シート!W200="", "", 競技者データ入力シート!W200)</f>
        <v/>
      </c>
      <c r="AE196" s="11" t="str">
        <f>IF(AF196="", "", IF($K196="男", VLOOKUP(AF196, データ!$B$2:$C$101, 2, FALSE), IF($K196="女", VLOOKUP(AF196, データ!$F$2:$H$101, 2, FALSE), "")))</f>
        <v/>
      </c>
      <c r="AF196" s="11" t="str">
        <f>IF($A196="","",IF(競技者データ入力シート!X200="", "", 競技者データ入力シート!X200))</f>
        <v/>
      </c>
      <c r="AG196" s="11" t="str">
        <f>IF(競技者データ入力シート!Y200="", "", 競技者データ入力シート!Y200)</f>
        <v/>
      </c>
      <c r="AH196" s="11" t="str">
        <f>IF(競技者データ入力シート!AA200="", "", TRIM(競技者データ入力シート!AA200))</f>
        <v/>
      </c>
      <c r="AI196" s="11" t="str">
        <f>IF(競技者データ入力シート!AB200="", "", 競技者データ入力シート!AB200)</f>
        <v/>
      </c>
      <c r="AJ196" s="11" t="str">
        <f>IF(AK196="", "", IF($K196="男", VLOOKUP(AK196, データ!$B$2:$C$101, 2, FALSE), IF($K196="女", VLOOKUP(AK196, データ!$F$2:$H$101, 2, FALSE), "")))</f>
        <v/>
      </c>
      <c r="AK196" s="11" t="str">
        <f>IF($A196="","",IF(競技者データ入力シート!AC200="", "", 競技者データ入力シート!AC200))</f>
        <v/>
      </c>
      <c r="AL196" s="11" t="str">
        <f>IF(競技者データ入力シート!AD200="", "", 競技者データ入力シート!AD200)</f>
        <v/>
      </c>
      <c r="AM196" s="11" t="str">
        <f>IF(競技者データ入力シート!AF200="", "", TRIM(競技者データ入力シート!AF200))</f>
        <v/>
      </c>
      <c r="AN196" s="11" t="str">
        <f>IF(競技者データ入力シート!AG200="", "", 競技者データ入力シート!AG200)</f>
        <v/>
      </c>
      <c r="AO196" s="11" t="str">
        <f>IF(AP196="", "", IF($K196="男", VLOOKUP(AP196, データ!$B$2:$C$101, 2, FALSE), IF($K196="女", VLOOKUP(AP196, データ!$F$2:$H$101, 2, FALSE), "")))</f>
        <v/>
      </c>
      <c r="AP196" s="11" t="str">
        <f>IF($A196="","",IF(競技者データ入力シート!AH200="", "", 競技者データ入力シート!AH200))</f>
        <v/>
      </c>
      <c r="AQ196" s="11" t="str">
        <f>IF(競技者データ入力シート!AI200="", "", 競技者データ入力シート!AI200)</f>
        <v/>
      </c>
      <c r="AR196" s="11" t="str">
        <f>IF(競技者データ入力シート!AK200="", "", TRIM(競技者データ入力シート!AK200))</f>
        <v/>
      </c>
      <c r="AS196" s="11" t="str">
        <f>IF(競技者データ入力シート!AL200="", "", 競技者データ入力シート!AL200)</f>
        <v/>
      </c>
      <c r="AT196" s="11" t="str">
        <f t="shared" ref="AT196:AT202" si="19">IF(A196="","",TRIM(C196&amp;"　"&amp;D196))</f>
        <v/>
      </c>
    </row>
    <row r="197" spans="1:46">
      <c r="A197" s="11" t="str">
        <f>競技者データ入力シート!A201</f>
        <v/>
      </c>
      <c r="B197" s="11" t="str">
        <f>IF(競技者データ入力シート!B201="", "", 競技者データ入力シート!B201)</f>
        <v/>
      </c>
      <c r="C197" s="11" t="str">
        <f>IF(競技者データ入力シート!C201="", "", 競技者データ入力シート!C201)</f>
        <v/>
      </c>
      <c r="D197" s="11" t="str">
        <f>IF(競技者データ入力シート!D201="", "", 競技者データ入力シート!D201)</f>
        <v/>
      </c>
      <c r="E197" s="11" t="str">
        <f t="shared" si="15"/>
        <v/>
      </c>
      <c r="F197" s="11" t="str">
        <f t="shared" si="16"/>
        <v/>
      </c>
      <c r="G197" s="11" t="str">
        <f t="shared" si="17"/>
        <v/>
      </c>
      <c r="H197" s="11" t="str">
        <f t="shared" si="18"/>
        <v/>
      </c>
      <c r="I197" s="11" t="str">
        <f>IF(競技者データ入力シート!E201="", "", 競技者データ入力シート!E201)</f>
        <v/>
      </c>
      <c r="J197" s="11" t="str">
        <f>IF(競技者データ入力シート!F201="", "", 競技者データ入力シート!F201)</f>
        <v/>
      </c>
      <c r="K197" s="11" t="str">
        <f>IF(競技者データ入力シート!H201="", "", 競技者データ入力シート!H201)</f>
        <v/>
      </c>
      <c r="L197" s="11" t="str">
        <f>IF(競技者データ入力シート!I201="", "", 競技者データ入力シート!I201)</f>
        <v/>
      </c>
      <c r="M197" s="11" t="str">
        <f>IF(競技者データ入力シート!J201="", "", 競技者データ入力シート!J201)</f>
        <v/>
      </c>
      <c r="N197" s="11" t="str">
        <f>IF(競技者データ入力シート!K201="", "", 競技者データ入力シート!K201)</f>
        <v/>
      </c>
      <c r="O197" s="11" t="str">
        <f>IF(競技者データ入力シート!L201="", "", 競技者データ入力シート!L201)</f>
        <v/>
      </c>
      <c r="P197" s="11" t="str">
        <f>IF(A197="","",競技者データ入力シート!$S$1)</f>
        <v/>
      </c>
      <c r="Q197" s="11" t="str">
        <f>IF(P197="", "",'大会申込一覧表(印刷して提出)'!$P$6)</f>
        <v/>
      </c>
      <c r="R197" s="11" t="str">
        <f>IF(P197="", "", '大会申込一覧表(印刷して提出)'!$E$6)</f>
        <v/>
      </c>
      <c r="S197" s="11" t="str">
        <f>IF(Q197="", "", '大会申込一覧表(印刷して提出)'!$P$5)</f>
        <v/>
      </c>
      <c r="T197" s="11" t="str">
        <f>IF(競技者データ入力シート!M201="", "", 競技者データ入力シート!M201)</f>
        <v/>
      </c>
      <c r="U197" s="11" t="str">
        <f>IF(V197="", "", IF($K197="男", VLOOKUP(V197, データ!$B$2:$C$101, 2, FALSE), IF($K197="女", VLOOKUP(V197, データ!$F$2:$H$101, 2, FALSE), "")))</f>
        <v/>
      </c>
      <c r="V197" s="240" t="str">
        <f>IF($A197="","",IF(競技者データ入力シート!N201="", "", 競技者データ入力シート!N201))</f>
        <v/>
      </c>
      <c r="W197" s="239" t="str">
        <f>IF(競技者データ入力シート!O201="", "", 競技者データ入力シート!O201)</f>
        <v/>
      </c>
      <c r="X197" s="11" t="str">
        <f>IF(競技者データ入力シート!Q201="", "", TRIM(競技者データ入力シート!Q201))</f>
        <v/>
      </c>
      <c r="Y197" s="11" t="str">
        <f>IF(競技者データ入力シート!R201="", "", 競技者データ入力シート!R201)</f>
        <v/>
      </c>
      <c r="Z197" s="11" t="str">
        <f>IF(AA197="", "", IF($K197="男", VLOOKUP(AA197, データ!$B$2:$C$101, 2, FALSE), IF($K197="女", VLOOKUP(AA197, データ!$F$2:$H$101, 2, FALSE), "")))</f>
        <v/>
      </c>
      <c r="AA197" s="11" t="str">
        <f>IF($A197="","",IF(競技者データ入力シート!S201="", "", 競技者データ入力シート!S201))</f>
        <v/>
      </c>
      <c r="AB197" s="11" t="str">
        <f>IF(競技者データ入力シート!T201="", "", 競技者データ入力シート!T201)</f>
        <v/>
      </c>
      <c r="AC197" s="11" t="str">
        <f>IF(競技者データ入力シート!V201="", "", TRIM(競技者データ入力シート!V201))</f>
        <v/>
      </c>
      <c r="AD197" s="11" t="str">
        <f>IF(競技者データ入力シート!W201="", "", 競技者データ入力シート!W201)</f>
        <v/>
      </c>
      <c r="AE197" s="11" t="str">
        <f>IF(AF197="", "", IF($K197="男", VLOOKUP(AF197, データ!$B$2:$C$101, 2, FALSE), IF($K197="女", VLOOKUP(AF197, データ!$F$2:$H$101, 2, FALSE), "")))</f>
        <v/>
      </c>
      <c r="AF197" s="11" t="str">
        <f>IF($A197="","",IF(競技者データ入力シート!X201="", "", 競技者データ入力シート!X201))</f>
        <v/>
      </c>
      <c r="AG197" s="11" t="str">
        <f>IF(競技者データ入力シート!Y201="", "", 競技者データ入力シート!Y201)</f>
        <v/>
      </c>
      <c r="AH197" s="11" t="str">
        <f>IF(競技者データ入力シート!AA201="", "", TRIM(競技者データ入力シート!AA201))</f>
        <v/>
      </c>
      <c r="AI197" s="11" t="str">
        <f>IF(競技者データ入力シート!AB201="", "", 競技者データ入力シート!AB201)</f>
        <v/>
      </c>
      <c r="AJ197" s="11" t="str">
        <f>IF(AK197="", "", IF($K197="男", VLOOKUP(AK197, データ!$B$2:$C$101, 2, FALSE), IF($K197="女", VLOOKUP(AK197, データ!$F$2:$H$101, 2, FALSE), "")))</f>
        <v/>
      </c>
      <c r="AK197" s="11" t="str">
        <f>IF($A197="","",IF(競技者データ入力シート!AC201="", "", 競技者データ入力シート!AC201))</f>
        <v/>
      </c>
      <c r="AL197" s="11" t="str">
        <f>IF(競技者データ入力シート!AD201="", "", 競技者データ入力シート!AD201)</f>
        <v/>
      </c>
      <c r="AM197" s="11" t="str">
        <f>IF(競技者データ入力シート!AF201="", "", TRIM(競技者データ入力シート!AF201))</f>
        <v/>
      </c>
      <c r="AN197" s="11" t="str">
        <f>IF(競技者データ入力シート!AG201="", "", 競技者データ入力シート!AG201)</f>
        <v/>
      </c>
      <c r="AO197" s="11" t="str">
        <f>IF(AP197="", "", IF($K197="男", VLOOKUP(AP197, データ!$B$2:$C$101, 2, FALSE), IF($K197="女", VLOOKUP(AP197, データ!$F$2:$H$101, 2, FALSE), "")))</f>
        <v/>
      </c>
      <c r="AP197" s="11" t="str">
        <f>IF($A197="","",IF(競技者データ入力シート!AH201="", "", 競技者データ入力シート!AH201))</f>
        <v/>
      </c>
      <c r="AQ197" s="11" t="str">
        <f>IF(競技者データ入力シート!AI201="", "", 競技者データ入力シート!AI201)</f>
        <v/>
      </c>
      <c r="AR197" s="11" t="str">
        <f>IF(競技者データ入力シート!AK201="", "", TRIM(競技者データ入力シート!AK201))</f>
        <v/>
      </c>
      <c r="AS197" s="11" t="str">
        <f>IF(競技者データ入力シート!AL201="", "", 競技者データ入力シート!AL201)</f>
        <v/>
      </c>
      <c r="AT197" s="11" t="str">
        <f t="shared" si="19"/>
        <v/>
      </c>
    </row>
    <row r="198" spans="1:46">
      <c r="A198" s="11" t="str">
        <f>競技者データ入力シート!A202</f>
        <v/>
      </c>
      <c r="B198" s="11" t="str">
        <f>IF(競技者データ入力シート!B202="", "", 競技者データ入力シート!B202)</f>
        <v/>
      </c>
      <c r="C198" s="11" t="str">
        <f>IF(競技者データ入力シート!C202="", "", 競技者データ入力シート!C202)</f>
        <v/>
      </c>
      <c r="D198" s="11" t="str">
        <f>IF(競技者データ入力シート!D202="", "", 競技者データ入力シート!D202)</f>
        <v/>
      </c>
      <c r="E198" s="11" t="str">
        <f t="shared" si="15"/>
        <v/>
      </c>
      <c r="F198" s="11" t="str">
        <f t="shared" si="16"/>
        <v/>
      </c>
      <c r="G198" s="11" t="str">
        <f t="shared" si="17"/>
        <v/>
      </c>
      <c r="H198" s="11" t="str">
        <f t="shared" si="18"/>
        <v/>
      </c>
      <c r="I198" s="11" t="str">
        <f>IF(競技者データ入力シート!E202="", "", 競技者データ入力シート!E202)</f>
        <v/>
      </c>
      <c r="J198" s="11" t="str">
        <f>IF(競技者データ入力シート!F202="", "", 競技者データ入力シート!F202)</f>
        <v/>
      </c>
      <c r="K198" s="11" t="str">
        <f>IF(競技者データ入力シート!H202="", "", 競技者データ入力シート!H202)</f>
        <v/>
      </c>
      <c r="L198" s="11" t="str">
        <f>IF(競技者データ入力シート!I202="", "", 競技者データ入力シート!I202)</f>
        <v/>
      </c>
      <c r="M198" s="11" t="str">
        <f>IF(競技者データ入力シート!J202="", "", 競技者データ入力シート!J202)</f>
        <v/>
      </c>
      <c r="N198" s="11" t="str">
        <f>IF(競技者データ入力シート!K202="", "", 競技者データ入力シート!K202)</f>
        <v/>
      </c>
      <c r="O198" s="11" t="str">
        <f>IF(競技者データ入力シート!L202="", "", 競技者データ入力シート!L202)</f>
        <v/>
      </c>
      <c r="P198" s="11" t="str">
        <f>IF(A198="","",競技者データ入力シート!$S$1)</f>
        <v/>
      </c>
      <c r="Q198" s="11" t="str">
        <f>IF(P198="", "",'大会申込一覧表(印刷して提出)'!$P$6)</f>
        <v/>
      </c>
      <c r="R198" s="11" t="str">
        <f>IF(P198="", "", '大会申込一覧表(印刷して提出)'!$E$6)</f>
        <v/>
      </c>
      <c r="S198" s="11" t="str">
        <f>IF(Q198="", "", '大会申込一覧表(印刷して提出)'!$P$5)</f>
        <v/>
      </c>
      <c r="T198" s="11" t="str">
        <f>IF(競技者データ入力シート!M202="", "", 競技者データ入力シート!M202)</f>
        <v/>
      </c>
      <c r="U198" s="11" t="str">
        <f>IF(V198="", "", IF($K198="男", VLOOKUP(V198, データ!$B$2:$C$101, 2, FALSE), IF($K198="女", VLOOKUP(V198, データ!$F$2:$H$101, 2, FALSE), "")))</f>
        <v/>
      </c>
      <c r="V198" s="240" t="str">
        <f>IF($A198="","",IF(競技者データ入力シート!N202="", "", 競技者データ入力シート!N202))</f>
        <v/>
      </c>
      <c r="W198" s="239" t="str">
        <f>IF(競技者データ入力シート!O202="", "", 競技者データ入力シート!O202)</f>
        <v/>
      </c>
      <c r="X198" s="11" t="str">
        <f>IF(競技者データ入力シート!Q202="", "", TRIM(競技者データ入力シート!Q202))</f>
        <v/>
      </c>
      <c r="Y198" s="11" t="str">
        <f>IF(競技者データ入力シート!R202="", "", 競技者データ入力シート!R202)</f>
        <v/>
      </c>
      <c r="Z198" s="11" t="str">
        <f>IF(AA198="", "", IF($K198="男", VLOOKUP(AA198, データ!$B$2:$C$101, 2, FALSE), IF($K198="女", VLOOKUP(AA198, データ!$F$2:$H$101, 2, FALSE), "")))</f>
        <v/>
      </c>
      <c r="AA198" s="11" t="str">
        <f>IF($A198="","",IF(競技者データ入力シート!S202="", "", 競技者データ入力シート!S202))</f>
        <v/>
      </c>
      <c r="AB198" s="11" t="str">
        <f>IF(競技者データ入力シート!T202="", "", 競技者データ入力シート!T202)</f>
        <v/>
      </c>
      <c r="AC198" s="11" t="str">
        <f>IF(競技者データ入力シート!V202="", "", TRIM(競技者データ入力シート!V202))</f>
        <v/>
      </c>
      <c r="AD198" s="11" t="str">
        <f>IF(競技者データ入力シート!W202="", "", 競技者データ入力シート!W202)</f>
        <v/>
      </c>
      <c r="AE198" s="11" t="str">
        <f>IF(AF198="", "", IF($K198="男", VLOOKUP(AF198, データ!$B$2:$C$101, 2, FALSE), IF($K198="女", VLOOKUP(AF198, データ!$F$2:$H$101, 2, FALSE), "")))</f>
        <v/>
      </c>
      <c r="AF198" s="11" t="str">
        <f>IF($A198="","",IF(競技者データ入力シート!X202="", "", 競技者データ入力シート!X202))</f>
        <v/>
      </c>
      <c r="AG198" s="11" t="str">
        <f>IF(競技者データ入力シート!Y202="", "", 競技者データ入力シート!Y202)</f>
        <v/>
      </c>
      <c r="AH198" s="11" t="str">
        <f>IF(競技者データ入力シート!AA202="", "", TRIM(競技者データ入力シート!AA202))</f>
        <v/>
      </c>
      <c r="AI198" s="11" t="str">
        <f>IF(競技者データ入力シート!AB202="", "", 競技者データ入力シート!AB202)</f>
        <v/>
      </c>
      <c r="AJ198" s="11" t="str">
        <f>IF(AK198="", "", IF($K198="男", VLOOKUP(AK198, データ!$B$2:$C$101, 2, FALSE), IF($K198="女", VLOOKUP(AK198, データ!$F$2:$H$101, 2, FALSE), "")))</f>
        <v/>
      </c>
      <c r="AK198" s="11" t="str">
        <f>IF($A198="","",IF(競技者データ入力シート!AC202="", "", 競技者データ入力シート!AC202))</f>
        <v/>
      </c>
      <c r="AL198" s="11" t="str">
        <f>IF(競技者データ入力シート!AD202="", "", 競技者データ入力シート!AD202)</f>
        <v/>
      </c>
      <c r="AM198" s="11" t="str">
        <f>IF(競技者データ入力シート!AF202="", "", TRIM(競技者データ入力シート!AF202))</f>
        <v/>
      </c>
      <c r="AN198" s="11" t="str">
        <f>IF(競技者データ入力シート!AG202="", "", 競技者データ入力シート!AG202)</f>
        <v/>
      </c>
      <c r="AO198" s="11" t="str">
        <f>IF(AP198="", "", IF($K198="男", VLOOKUP(AP198, データ!$B$2:$C$101, 2, FALSE), IF($K198="女", VLOOKUP(AP198, データ!$F$2:$H$101, 2, FALSE), "")))</f>
        <v/>
      </c>
      <c r="AP198" s="11" t="str">
        <f>IF($A198="","",IF(競技者データ入力シート!AH202="", "", 競技者データ入力シート!AH202))</f>
        <v/>
      </c>
      <c r="AQ198" s="11" t="str">
        <f>IF(競技者データ入力シート!AI202="", "", 競技者データ入力シート!AI202)</f>
        <v/>
      </c>
      <c r="AR198" s="11" t="str">
        <f>IF(競技者データ入力シート!AK202="", "", TRIM(競技者データ入力シート!AK202))</f>
        <v/>
      </c>
      <c r="AS198" s="11" t="str">
        <f>IF(競技者データ入力シート!AL202="", "", 競技者データ入力シート!AL202)</f>
        <v/>
      </c>
      <c r="AT198" s="11" t="str">
        <f t="shared" si="19"/>
        <v/>
      </c>
    </row>
    <row r="199" spans="1:46">
      <c r="A199" s="11" t="str">
        <f>競技者データ入力シート!A203</f>
        <v/>
      </c>
      <c r="B199" s="11" t="str">
        <f>IF(競技者データ入力シート!B203="", "", 競技者データ入力シート!B203)</f>
        <v/>
      </c>
      <c r="C199" s="11" t="str">
        <f>IF(競技者データ入力シート!C203="", "", 競技者データ入力シート!C203)</f>
        <v/>
      </c>
      <c r="D199" s="11" t="str">
        <f>IF(競技者データ入力シート!D203="", "", 競技者データ入力シート!D203)</f>
        <v/>
      </c>
      <c r="E199" s="11" t="str">
        <f t="shared" si="15"/>
        <v/>
      </c>
      <c r="F199" s="11" t="str">
        <f t="shared" si="16"/>
        <v/>
      </c>
      <c r="G199" s="11" t="str">
        <f t="shared" si="17"/>
        <v/>
      </c>
      <c r="H199" s="11" t="str">
        <f t="shared" si="18"/>
        <v/>
      </c>
      <c r="I199" s="11" t="str">
        <f>IF(競技者データ入力シート!E203="", "", 競技者データ入力シート!E203)</f>
        <v/>
      </c>
      <c r="J199" s="11" t="str">
        <f>IF(競技者データ入力シート!F203="", "", 競技者データ入力シート!F203)</f>
        <v/>
      </c>
      <c r="K199" s="11" t="str">
        <f>IF(競技者データ入力シート!H203="", "", 競技者データ入力シート!H203)</f>
        <v/>
      </c>
      <c r="L199" s="11" t="str">
        <f>IF(競技者データ入力シート!I203="", "", 競技者データ入力シート!I203)</f>
        <v/>
      </c>
      <c r="M199" s="11" t="str">
        <f>IF(競技者データ入力シート!J203="", "", 競技者データ入力シート!J203)</f>
        <v/>
      </c>
      <c r="N199" s="11" t="str">
        <f>IF(競技者データ入力シート!K203="", "", 競技者データ入力シート!K203)</f>
        <v/>
      </c>
      <c r="O199" s="11" t="str">
        <f>IF(競技者データ入力シート!L203="", "", 競技者データ入力シート!L203)</f>
        <v/>
      </c>
      <c r="P199" s="11" t="str">
        <f>IF(A199="","",競技者データ入力シート!$S$1)</f>
        <v/>
      </c>
      <c r="Q199" s="11" t="str">
        <f>IF(P199="", "",'大会申込一覧表(印刷して提出)'!$P$6)</f>
        <v/>
      </c>
      <c r="R199" s="11" t="str">
        <f>IF(P199="", "", '大会申込一覧表(印刷して提出)'!$E$6)</f>
        <v/>
      </c>
      <c r="S199" s="11" t="str">
        <f>IF(Q199="", "", '大会申込一覧表(印刷して提出)'!$P$5)</f>
        <v/>
      </c>
      <c r="T199" s="11" t="str">
        <f>IF(競技者データ入力シート!M203="", "", 競技者データ入力シート!M203)</f>
        <v/>
      </c>
      <c r="U199" s="11" t="str">
        <f>IF(V199="", "", IF($K199="男", VLOOKUP(V199, データ!$B$2:$C$101, 2, FALSE), IF($K199="女", VLOOKUP(V199, データ!$F$2:$H$101, 2, FALSE), "")))</f>
        <v/>
      </c>
      <c r="V199" s="240" t="str">
        <f>IF($A199="","",IF(競技者データ入力シート!N203="", "", 競技者データ入力シート!N203))</f>
        <v/>
      </c>
      <c r="W199" s="239" t="str">
        <f>IF(競技者データ入力シート!O203="", "", 競技者データ入力シート!O203)</f>
        <v/>
      </c>
      <c r="X199" s="11" t="str">
        <f>IF(競技者データ入力シート!Q203="", "", TRIM(競技者データ入力シート!Q203))</f>
        <v/>
      </c>
      <c r="Y199" s="11" t="str">
        <f>IF(競技者データ入力シート!R203="", "", 競技者データ入力シート!R203)</f>
        <v/>
      </c>
      <c r="Z199" s="11" t="str">
        <f>IF(AA199="", "", IF($K199="男", VLOOKUP(AA199, データ!$B$2:$C$101, 2, FALSE), IF($K199="女", VLOOKUP(AA199, データ!$F$2:$H$101, 2, FALSE), "")))</f>
        <v/>
      </c>
      <c r="AA199" s="11" t="str">
        <f>IF($A199="","",IF(競技者データ入力シート!S203="", "", 競技者データ入力シート!S203))</f>
        <v/>
      </c>
      <c r="AB199" s="11" t="str">
        <f>IF(競技者データ入力シート!T203="", "", 競技者データ入力シート!T203)</f>
        <v/>
      </c>
      <c r="AC199" s="11" t="str">
        <f>IF(競技者データ入力シート!V203="", "", TRIM(競技者データ入力シート!V203))</f>
        <v/>
      </c>
      <c r="AD199" s="11" t="str">
        <f>IF(競技者データ入力シート!W203="", "", 競技者データ入力シート!W203)</f>
        <v/>
      </c>
      <c r="AE199" s="11" t="str">
        <f>IF(AF199="", "", IF($K199="男", VLOOKUP(AF199, データ!$B$2:$C$101, 2, FALSE), IF($K199="女", VLOOKUP(AF199, データ!$F$2:$H$101, 2, FALSE), "")))</f>
        <v/>
      </c>
      <c r="AF199" s="11" t="str">
        <f>IF($A199="","",IF(競技者データ入力シート!X203="", "", 競技者データ入力シート!X203))</f>
        <v/>
      </c>
      <c r="AG199" s="11" t="str">
        <f>IF(競技者データ入力シート!Y203="", "", 競技者データ入力シート!Y203)</f>
        <v/>
      </c>
      <c r="AH199" s="11" t="str">
        <f>IF(競技者データ入力シート!AA203="", "", TRIM(競技者データ入力シート!AA203))</f>
        <v/>
      </c>
      <c r="AI199" s="11" t="str">
        <f>IF(競技者データ入力シート!AB203="", "", 競技者データ入力シート!AB203)</f>
        <v/>
      </c>
      <c r="AJ199" s="11" t="str">
        <f>IF(AK199="", "", IF($K199="男", VLOOKUP(AK199, データ!$B$2:$C$101, 2, FALSE), IF($K199="女", VLOOKUP(AK199, データ!$F$2:$H$101, 2, FALSE), "")))</f>
        <v/>
      </c>
      <c r="AK199" s="11" t="str">
        <f>IF($A199="","",IF(競技者データ入力シート!AC203="", "", 競技者データ入力シート!AC203))</f>
        <v/>
      </c>
      <c r="AL199" s="11" t="str">
        <f>IF(競技者データ入力シート!AD203="", "", 競技者データ入力シート!AD203)</f>
        <v/>
      </c>
      <c r="AM199" s="11" t="str">
        <f>IF(競技者データ入力シート!AF203="", "", TRIM(競技者データ入力シート!AF203))</f>
        <v/>
      </c>
      <c r="AN199" s="11" t="str">
        <f>IF(競技者データ入力シート!AG203="", "", 競技者データ入力シート!AG203)</f>
        <v/>
      </c>
      <c r="AO199" s="11" t="str">
        <f>IF(AP199="", "", IF($K199="男", VLOOKUP(AP199, データ!$B$2:$C$101, 2, FALSE), IF($K199="女", VLOOKUP(AP199, データ!$F$2:$H$101, 2, FALSE), "")))</f>
        <v/>
      </c>
      <c r="AP199" s="11" t="str">
        <f>IF($A199="","",IF(競技者データ入力シート!AH203="", "", 競技者データ入力シート!AH203))</f>
        <v/>
      </c>
      <c r="AQ199" s="11" t="str">
        <f>IF(競技者データ入力シート!AI203="", "", 競技者データ入力シート!AI203)</f>
        <v/>
      </c>
      <c r="AR199" s="11" t="str">
        <f>IF(競技者データ入力シート!AK203="", "", TRIM(競技者データ入力シート!AK203))</f>
        <v/>
      </c>
      <c r="AS199" s="11" t="str">
        <f>IF(競技者データ入力シート!AL203="", "", 競技者データ入力シート!AL203)</f>
        <v/>
      </c>
      <c r="AT199" s="11" t="str">
        <f t="shared" si="19"/>
        <v/>
      </c>
    </row>
    <row r="200" spans="1:46">
      <c r="A200" s="11" t="str">
        <f>競技者データ入力シート!A204</f>
        <v/>
      </c>
      <c r="B200" s="11" t="str">
        <f>IF(競技者データ入力シート!B204="", "", 競技者データ入力シート!B204)</f>
        <v/>
      </c>
      <c r="C200" s="11" t="str">
        <f>IF(競技者データ入力シート!C204="", "", 競技者データ入力シート!C204)</f>
        <v/>
      </c>
      <c r="D200" s="11" t="str">
        <f>IF(競技者データ入力シート!D204="", "", 競技者データ入力シート!D204)</f>
        <v/>
      </c>
      <c r="E200" s="11" t="str">
        <f t="shared" si="15"/>
        <v/>
      </c>
      <c r="F200" s="11" t="str">
        <f t="shared" si="16"/>
        <v/>
      </c>
      <c r="G200" s="11" t="str">
        <f t="shared" si="17"/>
        <v/>
      </c>
      <c r="H200" s="11" t="str">
        <f t="shared" si="18"/>
        <v/>
      </c>
      <c r="I200" s="11" t="str">
        <f>IF(競技者データ入力シート!E204="", "", 競技者データ入力シート!E204)</f>
        <v/>
      </c>
      <c r="J200" s="11" t="str">
        <f>IF(競技者データ入力シート!F204="", "", 競技者データ入力シート!F204)</f>
        <v/>
      </c>
      <c r="K200" s="11" t="str">
        <f>IF(競技者データ入力シート!H204="", "", 競技者データ入力シート!H204)</f>
        <v/>
      </c>
      <c r="L200" s="11" t="str">
        <f>IF(競技者データ入力シート!I204="", "", 競技者データ入力シート!I204)</f>
        <v/>
      </c>
      <c r="M200" s="11" t="str">
        <f>IF(競技者データ入力シート!J204="", "", 競技者データ入力シート!J204)</f>
        <v/>
      </c>
      <c r="N200" s="11" t="str">
        <f>IF(競技者データ入力シート!K204="", "", 競技者データ入力シート!K204)</f>
        <v/>
      </c>
      <c r="O200" s="11" t="str">
        <f>IF(競技者データ入力シート!L204="", "", 競技者データ入力シート!L204)</f>
        <v/>
      </c>
      <c r="P200" s="11" t="str">
        <f>IF(A200="","",競技者データ入力シート!$S$1)</f>
        <v/>
      </c>
      <c r="Q200" s="11" t="str">
        <f>IF(P200="", "",'大会申込一覧表(印刷して提出)'!$P$6)</f>
        <v/>
      </c>
      <c r="R200" s="11" t="str">
        <f>IF(P200="", "", '大会申込一覧表(印刷して提出)'!$E$6)</f>
        <v/>
      </c>
      <c r="S200" s="11" t="str">
        <f>IF(Q200="", "", '大会申込一覧表(印刷して提出)'!$P$5)</f>
        <v/>
      </c>
      <c r="T200" s="11" t="str">
        <f>IF(競技者データ入力シート!M204="", "", 競技者データ入力シート!M204)</f>
        <v/>
      </c>
      <c r="U200" s="11" t="str">
        <f>IF(V200="", "", IF($K200="男", VLOOKUP(V200, データ!$B$2:$C$101, 2, FALSE), IF($K200="女", VLOOKUP(V200, データ!$F$2:$H$101, 2, FALSE), "")))</f>
        <v/>
      </c>
      <c r="V200" s="240" t="str">
        <f>IF($A200="","",IF(競技者データ入力シート!N204="", "", 競技者データ入力シート!N204))</f>
        <v/>
      </c>
      <c r="W200" s="239" t="str">
        <f>IF(競技者データ入力シート!O204="", "", 競技者データ入力シート!O204)</f>
        <v/>
      </c>
      <c r="X200" s="11" t="str">
        <f>IF(競技者データ入力シート!Q204="", "", TRIM(競技者データ入力シート!Q204))</f>
        <v/>
      </c>
      <c r="Y200" s="11" t="str">
        <f>IF(競技者データ入力シート!R204="", "", 競技者データ入力シート!R204)</f>
        <v/>
      </c>
      <c r="Z200" s="11" t="str">
        <f>IF(AA200="", "", IF($K200="男", VLOOKUP(AA200, データ!$B$2:$C$101, 2, FALSE), IF($K200="女", VLOOKUP(AA200, データ!$F$2:$H$101, 2, FALSE), "")))</f>
        <v/>
      </c>
      <c r="AA200" s="11" t="str">
        <f>IF($A200="","",IF(競技者データ入力シート!S204="", "", 競技者データ入力シート!S204))</f>
        <v/>
      </c>
      <c r="AB200" s="11" t="str">
        <f>IF(競技者データ入力シート!T204="", "", 競技者データ入力シート!T204)</f>
        <v/>
      </c>
      <c r="AC200" s="11" t="str">
        <f>IF(競技者データ入力シート!V204="", "", TRIM(競技者データ入力シート!V204))</f>
        <v/>
      </c>
      <c r="AD200" s="11" t="str">
        <f>IF(競技者データ入力シート!W204="", "", 競技者データ入力シート!W204)</f>
        <v/>
      </c>
      <c r="AE200" s="11" t="str">
        <f>IF(AF200="", "", IF($K200="男", VLOOKUP(AF200, データ!$B$2:$C$101, 2, FALSE), IF($K200="女", VLOOKUP(AF200, データ!$F$2:$H$101, 2, FALSE), "")))</f>
        <v/>
      </c>
      <c r="AF200" s="11" t="str">
        <f>IF($A200="","",IF(競技者データ入力シート!X204="", "", 競技者データ入力シート!X204))</f>
        <v/>
      </c>
      <c r="AG200" s="11" t="str">
        <f>IF(競技者データ入力シート!Y204="", "", 競技者データ入力シート!Y204)</f>
        <v/>
      </c>
      <c r="AH200" s="11" t="str">
        <f>IF(競技者データ入力シート!AA204="", "", TRIM(競技者データ入力シート!AA204))</f>
        <v/>
      </c>
      <c r="AI200" s="11" t="str">
        <f>IF(競技者データ入力シート!AB204="", "", 競技者データ入力シート!AB204)</f>
        <v/>
      </c>
      <c r="AJ200" s="11" t="str">
        <f>IF(AK200="", "", IF($K200="男", VLOOKUP(AK200, データ!$B$2:$C$101, 2, FALSE), IF($K200="女", VLOOKUP(AK200, データ!$F$2:$H$101, 2, FALSE), "")))</f>
        <v/>
      </c>
      <c r="AK200" s="11" t="str">
        <f>IF($A200="","",IF(競技者データ入力シート!AC204="", "", 競技者データ入力シート!AC204))</f>
        <v/>
      </c>
      <c r="AL200" s="11" t="str">
        <f>IF(競技者データ入力シート!AD204="", "", 競技者データ入力シート!AD204)</f>
        <v/>
      </c>
      <c r="AM200" s="11" t="str">
        <f>IF(競技者データ入力シート!AF204="", "", TRIM(競技者データ入力シート!AF204))</f>
        <v/>
      </c>
      <c r="AN200" s="11" t="str">
        <f>IF(競技者データ入力シート!AG204="", "", 競技者データ入力シート!AG204)</f>
        <v/>
      </c>
      <c r="AO200" s="11" t="str">
        <f>IF(AP200="", "", IF($K200="男", VLOOKUP(AP200, データ!$B$2:$C$101, 2, FALSE), IF($K200="女", VLOOKUP(AP200, データ!$F$2:$H$101, 2, FALSE), "")))</f>
        <v/>
      </c>
      <c r="AP200" s="11" t="str">
        <f>IF($A200="","",IF(競技者データ入力シート!AH204="", "", 競技者データ入力シート!AH204))</f>
        <v/>
      </c>
      <c r="AQ200" s="11" t="str">
        <f>IF(競技者データ入力シート!AI204="", "", 競技者データ入力シート!AI204)</f>
        <v/>
      </c>
      <c r="AR200" s="11" t="str">
        <f>IF(競技者データ入力シート!AK204="", "", TRIM(競技者データ入力シート!AK204))</f>
        <v/>
      </c>
      <c r="AS200" s="11" t="str">
        <f>IF(競技者データ入力シート!AL204="", "", 競技者データ入力シート!AL204)</f>
        <v/>
      </c>
      <c r="AT200" s="11" t="str">
        <f t="shared" si="19"/>
        <v/>
      </c>
    </row>
    <row r="201" spans="1:46">
      <c r="A201" s="11" t="str">
        <f>競技者データ入力シート!A205</f>
        <v/>
      </c>
      <c r="B201" s="11" t="str">
        <f>IF(競技者データ入力シート!B205="", "", 競技者データ入力シート!B205)</f>
        <v/>
      </c>
      <c r="C201" s="11" t="str">
        <f>IF(競技者データ入力シート!C205="", "", 競技者データ入力シート!C205)</f>
        <v/>
      </c>
      <c r="D201" s="11" t="str">
        <f>IF(競技者データ入力シート!D205="", "", 競技者データ入力シート!D205)</f>
        <v/>
      </c>
      <c r="E201" s="11" t="str">
        <f t="shared" si="15"/>
        <v/>
      </c>
      <c r="F201" s="11" t="str">
        <f t="shared" si="16"/>
        <v/>
      </c>
      <c r="G201" s="11" t="str">
        <f t="shared" si="17"/>
        <v/>
      </c>
      <c r="H201" s="11" t="str">
        <f t="shared" si="18"/>
        <v/>
      </c>
      <c r="I201" s="11" t="str">
        <f>IF(競技者データ入力シート!E205="", "", 競技者データ入力シート!E205)</f>
        <v/>
      </c>
      <c r="J201" s="11" t="str">
        <f>IF(競技者データ入力シート!F205="", "", 競技者データ入力シート!F205)</f>
        <v/>
      </c>
      <c r="K201" s="11" t="str">
        <f>IF(競技者データ入力シート!H205="", "", 競技者データ入力シート!H205)</f>
        <v/>
      </c>
      <c r="L201" s="11" t="str">
        <f>IF(競技者データ入力シート!I205="", "", 競技者データ入力シート!I205)</f>
        <v/>
      </c>
      <c r="M201" s="11" t="str">
        <f>IF(競技者データ入力シート!J205="", "", 競技者データ入力シート!J205)</f>
        <v/>
      </c>
      <c r="N201" s="11" t="str">
        <f>IF(競技者データ入力シート!K205="", "", 競技者データ入力シート!K205)</f>
        <v/>
      </c>
      <c r="O201" s="11" t="str">
        <f>IF(競技者データ入力シート!L205="", "", 競技者データ入力シート!L205)</f>
        <v/>
      </c>
      <c r="P201" s="11" t="str">
        <f>IF(A201="","",競技者データ入力シート!$S$1)</f>
        <v/>
      </c>
      <c r="Q201" s="11" t="str">
        <f>IF(P201="", "",'大会申込一覧表(印刷して提出)'!$P$6)</f>
        <v/>
      </c>
      <c r="R201" s="11" t="str">
        <f>IF(P201="", "", '大会申込一覧表(印刷して提出)'!$E$6)</f>
        <v/>
      </c>
      <c r="S201" s="11" t="str">
        <f>IF(Q201="", "", '大会申込一覧表(印刷して提出)'!$P$5)</f>
        <v/>
      </c>
      <c r="T201" s="11" t="str">
        <f>IF(競技者データ入力シート!M205="", "", 競技者データ入力シート!M205)</f>
        <v/>
      </c>
      <c r="U201" s="11" t="str">
        <f>IF(V201="", "", IF($K201="男", VLOOKUP(V201, データ!$B$2:$C$101, 2, FALSE), IF($K201="女", VLOOKUP(V201, データ!$F$2:$H$101, 2, FALSE), "")))</f>
        <v/>
      </c>
      <c r="V201" s="240" t="str">
        <f>IF($A201="","",IF(競技者データ入力シート!N205="", "", 競技者データ入力シート!N205))</f>
        <v/>
      </c>
      <c r="W201" s="239" t="str">
        <f>IF(競技者データ入力シート!O205="", "", 競技者データ入力シート!O205)</f>
        <v/>
      </c>
      <c r="X201" s="11" t="str">
        <f>IF(競技者データ入力シート!Q205="", "", TRIM(競技者データ入力シート!Q205))</f>
        <v/>
      </c>
      <c r="Y201" s="11" t="str">
        <f>IF(競技者データ入力シート!R205="", "", 競技者データ入力シート!R205)</f>
        <v/>
      </c>
      <c r="Z201" s="11" t="str">
        <f>IF(AA201="", "", IF($K201="男", VLOOKUP(AA201, データ!$B$2:$C$101, 2, FALSE), IF($K201="女", VLOOKUP(AA201, データ!$F$2:$H$101, 2, FALSE), "")))</f>
        <v/>
      </c>
      <c r="AA201" s="11" t="str">
        <f>IF($A201="","",IF(競技者データ入力シート!S205="", "", 競技者データ入力シート!S205))</f>
        <v/>
      </c>
      <c r="AB201" s="11" t="str">
        <f>IF(競技者データ入力シート!T205="", "", 競技者データ入力シート!T205)</f>
        <v/>
      </c>
      <c r="AC201" s="11" t="str">
        <f>IF(競技者データ入力シート!V205="", "", TRIM(競技者データ入力シート!V205))</f>
        <v/>
      </c>
      <c r="AD201" s="11" t="str">
        <f>IF(競技者データ入力シート!W205="", "", 競技者データ入力シート!W205)</f>
        <v/>
      </c>
      <c r="AE201" s="11" t="str">
        <f>IF(AF201="", "", IF($K201="男", VLOOKUP(AF201, データ!$B$2:$C$101, 2, FALSE), IF($K201="女", VLOOKUP(AF201, データ!$F$2:$H$101, 2, FALSE), "")))</f>
        <v/>
      </c>
      <c r="AF201" s="11" t="str">
        <f>IF($A201="","",IF(競技者データ入力シート!X205="", "", 競技者データ入力シート!X205))</f>
        <v/>
      </c>
      <c r="AG201" s="11" t="str">
        <f>IF(競技者データ入力シート!Y205="", "", 競技者データ入力シート!Y205)</f>
        <v/>
      </c>
      <c r="AH201" s="11" t="str">
        <f>IF(競技者データ入力シート!AA205="", "", TRIM(競技者データ入力シート!AA205))</f>
        <v/>
      </c>
      <c r="AI201" s="11" t="str">
        <f>IF(競技者データ入力シート!AB205="", "", 競技者データ入力シート!AB205)</f>
        <v/>
      </c>
      <c r="AJ201" s="11" t="str">
        <f>IF(AK201="", "", IF($K201="男", VLOOKUP(AK201, データ!$B$2:$C$101, 2, FALSE), IF($K201="女", VLOOKUP(AK201, データ!$F$2:$H$101, 2, FALSE), "")))</f>
        <v/>
      </c>
      <c r="AK201" s="11" t="str">
        <f>IF($A201="","",IF(競技者データ入力シート!AC205="", "", 競技者データ入力シート!AC205))</f>
        <v/>
      </c>
      <c r="AL201" s="11" t="str">
        <f>IF(競技者データ入力シート!AD205="", "", 競技者データ入力シート!AD205)</f>
        <v/>
      </c>
      <c r="AM201" s="11" t="str">
        <f>IF(競技者データ入力シート!AF205="", "", TRIM(競技者データ入力シート!AF205))</f>
        <v/>
      </c>
      <c r="AN201" s="11" t="str">
        <f>IF(競技者データ入力シート!AG205="", "", 競技者データ入力シート!AG205)</f>
        <v/>
      </c>
      <c r="AO201" s="11" t="str">
        <f>IF(AP201="", "", IF($K201="男", VLOOKUP(AP201, データ!$B$2:$C$101, 2, FALSE), IF($K201="女", VLOOKUP(AP201, データ!$F$2:$H$101, 2, FALSE), "")))</f>
        <v/>
      </c>
      <c r="AP201" s="11" t="str">
        <f>IF($A201="","",IF(競技者データ入力シート!AH205="", "", 競技者データ入力シート!AH205))</f>
        <v/>
      </c>
      <c r="AQ201" s="11" t="str">
        <f>IF(競技者データ入力シート!AI205="", "", 競技者データ入力シート!AI205)</f>
        <v/>
      </c>
      <c r="AR201" s="11" t="str">
        <f>IF(競技者データ入力シート!AK205="", "", TRIM(競技者データ入力シート!AK205))</f>
        <v/>
      </c>
      <c r="AS201" s="11" t="str">
        <f>IF(競技者データ入力シート!AL205="", "", 競技者データ入力シート!AL205)</f>
        <v/>
      </c>
      <c r="AT201" s="11" t="str">
        <f t="shared" si="19"/>
        <v/>
      </c>
    </row>
    <row r="202" spans="1:46">
      <c r="A202" s="11" t="str">
        <f>競技者データ入力シート!A206</f>
        <v/>
      </c>
      <c r="B202" s="11" t="str">
        <f>IF(競技者データ入力シート!B206="", "", 競技者データ入力シート!B206)</f>
        <v/>
      </c>
      <c r="C202" s="11" t="str">
        <f>IF(競技者データ入力シート!C206="", "", 競技者データ入力シート!C206)</f>
        <v/>
      </c>
      <c r="D202" s="11" t="str">
        <f>IF(競技者データ入力シート!D206="", "", 競技者データ入力シート!D206)</f>
        <v/>
      </c>
      <c r="E202" s="11" t="str">
        <f t="shared" si="15"/>
        <v/>
      </c>
      <c r="F202" s="11" t="str">
        <f t="shared" si="16"/>
        <v/>
      </c>
      <c r="G202" s="11" t="str">
        <f t="shared" si="17"/>
        <v/>
      </c>
      <c r="H202" s="11" t="str">
        <f t="shared" si="18"/>
        <v/>
      </c>
      <c r="I202" s="11" t="str">
        <f>IF(競技者データ入力シート!E206="", "", 競技者データ入力シート!E206)</f>
        <v/>
      </c>
      <c r="J202" s="11" t="str">
        <f>IF(競技者データ入力シート!F206="", "", 競技者データ入力シート!F206)</f>
        <v/>
      </c>
      <c r="K202" s="11" t="str">
        <f>IF(競技者データ入力シート!H206="", "", 競技者データ入力シート!H206)</f>
        <v/>
      </c>
      <c r="L202" s="11" t="str">
        <f>IF(競技者データ入力シート!I206="", "", 競技者データ入力シート!I206)</f>
        <v/>
      </c>
      <c r="M202" s="11" t="str">
        <f>IF(競技者データ入力シート!J206="", "", 競技者データ入力シート!J206)</f>
        <v/>
      </c>
      <c r="N202" s="11" t="str">
        <f>IF(競技者データ入力シート!K206="", "", 競技者データ入力シート!K206)</f>
        <v/>
      </c>
      <c r="O202" s="11" t="str">
        <f>IF(競技者データ入力シート!L206="", "", 競技者データ入力シート!L206)</f>
        <v/>
      </c>
      <c r="P202" s="11" t="str">
        <f>IF(A202="","",競技者データ入力シート!$S$1)</f>
        <v/>
      </c>
      <c r="Q202" s="11" t="str">
        <f>IF(P202="", "",'大会申込一覧表(印刷して提出)'!$P$6)</f>
        <v/>
      </c>
      <c r="R202" s="11" t="str">
        <f>IF(P202="", "", '大会申込一覧表(印刷して提出)'!$E$6)</f>
        <v/>
      </c>
      <c r="S202" s="11" t="str">
        <f>IF(Q202="", "", '大会申込一覧表(印刷して提出)'!$P$5)</f>
        <v/>
      </c>
      <c r="T202" s="11" t="str">
        <f>IF(競技者データ入力シート!M206="", "", 競技者データ入力シート!M206)</f>
        <v/>
      </c>
      <c r="U202" s="11" t="str">
        <f>IF(V202="", "", IF($K202="男", VLOOKUP(V202, データ!$B$2:$C$101, 2, FALSE), IF($K202="女", VLOOKUP(V202, データ!$F$2:$H$101, 2, FALSE), "")))</f>
        <v/>
      </c>
      <c r="V202" s="240" t="str">
        <f>IF($A202="","",IF(競技者データ入力シート!N206="", "", 競技者データ入力シート!N206))</f>
        <v/>
      </c>
      <c r="W202" s="239" t="str">
        <f>IF(競技者データ入力シート!O206="", "", 競技者データ入力シート!O206)</f>
        <v/>
      </c>
      <c r="X202" s="11" t="str">
        <f>IF(競技者データ入力シート!Q206="", "", TRIM(競技者データ入力シート!Q206))</f>
        <v/>
      </c>
      <c r="Y202" s="11" t="str">
        <f>IF(競技者データ入力シート!R206="", "", 競技者データ入力シート!R206)</f>
        <v/>
      </c>
      <c r="Z202" s="11" t="str">
        <f>IF(AA202="", "", IF($K202="男", VLOOKUP(AA202, データ!$B$2:$C$101, 2, FALSE), IF($K202="女", VLOOKUP(AA202, データ!$F$2:$H$101, 2, FALSE), "")))</f>
        <v/>
      </c>
      <c r="AA202" s="11" t="str">
        <f>IF($A202="","",IF(競技者データ入力シート!S206="", "", 競技者データ入力シート!S206))</f>
        <v/>
      </c>
      <c r="AB202" s="11" t="str">
        <f>IF(競技者データ入力シート!T206="", "", 競技者データ入力シート!T206)</f>
        <v/>
      </c>
      <c r="AC202" s="11" t="str">
        <f>IF(競技者データ入力シート!V206="", "", TRIM(競技者データ入力シート!V206))</f>
        <v/>
      </c>
      <c r="AD202" s="11" t="str">
        <f>IF(競技者データ入力シート!W206="", "", 競技者データ入力シート!W206)</f>
        <v/>
      </c>
      <c r="AE202" s="11" t="str">
        <f>IF(AF202="", "", IF($K202="男", VLOOKUP(AF202, データ!$B$2:$C$101, 2, FALSE), IF($K202="女", VLOOKUP(AF202, データ!$F$2:$H$101, 2, FALSE), "")))</f>
        <v/>
      </c>
      <c r="AF202" s="11" t="str">
        <f>IF($A202="","",IF(競技者データ入力シート!X206="", "", 競技者データ入力シート!X206))</f>
        <v/>
      </c>
      <c r="AG202" s="11" t="str">
        <f>IF(競技者データ入力シート!Y206="", "", 競技者データ入力シート!Y206)</f>
        <v/>
      </c>
      <c r="AH202" s="11" t="str">
        <f>IF(競技者データ入力シート!AA206="", "", TRIM(競技者データ入力シート!AA206))</f>
        <v/>
      </c>
      <c r="AI202" s="11" t="str">
        <f>IF(競技者データ入力シート!AB206="", "", 競技者データ入力シート!AB206)</f>
        <v/>
      </c>
      <c r="AJ202" s="11" t="str">
        <f>IF(AK202="", "", IF($K202="男", VLOOKUP(AK202, データ!$B$2:$C$101, 2, FALSE), IF($K202="女", VLOOKUP(AK202, データ!$F$2:$H$101, 2, FALSE), "")))</f>
        <v/>
      </c>
      <c r="AK202" s="11" t="str">
        <f>IF($A202="","",IF(競技者データ入力シート!AC206="", "", 競技者データ入力シート!AC206))</f>
        <v/>
      </c>
      <c r="AL202" s="11" t="str">
        <f>IF(競技者データ入力シート!AD206="", "", 競技者データ入力シート!AD206)</f>
        <v/>
      </c>
      <c r="AM202" s="11" t="str">
        <f>IF(競技者データ入力シート!AF206="", "", TRIM(競技者データ入力シート!AF206))</f>
        <v/>
      </c>
      <c r="AN202" s="11" t="str">
        <f>IF(競技者データ入力シート!AG206="", "", 競技者データ入力シート!AG206)</f>
        <v/>
      </c>
      <c r="AO202" s="11" t="str">
        <f>IF(AP202="", "", IF($K202="男", VLOOKUP(AP202, データ!$B$2:$C$101, 2, FALSE), IF($K202="女", VLOOKUP(AP202, データ!$F$2:$H$101, 2, FALSE), "")))</f>
        <v/>
      </c>
      <c r="AP202" s="11" t="str">
        <f>IF($A202="","",IF(競技者データ入力シート!AH206="", "", 競技者データ入力シート!AH206))</f>
        <v/>
      </c>
      <c r="AQ202" s="11" t="str">
        <f>IF(競技者データ入力シート!AI206="", "", 競技者データ入力シート!AI206)</f>
        <v/>
      </c>
      <c r="AR202" s="11" t="str">
        <f>IF(競技者データ入力シート!AK206="", "", TRIM(競技者データ入力シート!AK206))</f>
        <v/>
      </c>
      <c r="AS202" s="11" t="str">
        <f>IF(競技者データ入力シート!AL206="", "", 競技者データ入力シート!AL206)</f>
        <v/>
      </c>
      <c r="AT202" s="11" t="str">
        <f t="shared" si="19"/>
        <v/>
      </c>
    </row>
    <row r="203" spans="1:46">
      <c r="U203" s="11" t="str">
        <f>IF(V203="", "", IF($K203="男", VLOOKUP(V203, データ!$B$2:$C$101, 2, FALSE), IF($K203="女", VLOOKUP(V203, データ!$F$2:$H$101, 2, FALSE), "")))</f>
        <v/>
      </c>
      <c r="V203" s="240" t="str">
        <f>IF($A203="","",IF(競技者データ入力シート!N207="", "", 競技者データ入力シート!N207))</f>
        <v/>
      </c>
      <c r="W203" s="239" t="str">
        <f>IF(競技者データ入力シート!O207="", "", 競技者データ入力シート!O207)</f>
        <v/>
      </c>
      <c r="X203" s="11" t="str">
        <f>IF(競技者データ入力シート!Q207="", "", TRIM(競技者データ入力シート!Q207))</f>
        <v/>
      </c>
      <c r="Y203" s="11" t="str">
        <f>IF(競技者データ入力シート!R207="", "", 競技者データ入力シート!R207)</f>
        <v/>
      </c>
      <c r="Z203" s="11" t="str">
        <f>IF(AA203="", "", IF($K203="男", VLOOKUP(AA203, データ!$B$2:$C$101, 2, FALSE), IF($K203="女", VLOOKUP(AA203, データ!$F$2:$H$101, 2, FALSE), "")))</f>
        <v/>
      </c>
      <c r="AA203" s="11" t="str">
        <f>IF($A203="","",IF(競技者データ入力シート!S207="", "", 競技者データ入力シート!S207))</f>
        <v/>
      </c>
      <c r="AB203" s="11" t="str">
        <f>IF(競技者データ入力シート!T207="", "", 競技者データ入力シート!T207)</f>
        <v/>
      </c>
      <c r="AC203" s="11" t="str">
        <f>IF(競技者データ入力シート!V207="", "", TRIM(競技者データ入力シート!V207))</f>
        <v/>
      </c>
      <c r="AD203" s="11" t="str">
        <f>IF(競技者データ入力シート!W207="", "", 競技者データ入力シート!W207)</f>
        <v/>
      </c>
      <c r="AE203" s="11" t="str">
        <f>IF(AF203="", "", IF($K203="男", VLOOKUP(AF203, データ!$B$2:$C$101, 2, FALSE), IF($K203="女", VLOOKUP(AF203, データ!$F$2:$H$101, 2, FALSE), "")))</f>
        <v/>
      </c>
      <c r="AF203" s="11" t="str">
        <f>IF($A203="","",IF(競技者データ入力シート!X207="", "", 競技者データ入力シート!X207))</f>
        <v/>
      </c>
      <c r="AG203" s="11" t="str">
        <f>IF(競技者データ入力シート!Y207="", "", 競技者データ入力シート!Y207)</f>
        <v/>
      </c>
      <c r="AH203" s="11" t="str">
        <f>IF(競技者データ入力シート!AA207="", "", TRIM(競技者データ入力シート!AA207))</f>
        <v/>
      </c>
      <c r="AI203" s="11" t="str">
        <f>IF(競技者データ入力シート!AB207="", "", 競技者データ入力シート!AB207)</f>
        <v/>
      </c>
      <c r="AJ203" s="11" t="str">
        <f>IF(AK203="", "", IF($K203="男", VLOOKUP(AK203, データ!$B$2:$C$101, 2, FALSE), IF($K203="女", VLOOKUP(AK203, データ!$F$2:$H$101, 2, FALSE), "")))</f>
        <v/>
      </c>
      <c r="AK203" s="11" t="str">
        <f>IF($A203="","",IF(競技者データ入力シート!AC207="", "", 競技者データ入力シート!AC207))</f>
        <v/>
      </c>
      <c r="AL203" s="11" t="str">
        <f>IF(競技者データ入力シート!AD207="", "", 競技者データ入力シート!AD207)</f>
        <v/>
      </c>
      <c r="AM203" s="11" t="str">
        <f>IF(競技者データ入力シート!AF207="", "", TRIM(競技者データ入力シート!AF207))</f>
        <v/>
      </c>
      <c r="AN203" s="11" t="str">
        <f>IF(競技者データ入力シート!AG207="", "", 競技者データ入力シート!AG207)</f>
        <v/>
      </c>
      <c r="AO203" s="11" t="str">
        <f>IF(AP203="", "", IF($K203="男", VLOOKUP(AP203, データ!$B$2:$C$101, 2, FALSE), IF($K203="女", VLOOKUP(AP203, データ!$F$2:$H$101, 2, FALSE), "")))</f>
        <v/>
      </c>
      <c r="AP203" s="11" t="str">
        <f>IF($A203="","",IF(競技者データ入力シート!AH207="", "", 競技者データ入力シート!AH207))</f>
        <v/>
      </c>
      <c r="AQ203" s="11" t="str">
        <f>IF(競技者データ入力シート!AI207="", "", 競技者データ入力シート!AI207)</f>
        <v/>
      </c>
      <c r="AR203" s="11" t="str">
        <f>IF(競技者データ入力シート!AK207="", "", TRIM(競技者データ入力シート!AK207))</f>
        <v/>
      </c>
      <c r="AS203" s="11" t="str">
        <f>IF(競技者データ入力シート!AL207="", "", 競技者データ入力シート!AL207)</f>
        <v/>
      </c>
    </row>
    <row r="204" spans="1:46">
      <c r="U204" s="11" t="str">
        <f>IF(V204="", "", IF($K204="男", VLOOKUP(V204, データ!$B$2:$C$101, 2, FALSE), IF($K204="女", VLOOKUP(V204, データ!$F$2:$H$101, 2, FALSE), "")))</f>
        <v/>
      </c>
      <c r="V204" s="240" t="str">
        <f>IF($A204="","",IF(競技者データ入力シート!N208="", "", 競技者データ入力シート!N208))</f>
        <v/>
      </c>
      <c r="W204" s="239" t="str">
        <f>IF(競技者データ入力シート!O208="", "", 競技者データ入力シート!O208)</f>
        <v/>
      </c>
      <c r="X204" s="11" t="str">
        <f>IF(競技者データ入力シート!Q208="", "", TRIM(競技者データ入力シート!Q208))</f>
        <v/>
      </c>
      <c r="Y204" s="11" t="str">
        <f>IF(競技者データ入力シート!R208="", "", 競技者データ入力シート!R208)</f>
        <v/>
      </c>
      <c r="Z204" s="11" t="str">
        <f>IF(AA204="", "", IF($K204="男", VLOOKUP(AA204, データ!$B$2:$C$101, 2, FALSE), IF($K204="女", VLOOKUP(AA204, データ!$F$2:$H$101, 2, FALSE), "")))</f>
        <v/>
      </c>
      <c r="AA204" s="11" t="str">
        <f>IF($A204="","",IF(競技者データ入力シート!S208="", "", 競技者データ入力シート!S208))</f>
        <v/>
      </c>
      <c r="AB204" s="11" t="str">
        <f>IF(競技者データ入力シート!T208="", "", 競技者データ入力シート!T208)</f>
        <v/>
      </c>
      <c r="AC204" s="11" t="str">
        <f>IF(競技者データ入力シート!V208="", "", TRIM(競技者データ入力シート!V208))</f>
        <v/>
      </c>
      <c r="AD204" s="11" t="str">
        <f>IF(競技者データ入力シート!W208="", "", 競技者データ入力シート!W208)</f>
        <v/>
      </c>
      <c r="AE204" s="11" t="str">
        <f>IF(AF204="", "", IF($K204="男", VLOOKUP(AF204, データ!$B$2:$C$101, 2, FALSE), IF($K204="女", VLOOKUP(AF204, データ!$F$2:$H$101, 2, FALSE), "")))</f>
        <v/>
      </c>
      <c r="AF204" s="11" t="str">
        <f>IF($A204="","",IF(競技者データ入力シート!X208="", "", 競技者データ入力シート!X208))</f>
        <v/>
      </c>
      <c r="AG204" s="11" t="str">
        <f>IF(競技者データ入力シート!Y208="", "", 競技者データ入力シート!Y208)</f>
        <v/>
      </c>
      <c r="AH204" s="11" t="str">
        <f>IF(競技者データ入力シート!AA208="", "", TRIM(競技者データ入力シート!AA208))</f>
        <v/>
      </c>
      <c r="AI204" s="11" t="str">
        <f>IF(競技者データ入力シート!AB208="", "", 競技者データ入力シート!AB208)</f>
        <v/>
      </c>
      <c r="AJ204" s="11" t="str">
        <f>IF(AK204="", "", IF($K204="男", VLOOKUP(AK204, データ!$B$2:$C$101, 2, FALSE), IF($K204="女", VLOOKUP(AK204, データ!$F$2:$H$101, 2, FALSE), "")))</f>
        <v/>
      </c>
      <c r="AK204" s="11" t="str">
        <f>IF($A204="","",IF(競技者データ入力シート!AC208="", "", 競技者データ入力シート!AC208))</f>
        <v/>
      </c>
      <c r="AL204" s="11" t="str">
        <f>IF(競技者データ入力シート!AD208="", "", 競技者データ入力シート!AD208)</f>
        <v/>
      </c>
      <c r="AM204" s="11" t="str">
        <f>IF(競技者データ入力シート!AF208="", "", TRIM(競技者データ入力シート!AF208))</f>
        <v/>
      </c>
      <c r="AN204" s="11" t="str">
        <f>IF(競技者データ入力シート!AG208="", "", 競技者データ入力シート!AG208)</f>
        <v/>
      </c>
      <c r="AO204" s="11" t="str">
        <f>IF(AP204="", "", IF($K204="男", VLOOKUP(AP204, データ!$B$2:$C$101, 2, FALSE), IF($K204="女", VLOOKUP(AP204, データ!$F$2:$H$101, 2, FALSE), "")))</f>
        <v/>
      </c>
      <c r="AP204" s="11" t="str">
        <f>IF($A204="","",IF(競技者データ入力シート!AH208="", "", 競技者データ入力シート!AH208))</f>
        <v/>
      </c>
      <c r="AQ204" s="11" t="str">
        <f>IF(競技者データ入力シート!AI208="", "", 競技者データ入力シート!AI208)</f>
        <v/>
      </c>
      <c r="AR204" s="11" t="str">
        <f>IF(競技者データ入力シート!AK208="", "", TRIM(競技者データ入力シート!AK208))</f>
        <v/>
      </c>
      <c r="AS204" s="11" t="str">
        <f>IF(競技者データ入力シート!AL208="", "", 競技者データ入力シート!AL208)</f>
        <v/>
      </c>
    </row>
    <row r="205" spans="1:46">
      <c r="U205" s="11" t="str">
        <f>IF(V205="", "", IF($K205="男", VLOOKUP(V205, データ!$B$2:$C$101, 2, FALSE), IF($K205="女", VLOOKUP(V205, データ!$F$2:$H$101, 2, FALSE), "")))</f>
        <v/>
      </c>
      <c r="V205" s="240" t="str">
        <f>IF($A205="","",IF(競技者データ入力シート!N209="", "", 競技者データ入力シート!N209))</f>
        <v/>
      </c>
      <c r="W205" s="239" t="str">
        <f>IF(競技者データ入力シート!O209="", "", 競技者データ入力シート!O209)</f>
        <v/>
      </c>
      <c r="X205" s="11" t="str">
        <f>IF(競技者データ入力シート!Q209="", "", TRIM(競技者データ入力シート!Q209))</f>
        <v/>
      </c>
      <c r="Y205" s="11" t="str">
        <f>IF(競技者データ入力シート!R209="", "", 競技者データ入力シート!R209)</f>
        <v/>
      </c>
      <c r="Z205" s="11" t="str">
        <f>IF(AA205="", "", IF($K205="男", VLOOKUP(AA205, データ!$B$2:$C$101, 2, FALSE), IF($K205="女", VLOOKUP(AA205, データ!$F$2:$H$101, 2, FALSE), "")))</f>
        <v/>
      </c>
      <c r="AA205" s="11" t="str">
        <f>IF($A205="","",IF(競技者データ入力シート!S209="", "", 競技者データ入力シート!S209))</f>
        <v/>
      </c>
      <c r="AB205" s="11" t="str">
        <f>IF(競技者データ入力シート!T209="", "", 競技者データ入力シート!T209)</f>
        <v/>
      </c>
      <c r="AC205" s="11" t="str">
        <f>IF(競技者データ入力シート!V209="", "", TRIM(競技者データ入力シート!V209))</f>
        <v/>
      </c>
      <c r="AD205" s="11" t="str">
        <f>IF(競技者データ入力シート!W209="", "", 競技者データ入力シート!W209)</f>
        <v/>
      </c>
      <c r="AE205" s="11" t="str">
        <f>IF(AF205="", "", IF($K205="男", VLOOKUP(AF205, データ!$B$2:$C$101, 2, FALSE), IF($K205="女", VLOOKUP(AF205, データ!$F$2:$H$101, 2, FALSE), "")))</f>
        <v/>
      </c>
      <c r="AF205" s="11" t="str">
        <f>IF($A205="","",IF(競技者データ入力シート!X209="", "", 競技者データ入力シート!X209))</f>
        <v/>
      </c>
      <c r="AG205" s="11" t="str">
        <f>IF(競技者データ入力シート!Y209="", "", 競技者データ入力シート!Y209)</f>
        <v/>
      </c>
      <c r="AH205" s="11" t="str">
        <f>IF(競技者データ入力シート!AA209="", "", TRIM(競技者データ入力シート!AA209))</f>
        <v/>
      </c>
      <c r="AI205" s="11" t="str">
        <f>IF(競技者データ入力シート!AB209="", "", 競技者データ入力シート!AB209)</f>
        <v/>
      </c>
      <c r="AJ205" s="11" t="str">
        <f>IF(AK205="", "", IF($K205="男", VLOOKUP(AK205, データ!$B$2:$C$101, 2, FALSE), IF($K205="女", VLOOKUP(AK205, データ!$F$2:$H$101, 2, FALSE), "")))</f>
        <v/>
      </c>
      <c r="AK205" s="11" t="str">
        <f>IF($A205="","",IF(競技者データ入力シート!AC209="", "", 競技者データ入力シート!AC209))</f>
        <v/>
      </c>
      <c r="AL205" s="11" t="str">
        <f>IF(競技者データ入力シート!AD209="", "", 競技者データ入力シート!AD209)</f>
        <v/>
      </c>
      <c r="AM205" s="11" t="str">
        <f>IF(競技者データ入力シート!AF209="", "", TRIM(競技者データ入力シート!AF209))</f>
        <v/>
      </c>
      <c r="AN205" s="11" t="str">
        <f>IF(競技者データ入力シート!AG209="", "", 競技者データ入力シート!AG209)</f>
        <v/>
      </c>
      <c r="AO205" s="11" t="str">
        <f>IF(AP205="", "", IF($K205="男", VLOOKUP(AP205, データ!$B$2:$C$101, 2, FALSE), IF($K205="女", VLOOKUP(AP205, データ!$F$2:$H$101, 2, FALSE), "")))</f>
        <v/>
      </c>
      <c r="AP205" s="11" t="str">
        <f>IF($A205="","",IF(競技者データ入力シート!AH209="", "", 競技者データ入力シート!AH209))</f>
        <v/>
      </c>
      <c r="AQ205" s="11" t="str">
        <f>IF(競技者データ入力シート!AI209="", "", 競技者データ入力シート!AI209)</f>
        <v/>
      </c>
      <c r="AR205" s="11" t="str">
        <f>IF(競技者データ入力シート!AK209="", "", TRIM(競技者データ入力シート!AK209))</f>
        <v/>
      </c>
      <c r="AS205" s="11" t="str">
        <f>IF(競技者データ入力シート!AL209="", "", 競技者データ入力シート!AL209)</f>
        <v/>
      </c>
    </row>
    <row r="259" spans="1:46">
      <c r="A259" s="11">
        <v>1</v>
      </c>
      <c r="B259" s="11">
        <v>2</v>
      </c>
      <c r="C259" s="11">
        <v>3</v>
      </c>
      <c r="D259" s="11">
        <v>4</v>
      </c>
      <c r="E259" s="11">
        <v>5</v>
      </c>
      <c r="F259" s="11">
        <v>6</v>
      </c>
      <c r="G259" s="11">
        <v>7</v>
      </c>
      <c r="H259" s="11">
        <v>8</v>
      </c>
      <c r="I259" s="11">
        <v>9</v>
      </c>
      <c r="J259" s="11">
        <v>10</v>
      </c>
      <c r="K259" s="11">
        <v>11</v>
      </c>
      <c r="L259" s="11">
        <v>12</v>
      </c>
      <c r="M259" s="11">
        <v>13</v>
      </c>
      <c r="N259" s="11">
        <v>14</v>
      </c>
      <c r="O259" s="11">
        <v>15</v>
      </c>
      <c r="P259" s="11">
        <v>16</v>
      </c>
      <c r="Q259" s="11">
        <v>17</v>
      </c>
      <c r="R259" s="11">
        <v>18</v>
      </c>
      <c r="S259" s="11">
        <v>19</v>
      </c>
      <c r="T259" s="11">
        <v>20</v>
      </c>
      <c r="U259" s="11">
        <v>21</v>
      </c>
      <c r="V259" s="240">
        <v>22</v>
      </c>
      <c r="W259" s="239">
        <v>23</v>
      </c>
      <c r="X259" s="11">
        <v>24</v>
      </c>
      <c r="Y259" s="11">
        <v>25</v>
      </c>
      <c r="Z259" s="11">
        <v>26</v>
      </c>
      <c r="AA259" s="11">
        <v>27</v>
      </c>
      <c r="AB259" s="11">
        <v>28</v>
      </c>
      <c r="AC259" s="11">
        <v>29</v>
      </c>
      <c r="AD259" s="11">
        <v>30</v>
      </c>
      <c r="AE259" s="11">
        <v>31</v>
      </c>
      <c r="AF259" s="11">
        <v>32</v>
      </c>
      <c r="AG259" s="11">
        <v>33</v>
      </c>
      <c r="AH259" s="11">
        <v>34</v>
      </c>
      <c r="AI259" s="11">
        <v>35</v>
      </c>
      <c r="AJ259" s="11">
        <v>36</v>
      </c>
      <c r="AK259" s="11">
        <v>37</v>
      </c>
      <c r="AL259" s="11">
        <v>38</v>
      </c>
      <c r="AM259" s="11">
        <v>39</v>
      </c>
      <c r="AN259" s="11">
        <v>40</v>
      </c>
      <c r="AO259" s="11">
        <v>41</v>
      </c>
      <c r="AP259" s="11">
        <v>42</v>
      </c>
      <c r="AQ259" s="11">
        <v>43</v>
      </c>
      <c r="AR259" s="11">
        <v>44</v>
      </c>
      <c r="AS259" s="11">
        <v>45</v>
      </c>
      <c r="AT259" s="11">
        <v>46</v>
      </c>
    </row>
  </sheetData>
  <mergeCells count="42">
    <mergeCell ref="G1:H1"/>
    <mergeCell ref="Q1:Q2"/>
    <mergeCell ref="P1:P2"/>
    <mergeCell ref="R1:R2"/>
    <mergeCell ref="A1:A2"/>
    <mergeCell ref="B1:B2"/>
    <mergeCell ref="C1:D1"/>
    <mergeCell ref="E1:F1"/>
    <mergeCell ref="I1:J1"/>
    <mergeCell ref="K1:K2"/>
    <mergeCell ref="L1:L2"/>
    <mergeCell ref="M1:M2"/>
    <mergeCell ref="N1:N2"/>
    <mergeCell ref="O1:O2"/>
    <mergeCell ref="AO1:AO2"/>
    <mergeCell ref="S1:S2"/>
    <mergeCell ref="T1:T2"/>
    <mergeCell ref="U1:U2"/>
    <mergeCell ref="AN1:AN2"/>
    <mergeCell ref="AB1:AB2"/>
    <mergeCell ref="V1:V2"/>
    <mergeCell ref="AL1:AL2"/>
    <mergeCell ref="W1:W2"/>
    <mergeCell ref="Y1:Y2"/>
    <mergeCell ref="Z1:Z2"/>
    <mergeCell ref="AA1:AA2"/>
    <mergeCell ref="AQ1:AQ2"/>
    <mergeCell ref="AT1:AT2"/>
    <mergeCell ref="AS1:AS2"/>
    <mergeCell ref="X1:X2"/>
    <mergeCell ref="AH1:AH2"/>
    <mergeCell ref="AC1:AC2"/>
    <mergeCell ref="AD1:AD2"/>
    <mergeCell ref="AK1:AK2"/>
    <mergeCell ref="AM1:AM2"/>
    <mergeCell ref="AR1:AR2"/>
    <mergeCell ref="AE1:AE2"/>
    <mergeCell ref="AP1:AP2"/>
    <mergeCell ref="AF1:AF2"/>
    <mergeCell ref="AG1:AG2"/>
    <mergeCell ref="AI1:AI2"/>
    <mergeCell ref="AJ1:AJ2"/>
  </mergeCells>
  <phoneticPr fontId="1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X371"/>
  <sheetViews>
    <sheetView showZeros="0" zoomScaleNormal="100" workbookViewId="0">
      <pane ySplit="1" topLeftCell="A2" activePane="bottomLeft" state="frozen"/>
      <selection activeCell="E31" sqref="E31"/>
      <selection pane="bottomLeft" activeCell="R3" sqref="R3"/>
    </sheetView>
  </sheetViews>
  <sheetFormatPr defaultRowHeight="13.5"/>
  <cols>
    <col min="1" max="2" width="15.25" style="2" bestFit="1" customWidth="1"/>
    <col min="3" max="3" width="5.5" style="3" customWidth="1"/>
    <col min="4" max="4" width="4.875" style="3" customWidth="1"/>
    <col min="5" max="6" width="14.25" style="2" bestFit="1" customWidth="1"/>
    <col min="7" max="7" width="6" style="3" bestFit="1" customWidth="1"/>
    <col min="8" max="8" width="5.5" style="3" customWidth="1"/>
    <col min="9" max="9" width="2.375" customWidth="1"/>
    <col min="10" max="10" width="7.125" style="1" bestFit="1" customWidth="1"/>
    <col min="11" max="11" width="6.5" style="1" customWidth="1"/>
    <col min="12" max="12" width="2.5" customWidth="1"/>
    <col min="13" max="13" width="5.25" style="1" bestFit="1" customWidth="1"/>
    <col min="14" max="14" width="6" style="1" customWidth="1"/>
    <col min="15" max="15" width="2.5" customWidth="1"/>
    <col min="16" max="16" width="9.375" style="1" customWidth="1"/>
    <col min="17" max="17" width="18.75" customWidth="1"/>
    <col min="18" max="18" width="7.25" customWidth="1"/>
    <col min="19" max="19" width="13.875" bestFit="1" customWidth="1"/>
    <col min="21" max="21" width="13.875" bestFit="1" customWidth="1"/>
    <col min="22" max="22" width="2.5" customWidth="1"/>
    <col min="23" max="23" width="5.25" style="302" bestFit="1" customWidth="1"/>
    <col min="24" max="24" width="11.75" style="303" bestFit="1" customWidth="1"/>
  </cols>
  <sheetData>
    <row r="1" spans="1:24" ht="45">
      <c r="A1" s="6" t="s">
        <v>14</v>
      </c>
      <c r="B1" s="6" t="s">
        <v>5</v>
      </c>
      <c r="C1" s="7" t="s">
        <v>4</v>
      </c>
      <c r="D1" s="7" t="s">
        <v>52</v>
      </c>
      <c r="E1" s="4" t="s">
        <v>15</v>
      </c>
      <c r="F1" s="4" t="s">
        <v>5</v>
      </c>
      <c r="G1" s="5" t="s">
        <v>4</v>
      </c>
      <c r="H1" s="5" t="s">
        <v>53</v>
      </c>
      <c r="J1" s="8" t="s">
        <v>17</v>
      </c>
      <c r="K1" s="8" t="s">
        <v>18</v>
      </c>
      <c r="L1" s="1"/>
      <c r="M1" s="9" t="s">
        <v>19</v>
      </c>
      <c r="N1" s="9" t="s">
        <v>18</v>
      </c>
      <c r="P1" s="232" t="s">
        <v>214</v>
      </c>
      <c r="Q1" s="90" t="s">
        <v>121</v>
      </c>
      <c r="R1" s="87" t="s">
        <v>118</v>
      </c>
      <c r="S1" s="87" t="s">
        <v>117</v>
      </c>
      <c r="T1" s="88" t="s">
        <v>119</v>
      </c>
      <c r="U1" s="88" t="s">
        <v>120</v>
      </c>
      <c r="W1" s="304" t="s">
        <v>237</v>
      </c>
      <c r="X1" s="305" t="s">
        <v>236</v>
      </c>
    </row>
    <row r="2" spans="1:24">
      <c r="A2" s="138" t="s">
        <v>272</v>
      </c>
      <c r="B2" s="138" t="s">
        <v>272</v>
      </c>
      <c r="C2" s="231">
        <v>1</v>
      </c>
      <c r="D2" s="231">
        <v>1</v>
      </c>
      <c r="E2" s="138" t="s">
        <v>273</v>
      </c>
      <c r="F2" s="138" t="s">
        <v>273</v>
      </c>
      <c r="G2" s="231">
        <v>18</v>
      </c>
      <c r="H2" s="231">
        <v>1</v>
      </c>
      <c r="I2" s="138"/>
      <c r="J2" s="231" t="s">
        <v>135</v>
      </c>
      <c r="K2" s="231">
        <v>1</v>
      </c>
      <c r="L2" s="139"/>
      <c r="M2" s="3" t="s">
        <v>274</v>
      </c>
      <c r="N2" s="3">
        <v>1</v>
      </c>
      <c r="O2" s="139"/>
      <c r="P2" s="231">
        <v>1</v>
      </c>
      <c r="Q2" s="138" t="s">
        <v>272</v>
      </c>
      <c r="R2" s="3">
        <v>10</v>
      </c>
      <c r="S2" s="139" t="s">
        <v>275</v>
      </c>
      <c r="T2" s="3">
        <v>26</v>
      </c>
      <c r="U2" s="139" t="s">
        <v>276</v>
      </c>
      <c r="W2" s="302">
        <v>101</v>
      </c>
    </row>
    <row r="3" spans="1:24">
      <c r="A3" s="139" t="s">
        <v>277</v>
      </c>
      <c r="B3" s="139" t="s">
        <v>277</v>
      </c>
      <c r="C3" s="3">
        <v>2</v>
      </c>
      <c r="D3" s="3">
        <v>1</v>
      </c>
      <c r="E3" s="139" t="s">
        <v>278</v>
      </c>
      <c r="F3" s="139" t="s">
        <v>278</v>
      </c>
      <c r="G3" s="3">
        <v>19</v>
      </c>
      <c r="H3" s="3">
        <v>1</v>
      </c>
      <c r="I3" s="138"/>
      <c r="J3" s="231" t="s">
        <v>279</v>
      </c>
      <c r="K3" s="231">
        <v>2</v>
      </c>
      <c r="L3" s="139"/>
      <c r="M3" s="3" t="s">
        <v>285</v>
      </c>
      <c r="N3" s="3">
        <v>2</v>
      </c>
      <c r="O3" s="139"/>
      <c r="P3" s="3">
        <v>2</v>
      </c>
      <c r="Q3" s="138" t="s">
        <v>277</v>
      </c>
      <c r="R3" s="231">
        <v>38</v>
      </c>
      <c r="S3" s="139" t="s">
        <v>280</v>
      </c>
      <c r="T3" s="231">
        <v>47</v>
      </c>
      <c r="U3" s="139" t="s">
        <v>281</v>
      </c>
      <c r="W3" s="302">
        <v>102</v>
      </c>
    </row>
    <row r="4" spans="1:24">
      <c r="A4" s="139" t="s">
        <v>282</v>
      </c>
      <c r="B4" s="139" t="s">
        <v>282</v>
      </c>
      <c r="C4" s="231">
        <v>3</v>
      </c>
      <c r="D4" s="231">
        <v>2</v>
      </c>
      <c r="E4" s="139" t="s">
        <v>283</v>
      </c>
      <c r="F4" s="139" t="s">
        <v>283</v>
      </c>
      <c r="G4" s="231">
        <v>20</v>
      </c>
      <c r="H4" s="231">
        <v>2</v>
      </c>
      <c r="I4" s="138"/>
      <c r="J4" s="231" t="s">
        <v>284</v>
      </c>
      <c r="K4" s="231">
        <v>3</v>
      </c>
      <c r="L4" s="139"/>
      <c r="M4" s="3" t="s">
        <v>289</v>
      </c>
      <c r="N4" s="3">
        <v>3</v>
      </c>
      <c r="O4" s="139"/>
      <c r="P4" s="231">
        <v>3</v>
      </c>
      <c r="Q4" s="138" t="s">
        <v>282</v>
      </c>
      <c r="R4" s="138"/>
      <c r="S4" s="138"/>
      <c r="T4" s="139"/>
      <c r="U4" s="139"/>
      <c r="W4" s="302">
        <v>103</v>
      </c>
    </row>
    <row r="5" spans="1:24">
      <c r="A5" s="138" t="s">
        <v>286</v>
      </c>
      <c r="B5" s="138" t="s">
        <v>286</v>
      </c>
      <c r="C5" s="231">
        <v>4</v>
      </c>
      <c r="D5" s="231">
        <v>12</v>
      </c>
      <c r="E5" s="138" t="s">
        <v>287</v>
      </c>
      <c r="F5" s="138" t="s">
        <v>287</v>
      </c>
      <c r="G5" s="231">
        <v>21</v>
      </c>
      <c r="H5" s="231">
        <v>12</v>
      </c>
      <c r="I5" s="138"/>
      <c r="J5" s="231" t="s">
        <v>288</v>
      </c>
      <c r="K5" s="231">
        <v>4</v>
      </c>
      <c r="L5" s="139"/>
      <c r="M5" s="3" t="s">
        <v>293</v>
      </c>
      <c r="N5" s="3">
        <v>4</v>
      </c>
      <c r="O5" s="139"/>
      <c r="P5" s="3">
        <v>4</v>
      </c>
      <c r="Q5" s="138" t="s">
        <v>286</v>
      </c>
      <c r="R5" s="139"/>
      <c r="S5" s="139"/>
      <c r="T5" s="139"/>
      <c r="U5" s="139"/>
      <c r="W5" s="302">
        <v>104</v>
      </c>
    </row>
    <row r="6" spans="1:24">
      <c r="A6" s="138" t="s">
        <v>290</v>
      </c>
      <c r="B6" s="138" t="s">
        <v>290</v>
      </c>
      <c r="C6" s="3">
        <v>5</v>
      </c>
      <c r="D6" s="3">
        <v>3</v>
      </c>
      <c r="E6" s="138" t="s">
        <v>291</v>
      </c>
      <c r="F6" s="138" t="s">
        <v>291</v>
      </c>
      <c r="G6" s="3">
        <v>22</v>
      </c>
      <c r="H6" s="3">
        <v>3</v>
      </c>
      <c r="I6" s="139"/>
      <c r="J6" s="231" t="s">
        <v>292</v>
      </c>
      <c r="K6" s="231">
        <v>5</v>
      </c>
      <c r="L6" s="139"/>
      <c r="M6" s="3"/>
      <c r="N6" s="3"/>
      <c r="O6" s="139"/>
      <c r="P6" s="3">
        <v>5</v>
      </c>
      <c r="Q6" s="138" t="s">
        <v>290</v>
      </c>
      <c r="R6" s="139"/>
      <c r="S6" s="139"/>
      <c r="T6" s="139"/>
      <c r="U6" s="139"/>
      <c r="W6" s="302">
        <v>105</v>
      </c>
    </row>
    <row r="7" spans="1:24">
      <c r="A7" s="138" t="s">
        <v>294</v>
      </c>
      <c r="B7" s="138" t="s">
        <v>294</v>
      </c>
      <c r="C7" s="3">
        <v>6</v>
      </c>
      <c r="D7" s="3">
        <v>3</v>
      </c>
      <c r="E7" s="138" t="s">
        <v>295</v>
      </c>
      <c r="F7" s="138" t="s">
        <v>295</v>
      </c>
      <c r="G7" s="3">
        <v>23</v>
      </c>
      <c r="H7" s="3">
        <v>3</v>
      </c>
      <c r="I7" s="139"/>
      <c r="J7" s="3" t="s">
        <v>296</v>
      </c>
      <c r="K7" s="231">
        <v>6</v>
      </c>
      <c r="L7" s="139"/>
      <c r="M7" s="139"/>
      <c r="N7" s="3"/>
      <c r="O7" s="139"/>
      <c r="P7" s="231">
        <v>6</v>
      </c>
      <c r="Q7" s="138" t="s">
        <v>294</v>
      </c>
      <c r="R7" s="139"/>
      <c r="S7" s="139"/>
      <c r="T7" s="139"/>
      <c r="U7" s="139"/>
      <c r="W7" s="302">
        <v>106</v>
      </c>
    </row>
    <row r="8" spans="1:24">
      <c r="A8" s="139" t="s">
        <v>297</v>
      </c>
      <c r="B8" s="139" t="s">
        <v>298</v>
      </c>
      <c r="C8" s="3">
        <v>7</v>
      </c>
      <c r="D8" s="3">
        <v>1</v>
      </c>
      <c r="E8" s="139" t="s">
        <v>299</v>
      </c>
      <c r="F8" s="139" t="s">
        <v>300</v>
      </c>
      <c r="G8" s="3">
        <v>24</v>
      </c>
      <c r="H8" s="3">
        <v>1</v>
      </c>
      <c r="I8" s="139"/>
      <c r="J8" s="3" t="s">
        <v>301</v>
      </c>
      <c r="K8" s="231">
        <v>7</v>
      </c>
      <c r="L8" s="139"/>
      <c r="M8" s="139"/>
      <c r="N8" s="3"/>
      <c r="O8" s="139"/>
      <c r="P8" s="3">
        <v>7</v>
      </c>
      <c r="Q8" s="139" t="s">
        <v>298</v>
      </c>
      <c r="R8" s="139"/>
      <c r="S8" s="139"/>
      <c r="T8" s="139"/>
      <c r="U8" s="139"/>
      <c r="W8" s="302">
        <v>107</v>
      </c>
    </row>
    <row r="9" spans="1:24">
      <c r="A9" s="139" t="s">
        <v>302</v>
      </c>
      <c r="B9" s="139" t="s">
        <v>303</v>
      </c>
      <c r="C9" s="3">
        <v>8</v>
      </c>
      <c r="D9" s="3">
        <v>2</v>
      </c>
      <c r="E9" s="139" t="s">
        <v>304</v>
      </c>
      <c r="F9" s="139" t="s">
        <v>305</v>
      </c>
      <c r="G9" s="3">
        <v>25</v>
      </c>
      <c r="H9" s="3">
        <v>2</v>
      </c>
      <c r="I9" s="139"/>
      <c r="J9" s="3" t="s">
        <v>306</v>
      </c>
      <c r="K9" s="231">
        <v>8</v>
      </c>
      <c r="L9" s="139"/>
      <c r="M9" s="139"/>
      <c r="N9" s="3"/>
      <c r="O9" s="139"/>
      <c r="P9" s="231">
        <v>8</v>
      </c>
      <c r="Q9" s="139" t="s">
        <v>303</v>
      </c>
      <c r="R9" s="139"/>
      <c r="S9" s="139"/>
      <c r="T9" s="139"/>
      <c r="U9" s="139"/>
      <c r="W9" s="302">
        <v>108</v>
      </c>
    </row>
    <row r="10" spans="1:24">
      <c r="A10" s="139" t="s">
        <v>307</v>
      </c>
      <c r="B10" s="139" t="s">
        <v>308</v>
      </c>
      <c r="C10" s="3">
        <v>9</v>
      </c>
      <c r="D10" s="3">
        <v>3</v>
      </c>
      <c r="E10" s="139" t="s">
        <v>276</v>
      </c>
      <c r="F10" s="139" t="s">
        <v>276</v>
      </c>
      <c r="G10" s="3">
        <v>26</v>
      </c>
      <c r="H10" s="3">
        <v>4</v>
      </c>
      <c r="I10" s="139"/>
      <c r="J10" s="3" t="s">
        <v>309</v>
      </c>
      <c r="K10" s="231">
        <v>9</v>
      </c>
      <c r="L10" s="139"/>
      <c r="M10" s="139"/>
      <c r="N10" s="3"/>
      <c r="O10" s="139"/>
      <c r="P10" s="3">
        <v>9</v>
      </c>
      <c r="Q10" s="138" t="s">
        <v>308</v>
      </c>
      <c r="R10" s="139"/>
      <c r="S10" s="139"/>
      <c r="T10" s="139"/>
      <c r="U10" s="139"/>
      <c r="W10" s="302">
        <v>109</v>
      </c>
    </row>
    <row r="11" spans="1:24">
      <c r="A11" s="139" t="s">
        <v>275</v>
      </c>
      <c r="B11" s="139" t="s">
        <v>275</v>
      </c>
      <c r="C11" s="3">
        <v>10</v>
      </c>
      <c r="D11" s="3">
        <v>4</v>
      </c>
      <c r="E11" s="139" t="s">
        <v>310</v>
      </c>
      <c r="F11" s="139" t="s">
        <v>310</v>
      </c>
      <c r="G11" s="3">
        <v>27</v>
      </c>
      <c r="H11" s="3">
        <v>5</v>
      </c>
      <c r="I11" s="139"/>
      <c r="J11" s="3" t="s">
        <v>311</v>
      </c>
      <c r="K11" s="231">
        <v>10</v>
      </c>
      <c r="L11" s="139"/>
      <c r="M11" s="139"/>
      <c r="N11" s="3"/>
      <c r="O11" s="139"/>
      <c r="P11" s="3">
        <v>11</v>
      </c>
      <c r="Q11" s="139" t="s">
        <v>312</v>
      </c>
      <c r="R11" s="139"/>
      <c r="S11" s="139"/>
      <c r="T11" s="139"/>
      <c r="U11" s="139"/>
      <c r="W11" s="302">
        <v>110</v>
      </c>
    </row>
    <row r="12" spans="1:24">
      <c r="A12" s="139" t="s">
        <v>312</v>
      </c>
      <c r="B12" s="139" t="s">
        <v>312</v>
      </c>
      <c r="C12" s="3">
        <v>11</v>
      </c>
      <c r="D12" s="3">
        <v>5</v>
      </c>
      <c r="E12" s="139" t="s">
        <v>313</v>
      </c>
      <c r="F12" s="139" t="s">
        <v>313</v>
      </c>
      <c r="G12" s="3">
        <v>28</v>
      </c>
      <c r="H12" s="3">
        <v>6</v>
      </c>
      <c r="I12" s="139"/>
      <c r="J12" s="3" t="s">
        <v>314</v>
      </c>
      <c r="K12" s="231">
        <v>11</v>
      </c>
      <c r="L12" s="139"/>
      <c r="M12" s="139"/>
      <c r="N12" s="3"/>
      <c r="O12" s="139"/>
      <c r="P12" s="3">
        <v>12</v>
      </c>
      <c r="Q12" s="139" t="s">
        <v>315</v>
      </c>
      <c r="R12" s="139"/>
      <c r="S12" s="139"/>
      <c r="T12" s="139"/>
      <c r="U12" s="139"/>
      <c r="W12" s="302">
        <v>111</v>
      </c>
    </row>
    <row r="13" spans="1:24">
      <c r="A13" s="139" t="s">
        <v>315</v>
      </c>
      <c r="B13" s="139" t="s">
        <v>315</v>
      </c>
      <c r="C13" s="3">
        <v>12</v>
      </c>
      <c r="D13" s="3">
        <v>6</v>
      </c>
      <c r="E13" s="139" t="s">
        <v>316</v>
      </c>
      <c r="F13" s="139" t="s">
        <v>317</v>
      </c>
      <c r="G13" s="3">
        <v>29</v>
      </c>
      <c r="H13" s="3">
        <v>7</v>
      </c>
      <c r="I13" s="139"/>
      <c r="J13" s="3" t="s">
        <v>195</v>
      </c>
      <c r="K13" s="231">
        <v>12</v>
      </c>
      <c r="L13" s="139"/>
      <c r="M13" s="139"/>
      <c r="N13" s="3"/>
      <c r="O13" s="139"/>
      <c r="P13" s="3">
        <v>13</v>
      </c>
      <c r="Q13" s="139" t="s">
        <v>318</v>
      </c>
      <c r="R13" s="139"/>
      <c r="S13" s="139"/>
      <c r="T13" s="139"/>
      <c r="U13" s="139"/>
      <c r="W13" s="302">
        <v>112</v>
      </c>
    </row>
    <row r="14" spans="1:24">
      <c r="A14" s="139" t="s">
        <v>319</v>
      </c>
      <c r="B14" s="139" t="s">
        <v>318</v>
      </c>
      <c r="C14" s="3">
        <v>13</v>
      </c>
      <c r="D14" s="3">
        <v>7</v>
      </c>
      <c r="E14" s="139" t="s">
        <v>320</v>
      </c>
      <c r="F14" s="139" t="s">
        <v>321</v>
      </c>
      <c r="G14" s="3">
        <v>30</v>
      </c>
      <c r="H14" s="3">
        <v>7</v>
      </c>
      <c r="I14" s="139"/>
      <c r="J14" s="3" t="s">
        <v>322</v>
      </c>
      <c r="K14" s="231">
        <v>13</v>
      </c>
      <c r="L14" s="139"/>
      <c r="M14" s="139"/>
      <c r="N14" s="3"/>
      <c r="O14" s="139"/>
      <c r="P14" s="3">
        <v>15</v>
      </c>
      <c r="Q14" s="139" t="s">
        <v>323</v>
      </c>
      <c r="R14" s="139"/>
      <c r="S14" s="139"/>
      <c r="T14" s="139"/>
      <c r="U14" s="139"/>
      <c r="W14" s="302">
        <v>113</v>
      </c>
    </row>
    <row r="15" spans="1:24">
      <c r="A15" s="139" t="s">
        <v>324</v>
      </c>
      <c r="B15" s="139" t="s">
        <v>323</v>
      </c>
      <c r="C15" s="3">
        <v>15</v>
      </c>
      <c r="D15" s="3">
        <v>7</v>
      </c>
      <c r="E15" s="139" t="s">
        <v>325</v>
      </c>
      <c r="F15" s="139" t="s">
        <v>326</v>
      </c>
      <c r="G15" s="3">
        <v>31</v>
      </c>
      <c r="H15" s="3">
        <v>7</v>
      </c>
      <c r="I15" s="139"/>
      <c r="J15" s="3" t="s">
        <v>136</v>
      </c>
      <c r="K15" s="231">
        <v>14</v>
      </c>
      <c r="L15" s="139"/>
      <c r="M15" s="139"/>
      <c r="N15" s="3"/>
      <c r="O15" s="139"/>
      <c r="P15" s="3">
        <v>17</v>
      </c>
      <c r="Q15" s="139" t="s">
        <v>327</v>
      </c>
      <c r="R15" s="139"/>
      <c r="S15" s="139"/>
      <c r="T15" s="139"/>
      <c r="U15" s="139"/>
      <c r="W15" s="302">
        <v>114</v>
      </c>
    </row>
    <row r="16" spans="1:24">
      <c r="A16" s="139" t="s">
        <v>328</v>
      </c>
      <c r="B16" s="139" t="s">
        <v>327</v>
      </c>
      <c r="C16" s="3">
        <v>17</v>
      </c>
      <c r="D16" s="3">
        <v>7</v>
      </c>
      <c r="E16" s="139" t="s">
        <v>329</v>
      </c>
      <c r="F16" s="139" t="s">
        <v>329</v>
      </c>
      <c r="G16" s="3">
        <v>42</v>
      </c>
      <c r="H16" s="3">
        <v>1</v>
      </c>
      <c r="I16" s="139"/>
      <c r="J16" s="3" t="s">
        <v>330</v>
      </c>
      <c r="K16" s="231">
        <v>15</v>
      </c>
      <c r="L16" s="139"/>
      <c r="M16" s="139"/>
      <c r="N16" s="3"/>
      <c r="O16" s="139"/>
      <c r="P16" s="3">
        <v>14</v>
      </c>
      <c r="Q16" s="139" t="s">
        <v>331</v>
      </c>
      <c r="R16" s="139"/>
      <c r="S16" s="139"/>
      <c r="T16" s="139"/>
      <c r="U16" s="139"/>
      <c r="W16" s="302">
        <v>115</v>
      </c>
    </row>
    <row r="17" spans="1:23">
      <c r="A17" s="139" t="s">
        <v>332</v>
      </c>
      <c r="B17" s="139" t="s">
        <v>331</v>
      </c>
      <c r="C17" s="3">
        <v>14</v>
      </c>
      <c r="D17" s="3">
        <v>7</v>
      </c>
      <c r="E17" s="139" t="s">
        <v>333</v>
      </c>
      <c r="F17" s="139" t="s">
        <v>333</v>
      </c>
      <c r="G17" s="3">
        <v>43</v>
      </c>
      <c r="H17" s="3">
        <v>1</v>
      </c>
      <c r="I17" s="139"/>
      <c r="J17" s="3" t="s">
        <v>334</v>
      </c>
      <c r="K17" s="231">
        <v>16</v>
      </c>
      <c r="L17" s="139"/>
      <c r="M17" s="139"/>
      <c r="N17" s="3"/>
      <c r="O17" s="139"/>
      <c r="P17" s="3">
        <v>16</v>
      </c>
      <c r="Q17" s="139" t="s">
        <v>335</v>
      </c>
      <c r="R17" s="139"/>
      <c r="S17" s="139"/>
      <c r="T17" s="139"/>
      <c r="U17" s="139"/>
      <c r="W17" s="302">
        <v>116</v>
      </c>
    </row>
    <row r="18" spans="1:23">
      <c r="A18" s="139" t="s">
        <v>336</v>
      </c>
      <c r="B18" s="139" t="s">
        <v>335</v>
      </c>
      <c r="C18" s="3">
        <v>16</v>
      </c>
      <c r="D18" s="3">
        <v>7</v>
      </c>
      <c r="E18" s="139" t="s">
        <v>337</v>
      </c>
      <c r="F18" s="139" t="s">
        <v>337</v>
      </c>
      <c r="G18" s="3">
        <v>44</v>
      </c>
      <c r="H18" s="3">
        <v>12</v>
      </c>
      <c r="I18" s="139"/>
      <c r="J18" s="3" t="s">
        <v>338</v>
      </c>
      <c r="K18" s="231">
        <v>17</v>
      </c>
      <c r="L18" s="139"/>
      <c r="M18" s="139"/>
      <c r="N18" s="3"/>
      <c r="O18" s="139"/>
      <c r="P18" s="3">
        <v>32</v>
      </c>
      <c r="Q18" s="139" t="s">
        <v>339</v>
      </c>
      <c r="R18" s="139"/>
      <c r="S18" s="139"/>
      <c r="T18" s="139"/>
      <c r="U18" s="139"/>
      <c r="W18" s="302">
        <v>117</v>
      </c>
    </row>
    <row r="19" spans="1:23">
      <c r="A19" s="139" t="s">
        <v>339</v>
      </c>
      <c r="B19" s="139" t="s">
        <v>339</v>
      </c>
      <c r="C19" s="3">
        <v>32</v>
      </c>
      <c r="D19" s="3">
        <v>1</v>
      </c>
      <c r="E19" s="139" t="s">
        <v>340</v>
      </c>
      <c r="F19" s="139" t="s">
        <v>340</v>
      </c>
      <c r="G19" s="3">
        <v>45</v>
      </c>
      <c r="H19" s="3">
        <v>3</v>
      </c>
      <c r="I19" s="139"/>
      <c r="J19" s="3" t="s">
        <v>341</v>
      </c>
      <c r="K19" s="231">
        <v>18</v>
      </c>
      <c r="L19" s="139"/>
      <c r="M19" s="139"/>
      <c r="N19" s="3"/>
      <c r="O19" s="139"/>
      <c r="P19" s="3">
        <v>33</v>
      </c>
      <c r="Q19" s="139" t="s">
        <v>342</v>
      </c>
      <c r="R19" s="139"/>
      <c r="S19" s="139"/>
      <c r="T19" s="139"/>
      <c r="U19" s="139"/>
      <c r="W19" s="302">
        <v>118</v>
      </c>
    </row>
    <row r="20" spans="1:23">
      <c r="A20" s="139" t="s">
        <v>342</v>
      </c>
      <c r="B20" s="139" t="s">
        <v>342</v>
      </c>
      <c r="C20" s="3">
        <v>33</v>
      </c>
      <c r="D20" s="3">
        <v>1</v>
      </c>
      <c r="E20" s="139" t="s">
        <v>343</v>
      </c>
      <c r="F20" s="139" t="s">
        <v>344</v>
      </c>
      <c r="G20" s="3">
        <v>46</v>
      </c>
      <c r="H20" s="3">
        <v>1</v>
      </c>
      <c r="I20" s="139"/>
      <c r="J20" s="3" t="s">
        <v>345</v>
      </c>
      <c r="K20" s="231">
        <v>19</v>
      </c>
      <c r="L20" s="139"/>
      <c r="M20" s="139"/>
      <c r="N20" s="3"/>
      <c r="O20" s="139"/>
      <c r="P20" s="3">
        <v>34</v>
      </c>
      <c r="Q20" s="139" t="s">
        <v>346</v>
      </c>
      <c r="R20" s="139"/>
      <c r="S20" s="139"/>
      <c r="T20" s="139"/>
      <c r="U20" s="139"/>
      <c r="W20" s="302">
        <v>119</v>
      </c>
    </row>
    <row r="21" spans="1:23">
      <c r="A21" s="139" t="s">
        <v>346</v>
      </c>
      <c r="B21" s="139" t="s">
        <v>346</v>
      </c>
      <c r="C21" s="3">
        <v>34</v>
      </c>
      <c r="D21" s="3">
        <v>2</v>
      </c>
      <c r="E21" s="139" t="s">
        <v>281</v>
      </c>
      <c r="F21" s="139" t="s">
        <v>281</v>
      </c>
      <c r="G21" s="3">
        <v>47</v>
      </c>
      <c r="H21" s="3">
        <v>4</v>
      </c>
      <c r="I21" s="139"/>
      <c r="J21" s="3" t="s">
        <v>347</v>
      </c>
      <c r="K21" s="231">
        <v>20</v>
      </c>
      <c r="L21" s="139"/>
      <c r="M21" s="139"/>
      <c r="N21" s="3"/>
      <c r="O21" s="139"/>
      <c r="P21" s="3">
        <v>35</v>
      </c>
      <c r="Q21" s="139" t="s">
        <v>348</v>
      </c>
      <c r="R21" s="139"/>
      <c r="S21" s="139"/>
      <c r="T21" s="139"/>
      <c r="U21" s="139"/>
      <c r="W21" s="302">
        <v>120</v>
      </c>
    </row>
    <row r="22" spans="1:23">
      <c r="A22" s="139" t="s">
        <v>348</v>
      </c>
      <c r="B22" s="139" t="s">
        <v>348</v>
      </c>
      <c r="C22" s="3">
        <v>35</v>
      </c>
      <c r="D22" s="3">
        <v>12</v>
      </c>
      <c r="E22" s="139" t="s">
        <v>349</v>
      </c>
      <c r="F22" s="139" t="s">
        <v>349</v>
      </c>
      <c r="G22" s="3">
        <v>48</v>
      </c>
      <c r="H22" s="3">
        <v>5</v>
      </c>
      <c r="I22" s="139"/>
      <c r="J22" s="3" t="s">
        <v>350</v>
      </c>
      <c r="K22" s="231">
        <v>21</v>
      </c>
      <c r="L22" s="139"/>
      <c r="M22" s="139"/>
      <c r="N22" s="3"/>
      <c r="O22" s="139"/>
      <c r="P22" s="3">
        <v>36</v>
      </c>
      <c r="Q22" s="139" t="s">
        <v>351</v>
      </c>
      <c r="R22" s="139"/>
      <c r="S22" s="139"/>
      <c r="T22" s="139"/>
      <c r="U22" s="139"/>
      <c r="W22" s="302">
        <v>121</v>
      </c>
    </row>
    <row r="23" spans="1:23">
      <c r="A23" s="2" t="s">
        <v>351</v>
      </c>
      <c r="B23" s="2" t="s">
        <v>351</v>
      </c>
      <c r="C23" s="3">
        <v>36</v>
      </c>
      <c r="D23" s="3">
        <v>3</v>
      </c>
      <c r="E23" s="2" t="s">
        <v>352</v>
      </c>
      <c r="F23" s="2" t="s">
        <v>352</v>
      </c>
      <c r="G23" s="3">
        <v>49</v>
      </c>
      <c r="H23" s="3">
        <v>6</v>
      </c>
      <c r="I23" s="139"/>
      <c r="J23" s="3" t="s">
        <v>353</v>
      </c>
      <c r="K23" s="231">
        <v>22</v>
      </c>
      <c r="L23" s="139"/>
      <c r="M23" s="139"/>
      <c r="N23" s="3"/>
      <c r="O23" s="139"/>
      <c r="P23" s="3">
        <v>37</v>
      </c>
      <c r="Q23" s="139" t="s">
        <v>354</v>
      </c>
      <c r="R23" s="139"/>
      <c r="S23" s="139"/>
      <c r="T23" s="139"/>
      <c r="U23" s="139"/>
      <c r="W23" s="302">
        <v>122</v>
      </c>
    </row>
    <row r="24" spans="1:23">
      <c r="A24" s="2" t="s">
        <v>355</v>
      </c>
      <c r="B24" s="2" t="s">
        <v>354</v>
      </c>
      <c r="C24" s="3">
        <v>37</v>
      </c>
      <c r="D24" s="3">
        <v>1</v>
      </c>
      <c r="E24" s="2" t="s">
        <v>356</v>
      </c>
      <c r="F24" s="2" t="s">
        <v>357</v>
      </c>
      <c r="G24" s="3">
        <v>50</v>
      </c>
      <c r="H24" s="3">
        <v>7</v>
      </c>
      <c r="I24" s="139"/>
      <c r="J24" s="3" t="s">
        <v>358</v>
      </c>
      <c r="K24" s="231">
        <v>23</v>
      </c>
      <c r="L24" s="139"/>
      <c r="M24" s="139"/>
      <c r="N24" s="3"/>
      <c r="O24" s="139"/>
      <c r="P24" s="3">
        <v>39</v>
      </c>
      <c r="Q24" s="139" t="s">
        <v>359</v>
      </c>
      <c r="R24" s="139"/>
      <c r="S24" s="139"/>
      <c r="T24" s="139"/>
      <c r="U24" s="139"/>
      <c r="W24" s="302">
        <v>123</v>
      </c>
    </row>
    <row r="25" spans="1:23">
      <c r="A25" s="2" t="s">
        <v>280</v>
      </c>
      <c r="B25" s="2" t="s">
        <v>280</v>
      </c>
      <c r="C25" s="3">
        <v>38</v>
      </c>
      <c r="D25" s="3">
        <v>4</v>
      </c>
      <c r="E25" s="2" t="s">
        <v>360</v>
      </c>
      <c r="F25" s="2" t="s">
        <v>360</v>
      </c>
      <c r="G25" s="3">
        <v>53</v>
      </c>
      <c r="H25" s="3">
        <v>1</v>
      </c>
      <c r="I25" s="139"/>
      <c r="J25" s="3" t="s">
        <v>361</v>
      </c>
      <c r="K25" s="231">
        <v>24</v>
      </c>
      <c r="L25" s="139"/>
      <c r="M25" s="139"/>
      <c r="N25" s="3"/>
      <c r="O25" s="139"/>
      <c r="P25" s="3">
        <v>40</v>
      </c>
      <c r="Q25" s="139" t="s">
        <v>362</v>
      </c>
      <c r="R25" s="139"/>
      <c r="S25" s="139"/>
      <c r="T25" s="139"/>
      <c r="U25" s="139"/>
      <c r="W25" s="302">
        <v>124</v>
      </c>
    </row>
    <row r="26" spans="1:23">
      <c r="A26" s="2" t="s">
        <v>359</v>
      </c>
      <c r="B26" s="2" t="s">
        <v>359</v>
      </c>
      <c r="C26" s="3">
        <v>39</v>
      </c>
      <c r="D26" s="3">
        <v>5</v>
      </c>
      <c r="E26" s="2" t="s">
        <v>363</v>
      </c>
      <c r="F26" s="2" t="s">
        <v>363</v>
      </c>
      <c r="G26" s="3">
        <v>54</v>
      </c>
      <c r="H26" s="3">
        <v>3</v>
      </c>
      <c r="I26" s="139"/>
      <c r="J26" s="3" t="s">
        <v>364</v>
      </c>
      <c r="K26" s="231">
        <v>25</v>
      </c>
      <c r="L26" s="139"/>
      <c r="M26" s="139"/>
      <c r="N26" s="3"/>
      <c r="O26" s="139"/>
      <c r="P26" s="3">
        <v>41</v>
      </c>
      <c r="Q26" s="139" t="s">
        <v>365</v>
      </c>
      <c r="R26" s="139"/>
      <c r="S26" s="139"/>
      <c r="T26" s="139"/>
      <c r="U26" s="139"/>
      <c r="W26" s="302">
        <v>125</v>
      </c>
    </row>
    <row r="27" spans="1:23">
      <c r="A27" s="2" t="s">
        <v>362</v>
      </c>
      <c r="B27" s="2" t="s">
        <v>362</v>
      </c>
      <c r="C27" s="3">
        <v>40</v>
      </c>
      <c r="D27" s="3">
        <v>6</v>
      </c>
      <c r="I27" s="139"/>
      <c r="J27" s="3" t="s">
        <v>366</v>
      </c>
      <c r="K27" s="231">
        <v>26</v>
      </c>
      <c r="L27" s="139"/>
      <c r="M27" s="139"/>
      <c r="N27" s="3"/>
      <c r="O27" s="139"/>
      <c r="P27" s="3">
        <v>51</v>
      </c>
      <c r="Q27" s="139" t="s">
        <v>367</v>
      </c>
      <c r="R27" s="139"/>
      <c r="S27" s="139"/>
      <c r="T27" s="139"/>
      <c r="U27" s="139"/>
      <c r="W27" s="302">
        <v>126</v>
      </c>
    </row>
    <row r="28" spans="1:23">
      <c r="A28" s="2" t="s">
        <v>368</v>
      </c>
      <c r="B28" s="2" t="s">
        <v>365</v>
      </c>
      <c r="C28" s="3">
        <v>41</v>
      </c>
      <c r="D28" s="3">
        <v>7</v>
      </c>
      <c r="I28" s="139"/>
      <c r="J28" s="3" t="s">
        <v>369</v>
      </c>
      <c r="K28" s="231">
        <v>27</v>
      </c>
      <c r="L28" s="139"/>
      <c r="M28" s="139"/>
      <c r="N28" s="3"/>
      <c r="O28" s="139"/>
      <c r="P28" s="3">
        <v>52</v>
      </c>
      <c r="Q28" s="139" t="s">
        <v>370</v>
      </c>
      <c r="R28" s="139"/>
      <c r="S28" s="139"/>
      <c r="T28" s="139"/>
      <c r="U28" s="139"/>
      <c r="W28" s="302">
        <v>127</v>
      </c>
    </row>
    <row r="29" spans="1:23">
      <c r="A29" s="2" t="s">
        <v>367</v>
      </c>
      <c r="B29" s="2" t="s">
        <v>367</v>
      </c>
      <c r="C29" s="3">
        <v>51</v>
      </c>
      <c r="D29" s="3">
        <v>1</v>
      </c>
      <c r="I29" s="139"/>
      <c r="J29" s="3" t="s">
        <v>371</v>
      </c>
      <c r="K29" s="231">
        <v>28</v>
      </c>
      <c r="L29" s="139"/>
      <c r="M29" s="139"/>
      <c r="N29" s="3"/>
      <c r="O29" s="139"/>
      <c r="P29" s="3">
        <v>18</v>
      </c>
      <c r="Q29" s="139" t="s">
        <v>273</v>
      </c>
      <c r="R29" s="139"/>
      <c r="S29" s="139"/>
      <c r="T29" s="139"/>
      <c r="U29" s="139"/>
      <c r="W29" s="302">
        <v>128</v>
      </c>
    </row>
    <row r="30" spans="1:23">
      <c r="A30" s="2" t="s">
        <v>370</v>
      </c>
      <c r="B30" s="2" t="s">
        <v>370</v>
      </c>
      <c r="C30" s="3">
        <v>52</v>
      </c>
      <c r="D30" s="3">
        <v>3</v>
      </c>
      <c r="I30" s="139"/>
      <c r="J30" s="3" t="s">
        <v>372</v>
      </c>
      <c r="K30" s="231">
        <v>29</v>
      </c>
      <c r="L30" s="139"/>
      <c r="M30" s="139"/>
      <c r="N30" s="3"/>
      <c r="O30" s="139"/>
      <c r="P30" s="3">
        <v>19</v>
      </c>
      <c r="Q30" s="139" t="s">
        <v>278</v>
      </c>
      <c r="R30" s="139"/>
      <c r="S30" s="139"/>
      <c r="T30" s="139"/>
      <c r="U30" s="139"/>
      <c r="W30" s="302">
        <v>129</v>
      </c>
    </row>
    <row r="31" spans="1:23">
      <c r="I31" s="139"/>
      <c r="J31" s="3" t="s">
        <v>137</v>
      </c>
      <c r="K31" s="231">
        <v>30</v>
      </c>
      <c r="L31" s="139"/>
      <c r="M31" s="139"/>
      <c r="N31" s="3"/>
      <c r="O31" s="139"/>
      <c r="P31" s="3">
        <v>20</v>
      </c>
      <c r="Q31" s="139" t="s">
        <v>283</v>
      </c>
      <c r="R31" s="139"/>
      <c r="S31" s="139"/>
      <c r="T31" s="139"/>
      <c r="U31" s="139"/>
      <c r="W31" s="302">
        <v>130</v>
      </c>
    </row>
    <row r="32" spans="1:23">
      <c r="I32" s="139"/>
      <c r="J32" s="3" t="s">
        <v>373</v>
      </c>
      <c r="K32" s="231">
        <v>31</v>
      </c>
      <c r="L32" s="139"/>
      <c r="M32" s="139"/>
      <c r="N32" s="3"/>
      <c r="O32" s="139"/>
      <c r="P32" s="3">
        <v>21</v>
      </c>
      <c r="Q32" s="139" t="s">
        <v>287</v>
      </c>
      <c r="R32" s="139"/>
      <c r="S32" s="139"/>
      <c r="T32" s="139"/>
      <c r="U32" s="139"/>
      <c r="W32" s="302">
        <v>131</v>
      </c>
    </row>
    <row r="33" spans="1:23">
      <c r="A33" s="3"/>
      <c r="B33" s="3"/>
      <c r="E33" s="3"/>
      <c r="F33" s="3"/>
      <c r="I33" s="139"/>
      <c r="J33" s="3" t="s">
        <v>374</v>
      </c>
      <c r="K33" s="231">
        <v>32</v>
      </c>
      <c r="L33" s="139"/>
      <c r="M33" s="139"/>
      <c r="N33" s="3"/>
      <c r="O33" s="139"/>
      <c r="P33" s="3">
        <v>22</v>
      </c>
      <c r="Q33" s="139" t="s">
        <v>291</v>
      </c>
      <c r="R33" s="139"/>
      <c r="S33" s="139"/>
      <c r="T33" s="139"/>
      <c r="U33" s="139"/>
      <c r="W33" s="302">
        <v>132</v>
      </c>
    </row>
    <row r="34" spans="1:23">
      <c r="A34" s="139" t="s">
        <v>272</v>
      </c>
      <c r="B34" s="139" t="s">
        <v>273</v>
      </c>
      <c r="E34" s="139" t="s">
        <v>277</v>
      </c>
      <c r="F34" s="139" t="s">
        <v>278</v>
      </c>
      <c r="I34" s="139"/>
      <c r="J34" s="3" t="s">
        <v>375</v>
      </c>
      <c r="K34" s="231">
        <v>33</v>
      </c>
      <c r="L34" s="139"/>
      <c r="M34" s="139"/>
      <c r="N34" s="3"/>
      <c r="O34" s="139"/>
      <c r="P34" s="3">
        <v>23</v>
      </c>
      <c r="Q34" s="139" t="s">
        <v>295</v>
      </c>
      <c r="R34" s="139"/>
      <c r="S34" s="139"/>
      <c r="T34" s="139"/>
      <c r="U34" s="139"/>
      <c r="W34" s="302">
        <v>133</v>
      </c>
    </row>
    <row r="35" spans="1:23">
      <c r="A35" s="139" t="s">
        <v>282</v>
      </c>
      <c r="B35" s="139" t="s">
        <v>283</v>
      </c>
      <c r="E35" s="139" t="s">
        <v>286</v>
      </c>
      <c r="F35" s="139" t="s">
        <v>287</v>
      </c>
      <c r="I35" s="139"/>
      <c r="J35" s="3" t="s">
        <v>376</v>
      </c>
      <c r="K35" s="231">
        <v>34</v>
      </c>
      <c r="L35" s="139"/>
      <c r="M35" s="139"/>
      <c r="N35" s="3"/>
      <c r="O35" s="139"/>
      <c r="P35" s="3">
        <v>24</v>
      </c>
      <c r="Q35" s="139" t="s">
        <v>300</v>
      </c>
      <c r="R35" s="139"/>
      <c r="S35" s="139"/>
      <c r="T35" s="139"/>
      <c r="U35" s="139"/>
      <c r="W35" s="302">
        <v>134</v>
      </c>
    </row>
    <row r="36" spans="1:23">
      <c r="A36" s="139" t="s">
        <v>294</v>
      </c>
      <c r="B36" s="139" t="s">
        <v>295</v>
      </c>
      <c r="E36" s="139" t="s">
        <v>290</v>
      </c>
      <c r="F36" s="139" t="s">
        <v>291</v>
      </c>
      <c r="I36" s="139"/>
      <c r="J36" s="3" t="s">
        <v>377</v>
      </c>
      <c r="K36" s="231">
        <v>35</v>
      </c>
      <c r="L36" s="139"/>
      <c r="M36" s="139"/>
      <c r="N36" s="3"/>
      <c r="O36" s="139"/>
      <c r="P36" s="3">
        <v>25</v>
      </c>
      <c r="Q36" s="139" t="s">
        <v>305</v>
      </c>
      <c r="R36" s="139"/>
      <c r="S36" s="139"/>
      <c r="T36" s="139"/>
      <c r="U36" s="139"/>
      <c r="W36" s="302">
        <v>135</v>
      </c>
    </row>
    <row r="37" spans="1:23">
      <c r="A37" s="139" t="s">
        <v>312</v>
      </c>
      <c r="B37" s="139" t="s">
        <v>310</v>
      </c>
      <c r="E37" s="139" t="s">
        <v>298</v>
      </c>
      <c r="F37" s="139" t="s">
        <v>300</v>
      </c>
      <c r="I37" s="139"/>
      <c r="J37" s="3" t="s">
        <v>378</v>
      </c>
      <c r="K37" s="231">
        <v>36</v>
      </c>
      <c r="L37" s="139"/>
      <c r="M37" s="139"/>
      <c r="N37" s="3"/>
      <c r="O37" s="139"/>
      <c r="P37" s="3">
        <v>27</v>
      </c>
      <c r="Q37" s="139" t="s">
        <v>310</v>
      </c>
      <c r="R37" s="139"/>
      <c r="S37" s="139"/>
      <c r="T37" s="139"/>
      <c r="U37" s="139"/>
      <c r="W37" s="302">
        <v>136</v>
      </c>
    </row>
    <row r="38" spans="1:23">
      <c r="A38" s="139" t="s">
        <v>318</v>
      </c>
      <c r="B38" s="139" t="s">
        <v>317</v>
      </c>
      <c r="E38" s="139" t="s">
        <v>303</v>
      </c>
      <c r="F38" s="139" t="s">
        <v>305</v>
      </c>
      <c r="I38" s="139"/>
      <c r="J38" s="3" t="s">
        <v>379</v>
      </c>
      <c r="K38" s="231">
        <v>37</v>
      </c>
      <c r="L38" s="139"/>
      <c r="M38" s="139"/>
      <c r="N38" s="3"/>
      <c r="O38" s="139"/>
      <c r="P38" s="3">
        <v>28</v>
      </c>
      <c r="Q38" s="139" t="s">
        <v>313</v>
      </c>
      <c r="R38" s="139"/>
      <c r="S38" s="139"/>
      <c r="T38" s="139"/>
      <c r="U38" s="139"/>
      <c r="W38" s="302">
        <v>137</v>
      </c>
    </row>
    <row r="39" spans="1:23">
      <c r="A39" s="139" t="s">
        <v>327</v>
      </c>
      <c r="B39" s="139" t="s">
        <v>326</v>
      </c>
      <c r="E39" s="139" t="s">
        <v>308</v>
      </c>
      <c r="F39" s="2" t="s">
        <v>313</v>
      </c>
      <c r="I39" s="139"/>
      <c r="J39" s="3" t="s">
        <v>380</v>
      </c>
      <c r="K39" s="231">
        <v>38</v>
      </c>
      <c r="L39" s="139"/>
      <c r="M39" s="139"/>
      <c r="N39" s="3"/>
      <c r="O39" s="139"/>
      <c r="P39" s="3">
        <v>29</v>
      </c>
      <c r="Q39" s="139" t="s">
        <v>317</v>
      </c>
      <c r="R39" s="139"/>
      <c r="S39" s="139"/>
      <c r="T39" s="139"/>
      <c r="U39" s="139"/>
      <c r="W39" s="302">
        <v>138</v>
      </c>
    </row>
    <row r="40" spans="1:23">
      <c r="A40" s="139" t="s">
        <v>331</v>
      </c>
      <c r="B40" s="139" t="s">
        <v>329</v>
      </c>
      <c r="E40" s="139" t="s">
        <v>315</v>
      </c>
      <c r="F40" s="139" t="s">
        <v>321</v>
      </c>
      <c r="I40" s="139"/>
      <c r="J40" s="3" t="s">
        <v>381</v>
      </c>
      <c r="K40" s="231">
        <v>39</v>
      </c>
      <c r="L40" s="139"/>
      <c r="M40" s="139"/>
      <c r="N40" s="3"/>
      <c r="O40" s="139"/>
      <c r="P40" s="3">
        <v>30</v>
      </c>
      <c r="Q40" s="139" t="s">
        <v>321</v>
      </c>
      <c r="R40" s="139"/>
      <c r="S40" s="139"/>
      <c r="T40" s="139"/>
      <c r="U40" s="139"/>
      <c r="W40" s="302">
        <v>139</v>
      </c>
    </row>
    <row r="41" spans="1:23">
      <c r="A41" s="139" t="s">
        <v>339</v>
      </c>
      <c r="B41" s="139" t="s">
        <v>340</v>
      </c>
      <c r="E41" s="139" t="s">
        <v>323</v>
      </c>
      <c r="F41" s="2" t="s">
        <v>333</v>
      </c>
      <c r="I41" s="139"/>
      <c r="J41" s="3" t="s">
        <v>382</v>
      </c>
      <c r="K41" s="231">
        <v>40</v>
      </c>
      <c r="L41" s="139"/>
      <c r="M41" s="139"/>
      <c r="N41" s="3"/>
      <c r="O41" s="139"/>
      <c r="P41" s="3">
        <v>31</v>
      </c>
      <c r="Q41" s="139" t="s">
        <v>326</v>
      </c>
      <c r="R41" s="139"/>
      <c r="S41" s="139"/>
      <c r="T41" s="139"/>
      <c r="U41" s="139"/>
      <c r="W41" s="302">
        <v>140</v>
      </c>
    </row>
    <row r="42" spans="1:23">
      <c r="A42" s="139" t="s">
        <v>346</v>
      </c>
      <c r="B42" s="2" t="s">
        <v>352</v>
      </c>
      <c r="E42" s="139" t="s">
        <v>335</v>
      </c>
      <c r="F42" s="139" t="s">
        <v>337</v>
      </c>
      <c r="I42" s="139"/>
      <c r="J42" s="3" t="s">
        <v>383</v>
      </c>
      <c r="K42" s="231">
        <v>41</v>
      </c>
      <c r="L42" s="139"/>
      <c r="M42" s="139"/>
      <c r="N42" s="3"/>
      <c r="O42" s="139"/>
      <c r="P42" s="3">
        <v>42</v>
      </c>
      <c r="Q42" s="139" t="s">
        <v>329</v>
      </c>
      <c r="R42" s="139"/>
      <c r="S42" s="139"/>
      <c r="T42" s="139"/>
      <c r="U42" s="139"/>
      <c r="W42" s="302">
        <v>141</v>
      </c>
    </row>
    <row r="43" spans="1:23">
      <c r="A43" s="139" t="s">
        <v>351</v>
      </c>
      <c r="B43" s="2" t="s">
        <v>360</v>
      </c>
      <c r="E43" s="2" t="s">
        <v>342</v>
      </c>
      <c r="F43" s="139" t="s">
        <v>344</v>
      </c>
      <c r="I43" s="139"/>
      <c r="J43" s="3" t="s">
        <v>384</v>
      </c>
      <c r="K43" s="231">
        <v>42</v>
      </c>
      <c r="L43" s="139"/>
      <c r="M43" s="139"/>
      <c r="N43" s="3"/>
      <c r="O43" s="139"/>
      <c r="P43" s="3">
        <v>43</v>
      </c>
      <c r="Q43" s="139" t="s">
        <v>333</v>
      </c>
      <c r="R43" s="139"/>
      <c r="S43" s="139"/>
      <c r="T43" s="139"/>
      <c r="U43" s="139"/>
      <c r="W43" s="302">
        <v>142</v>
      </c>
    </row>
    <row r="44" spans="1:23">
      <c r="A44" s="139" t="s">
        <v>362</v>
      </c>
      <c r="B44" s="139" t="s">
        <v>363</v>
      </c>
      <c r="E44" s="139" t="s">
        <v>348</v>
      </c>
      <c r="F44" s="139" t="s">
        <v>349</v>
      </c>
      <c r="I44" s="139"/>
      <c r="J44" s="3" t="s">
        <v>385</v>
      </c>
      <c r="K44" s="231">
        <v>43</v>
      </c>
      <c r="L44" s="139"/>
      <c r="M44" s="139"/>
      <c r="N44" s="3"/>
      <c r="O44" s="139"/>
      <c r="P44" s="3">
        <v>44</v>
      </c>
      <c r="Q44" s="139" t="s">
        <v>337</v>
      </c>
      <c r="R44" s="139"/>
      <c r="S44" s="139"/>
      <c r="T44" s="139"/>
      <c r="U44" s="139"/>
      <c r="W44" s="302">
        <v>143</v>
      </c>
    </row>
    <row r="45" spans="1:23">
      <c r="A45" s="139" t="s">
        <v>367</v>
      </c>
      <c r="B45" s="139"/>
      <c r="E45" s="139" t="s">
        <v>354</v>
      </c>
      <c r="F45" s="139" t="s">
        <v>357</v>
      </c>
      <c r="I45" s="139"/>
      <c r="J45" s="3" t="s">
        <v>386</v>
      </c>
      <c r="K45" s="231">
        <v>44</v>
      </c>
      <c r="L45" s="139"/>
      <c r="M45" s="139"/>
      <c r="N45" s="3"/>
      <c r="O45" s="139"/>
      <c r="P45" s="3">
        <v>45</v>
      </c>
      <c r="Q45" s="139" t="s">
        <v>340</v>
      </c>
      <c r="R45" s="139"/>
      <c r="S45" s="139"/>
      <c r="T45" s="139"/>
      <c r="U45" s="139"/>
      <c r="W45" s="302">
        <v>144</v>
      </c>
    </row>
    <row r="46" spans="1:23">
      <c r="A46" s="139" t="s">
        <v>370</v>
      </c>
      <c r="B46" s="139"/>
      <c r="E46" s="139" t="s">
        <v>359</v>
      </c>
      <c r="F46" s="139"/>
      <c r="I46" s="139"/>
      <c r="J46" s="3" t="s">
        <v>387</v>
      </c>
      <c r="K46" s="231">
        <v>45</v>
      </c>
      <c r="L46" s="139"/>
      <c r="M46" s="139"/>
      <c r="N46" s="3"/>
      <c r="O46" s="139"/>
      <c r="P46" s="3">
        <v>46</v>
      </c>
      <c r="Q46" s="139" t="s">
        <v>344</v>
      </c>
      <c r="R46" s="139"/>
      <c r="S46" s="139"/>
      <c r="T46" s="139"/>
      <c r="U46" s="139"/>
      <c r="W46" s="302">
        <v>145</v>
      </c>
    </row>
    <row r="47" spans="1:23">
      <c r="A47" s="139"/>
      <c r="B47" s="139"/>
      <c r="E47" s="139" t="s">
        <v>365</v>
      </c>
      <c r="F47" s="139"/>
      <c r="I47" s="139"/>
      <c r="J47" s="3" t="s">
        <v>138</v>
      </c>
      <c r="K47" s="231">
        <v>46</v>
      </c>
      <c r="L47" s="139"/>
      <c r="M47" s="139"/>
      <c r="N47" s="3"/>
      <c r="O47" s="139"/>
      <c r="P47" s="3">
        <v>48</v>
      </c>
      <c r="Q47" s="139" t="s">
        <v>349</v>
      </c>
      <c r="R47" s="139"/>
      <c r="S47" s="139"/>
      <c r="T47" s="139"/>
      <c r="U47" s="139"/>
      <c r="W47" s="302">
        <v>146</v>
      </c>
    </row>
    <row r="48" spans="1:23">
      <c r="A48" s="139"/>
      <c r="B48" s="139"/>
      <c r="E48" s="139"/>
      <c r="F48" s="139"/>
      <c r="I48" s="139"/>
      <c r="J48" s="3" t="s">
        <v>388</v>
      </c>
      <c r="K48" s="231">
        <v>47</v>
      </c>
      <c r="L48" s="139"/>
      <c r="M48" s="139"/>
      <c r="N48" s="3"/>
      <c r="O48" s="139"/>
      <c r="P48" s="3">
        <v>49</v>
      </c>
      <c r="Q48" s="139" t="s">
        <v>352</v>
      </c>
      <c r="R48" s="139"/>
      <c r="S48" s="139"/>
      <c r="T48" s="139"/>
      <c r="U48" s="139"/>
      <c r="W48" s="302">
        <v>147</v>
      </c>
    </row>
    <row r="49" spans="1:23">
      <c r="A49" s="139"/>
      <c r="B49" s="139"/>
      <c r="E49" s="139"/>
      <c r="F49" s="139"/>
      <c r="I49" s="139"/>
      <c r="J49" s="3"/>
      <c r="K49" s="231"/>
      <c r="L49" s="139"/>
      <c r="M49" s="139"/>
      <c r="N49" s="3"/>
      <c r="O49" s="139"/>
      <c r="P49" s="3">
        <v>50</v>
      </c>
      <c r="Q49" s="139" t="s">
        <v>357</v>
      </c>
      <c r="R49" s="139"/>
      <c r="S49" s="139"/>
      <c r="T49" s="139"/>
      <c r="U49" s="139"/>
      <c r="W49" s="302">
        <v>148</v>
      </c>
    </row>
    <row r="50" spans="1:23">
      <c r="A50" s="139"/>
      <c r="B50" s="139"/>
      <c r="E50" s="139"/>
      <c r="F50" s="139"/>
      <c r="I50" s="139"/>
      <c r="J50" s="3"/>
      <c r="K50" s="3"/>
      <c r="L50" s="139"/>
      <c r="M50" s="139"/>
      <c r="N50" s="3"/>
      <c r="O50" s="139"/>
      <c r="P50" s="3">
        <v>53</v>
      </c>
      <c r="Q50" s="139" t="s">
        <v>360</v>
      </c>
      <c r="R50" s="139"/>
      <c r="S50" s="139"/>
      <c r="T50" s="139"/>
      <c r="U50" s="139"/>
      <c r="W50" s="302">
        <v>149</v>
      </c>
    </row>
    <row r="51" spans="1:23">
      <c r="A51" s="139"/>
      <c r="B51" s="139"/>
      <c r="E51" s="139"/>
      <c r="F51" s="139"/>
      <c r="I51" s="139"/>
      <c r="J51" s="3"/>
      <c r="K51" s="3"/>
      <c r="L51" s="139"/>
      <c r="M51" s="139"/>
      <c r="N51" s="3"/>
      <c r="O51" s="139"/>
      <c r="P51" s="3">
        <v>54</v>
      </c>
      <c r="Q51" s="139" t="s">
        <v>363</v>
      </c>
      <c r="R51" s="139"/>
      <c r="S51" s="139"/>
      <c r="T51" s="139"/>
      <c r="U51" s="139"/>
      <c r="W51" s="302">
        <v>150</v>
      </c>
    </row>
    <row r="52" spans="1:23">
      <c r="A52" s="139"/>
      <c r="B52" s="139"/>
      <c r="E52" s="139"/>
      <c r="F52" s="139"/>
      <c r="I52" s="139"/>
      <c r="J52" s="3"/>
      <c r="K52" s="3"/>
      <c r="L52" s="139"/>
      <c r="M52" s="139"/>
      <c r="N52" s="3"/>
      <c r="O52" s="139"/>
      <c r="P52" s="3"/>
      <c r="Q52" s="139"/>
      <c r="R52" s="139"/>
      <c r="S52" s="139"/>
      <c r="T52" s="139"/>
      <c r="U52" s="139"/>
      <c r="W52" s="302">
        <v>151</v>
      </c>
    </row>
    <row r="53" spans="1:23">
      <c r="A53" s="139"/>
      <c r="B53" s="139"/>
      <c r="E53" s="139"/>
      <c r="F53" s="139"/>
      <c r="I53" s="139"/>
      <c r="J53" s="3"/>
      <c r="K53" s="3"/>
      <c r="L53" s="139"/>
      <c r="M53" s="139"/>
      <c r="N53" s="3"/>
      <c r="O53" s="139"/>
      <c r="P53" s="3"/>
      <c r="Q53" s="139"/>
      <c r="R53" s="139"/>
      <c r="S53" s="139"/>
      <c r="T53" s="139"/>
      <c r="U53" s="139"/>
      <c r="W53" s="302">
        <v>152</v>
      </c>
    </row>
    <row r="54" spans="1:23">
      <c r="A54" s="139"/>
      <c r="B54" s="139"/>
      <c r="E54" s="139"/>
      <c r="F54" s="139"/>
      <c r="I54" s="139"/>
      <c r="J54" s="3"/>
      <c r="K54" s="3"/>
      <c r="L54" s="139"/>
      <c r="M54" s="139"/>
      <c r="N54" s="3"/>
      <c r="O54" s="139"/>
      <c r="P54" s="3"/>
      <c r="Q54" s="139"/>
      <c r="R54" s="139"/>
      <c r="S54" s="139"/>
      <c r="T54" s="139"/>
      <c r="U54" s="139"/>
      <c r="W54" s="302">
        <v>153</v>
      </c>
    </row>
    <row r="55" spans="1:23">
      <c r="A55" s="139"/>
      <c r="B55" s="139"/>
      <c r="E55" s="139"/>
      <c r="F55" s="139"/>
      <c r="I55" s="139"/>
      <c r="J55" s="3"/>
      <c r="K55" s="3"/>
      <c r="L55" s="139"/>
      <c r="M55" s="139"/>
      <c r="N55" s="3"/>
      <c r="O55" s="139"/>
      <c r="P55" s="3"/>
      <c r="Q55" s="139"/>
      <c r="R55" s="139"/>
      <c r="S55" s="139"/>
      <c r="T55" s="139"/>
      <c r="U55" s="139"/>
      <c r="W55" s="302">
        <v>154</v>
      </c>
    </row>
    <row r="56" spans="1:23">
      <c r="A56" s="139"/>
      <c r="B56" s="139"/>
      <c r="E56" s="139"/>
      <c r="F56" s="139"/>
      <c r="I56" s="139"/>
      <c r="J56" s="3"/>
      <c r="K56" s="3"/>
      <c r="L56" s="139"/>
      <c r="M56" s="139"/>
      <c r="N56" s="3"/>
      <c r="O56" s="139"/>
      <c r="P56" s="3"/>
      <c r="Q56" s="139"/>
      <c r="R56" s="139"/>
      <c r="S56" s="139"/>
      <c r="T56" s="139"/>
      <c r="U56" s="139"/>
      <c r="W56" s="302">
        <v>155</v>
      </c>
    </row>
    <row r="57" spans="1:23">
      <c r="A57" s="139"/>
      <c r="B57" s="139"/>
      <c r="E57" s="139"/>
      <c r="F57" s="139"/>
      <c r="I57" s="139"/>
      <c r="J57" s="3"/>
      <c r="K57" s="3"/>
      <c r="L57" s="139"/>
      <c r="M57" s="139"/>
      <c r="N57" s="3"/>
      <c r="O57" s="139"/>
      <c r="P57" s="3"/>
      <c r="Q57" s="139"/>
      <c r="R57" s="139"/>
      <c r="S57" s="139"/>
      <c r="T57" s="139"/>
      <c r="U57" s="139"/>
      <c r="W57" s="302">
        <v>156</v>
      </c>
    </row>
    <row r="58" spans="1:23">
      <c r="A58" s="139"/>
      <c r="B58" s="139"/>
      <c r="E58" s="139"/>
      <c r="F58" s="139"/>
      <c r="I58" s="139"/>
      <c r="J58" s="3"/>
      <c r="K58" s="3"/>
      <c r="L58" s="139"/>
      <c r="M58" s="139"/>
      <c r="N58" s="3"/>
      <c r="O58" s="139"/>
      <c r="P58" s="3"/>
      <c r="Q58" s="139"/>
      <c r="R58" s="139"/>
      <c r="S58" s="139"/>
      <c r="T58" s="139"/>
      <c r="U58" s="139"/>
      <c r="W58" s="302">
        <v>157</v>
      </c>
    </row>
    <row r="59" spans="1:23">
      <c r="A59" s="139"/>
      <c r="B59" s="139"/>
      <c r="E59" s="139"/>
      <c r="F59" s="139"/>
      <c r="I59" s="139"/>
      <c r="J59" s="3"/>
      <c r="K59" s="3"/>
      <c r="L59" s="139"/>
      <c r="M59" s="139"/>
      <c r="N59" s="3"/>
      <c r="O59" s="139"/>
      <c r="P59" s="3"/>
      <c r="Q59" s="139"/>
      <c r="R59" s="139"/>
      <c r="S59" s="139"/>
      <c r="T59" s="139"/>
      <c r="U59" s="139"/>
      <c r="W59" s="302">
        <v>158</v>
      </c>
    </row>
    <row r="60" spans="1:23">
      <c r="A60" s="139"/>
      <c r="B60" s="139"/>
      <c r="E60" s="139"/>
      <c r="F60" s="139"/>
      <c r="I60" s="139"/>
      <c r="J60" s="3"/>
      <c r="K60" s="3"/>
      <c r="L60" s="139"/>
      <c r="M60" s="139"/>
      <c r="N60" s="3"/>
      <c r="O60" s="139"/>
      <c r="P60" s="3"/>
      <c r="Q60" s="139"/>
      <c r="R60" s="139"/>
      <c r="S60" s="139"/>
      <c r="T60" s="139"/>
      <c r="U60" s="139"/>
      <c r="W60" s="302">
        <v>159</v>
      </c>
    </row>
    <row r="61" spans="1:23">
      <c r="A61" s="139"/>
      <c r="B61" s="139"/>
      <c r="E61" s="139"/>
      <c r="F61" s="139"/>
      <c r="I61" s="139"/>
      <c r="J61" s="3"/>
      <c r="K61" s="3"/>
      <c r="L61" s="139"/>
      <c r="M61" s="139"/>
      <c r="N61" s="3"/>
      <c r="O61" s="139"/>
      <c r="P61" s="3"/>
      <c r="Q61" s="139"/>
      <c r="R61" s="139"/>
      <c r="S61" s="139"/>
      <c r="T61" s="139"/>
      <c r="U61" s="139"/>
      <c r="W61" s="302">
        <v>160</v>
      </c>
    </row>
    <row r="62" spans="1:23">
      <c r="A62" s="139"/>
      <c r="B62" s="139"/>
      <c r="E62" s="139"/>
      <c r="F62" s="139"/>
      <c r="I62" s="139"/>
      <c r="J62" s="3"/>
      <c r="K62" s="3"/>
      <c r="L62" s="139"/>
      <c r="M62" s="139"/>
      <c r="N62" s="3"/>
      <c r="O62" s="139"/>
      <c r="P62" s="3"/>
      <c r="Q62" s="139"/>
      <c r="R62" s="139"/>
      <c r="S62" s="139"/>
      <c r="T62" s="139"/>
      <c r="U62" s="139"/>
      <c r="W62" s="302">
        <v>161</v>
      </c>
    </row>
    <row r="63" spans="1:23">
      <c r="A63" s="139"/>
      <c r="B63" s="139"/>
      <c r="E63" s="139"/>
      <c r="F63" s="139"/>
      <c r="I63" s="139"/>
      <c r="J63" s="3"/>
      <c r="K63" s="3"/>
      <c r="L63" s="139"/>
      <c r="M63" s="139"/>
      <c r="N63" s="3"/>
      <c r="O63" s="139"/>
      <c r="P63" s="3"/>
      <c r="Q63" s="139"/>
      <c r="R63" s="139"/>
      <c r="S63" s="139"/>
      <c r="T63" s="139"/>
      <c r="U63" s="139"/>
      <c r="W63" s="302">
        <v>162</v>
      </c>
    </row>
    <row r="64" spans="1:23">
      <c r="A64" s="139"/>
      <c r="B64" s="139"/>
      <c r="E64" s="139"/>
      <c r="F64" s="139"/>
      <c r="I64" s="139"/>
      <c r="J64" s="3"/>
      <c r="K64" s="3"/>
      <c r="L64" s="139"/>
      <c r="M64" s="139"/>
      <c r="N64" s="3"/>
      <c r="O64" s="139"/>
      <c r="P64" s="3"/>
      <c r="Q64" s="139"/>
      <c r="R64" s="139"/>
      <c r="S64" s="139"/>
      <c r="T64" s="139"/>
      <c r="U64" s="139"/>
      <c r="W64" s="302">
        <v>163</v>
      </c>
    </row>
    <row r="65" spans="1:23">
      <c r="A65" s="139"/>
      <c r="B65" s="139"/>
      <c r="E65" s="139"/>
      <c r="F65" s="139"/>
      <c r="I65" s="139"/>
      <c r="J65" s="3"/>
      <c r="K65" s="3"/>
      <c r="L65" s="139"/>
      <c r="M65" s="139"/>
      <c r="N65" s="3"/>
      <c r="O65" s="139"/>
      <c r="P65" s="3"/>
      <c r="Q65" s="139"/>
      <c r="R65" s="139"/>
      <c r="S65" s="139"/>
      <c r="T65" s="139"/>
      <c r="U65" s="139"/>
      <c r="W65" s="302">
        <v>164</v>
      </c>
    </row>
    <row r="66" spans="1:23">
      <c r="A66" s="139"/>
      <c r="B66" s="139"/>
      <c r="E66" s="139"/>
      <c r="F66" s="139"/>
      <c r="I66" s="139"/>
      <c r="J66" s="3"/>
      <c r="K66" s="3"/>
      <c r="L66" s="139"/>
      <c r="M66" s="139"/>
      <c r="N66" s="3"/>
      <c r="O66" s="139"/>
      <c r="P66" s="3"/>
      <c r="Q66" s="139"/>
      <c r="R66" s="139"/>
      <c r="S66" s="139"/>
      <c r="T66" s="139"/>
      <c r="U66" s="139"/>
      <c r="W66" s="302">
        <v>165</v>
      </c>
    </row>
    <row r="67" spans="1:23">
      <c r="A67" s="139"/>
      <c r="B67" s="139"/>
      <c r="E67" s="139"/>
      <c r="F67" s="139"/>
      <c r="I67" s="139"/>
      <c r="J67" s="3"/>
      <c r="K67" s="3"/>
      <c r="L67" s="139"/>
      <c r="M67" s="139"/>
      <c r="N67" s="3"/>
      <c r="O67" s="139"/>
      <c r="P67" s="3"/>
      <c r="Q67" s="139"/>
      <c r="R67" s="139"/>
      <c r="S67" s="139"/>
      <c r="T67" s="139"/>
      <c r="U67" s="139"/>
      <c r="W67" s="302">
        <v>166</v>
      </c>
    </row>
    <row r="68" spans="1:23">
      <c r="A68" s="139"/>
      <c r="B68" s="139"/>
      <c r="E68" s="139"/>
      <c r="F68" s="139"/>
      <c r="I68" s="139"/>
      <c r="J68" s="3"/>
      <c r="K68" s="3"/>
      <c r="L68" s="139"/>
      <c r="M68" s="139"/>
      <c r="N68" s="3"/>
      <c r="O68" s="139"/>
      <c r="P68" s="3"/>
      <c r="Q68" s="139"/>
      <c r="R68" s="139"/>
      <c r="S68" s="139"/>
      <c r="T68" s="139"/>
      <c r="U68" s="139"/>
      <c r="W68" s="302">
        <v>167</v>
      </c>
    </row>
    <row r="69" spans="1:23">
      <c r="A69" s="139"/>
      <c r="B69" s="139"/>
      <c r="E69" s="139"/>
      <c r="F69" s="139"/>
      <c r="I69" s="139"/>
      <c r="J69" s="3"/>
      <c r="K69" s="3"/>
      <c r="L69" s="139"/>
      <c r="M69" s="139"/>
      <c r="N69" s="3"/>
      <c r="O69" s="139"/>
      <c r="P69" s="3"/>
      <c r="Q69" s="139"/>
      <c r="R69" s="139"/>
      <c r="S69" s="139"/>
      <c r="T69" s="139"/>
      <c r="U69" s="139"/>
      <c r="W69" s="302">
        <v>168</v>
      </c>
    </row>
    <row r="70" spans="1:23">
      <c r="A70" s="139"/>
      <c r="B70" s="139"/>
      <c r="E70" s="139"/>
      <c r="F70" s="139"/>
      <c r="I70" s="139"/>
      <c r="J70" s="3"/>
      <c r="K70" s="3"/>
      <c r="L70" s="139"/>
      <c r="M70" s="139"/>
      <c r="N70" s="3"/>
      <c r="O70" s="139"/>
      <c r="P70" s="3"/>
      <c r="Q70" s="139"/>
      <c r="R70" s="139"/>
      <c r="S70" s="139"/>
      <c r="T70" s="139"/>
      <c r="U70" s="139"/>
      <c r="W70" s="302">
        <v>169</v>
      </c>
    </row>
    <row r="71" spans="1:23">
      <c r="A71" s="139"/>
      <c r="B71" s="139"/>
      <c r="E71" s="139"/>
      <c r="F71" s="139"/>
      <c r="I71" s="139"/>
      <c r="J71" s="3"/>
      <c r="K71" s="3"/>
      <c r="L71" s="139"/>
      <c r="M71" s="139"/>
      <c r="N71" s="3"/>
      <c r="O71" s="139"/>
      <c r="P71" s="3"/>
      <c r="Q71" s="139"/>
      <c r="R71" s="139"/>
      <c r="S71" s="139"/>
      <c r="T71" s="139"/>
      <c r="U71" s="139"/>
      <c r="W71" s="302">
        <v>170</v>
      </c>
    </row>
    <row r="72" spans="1:23">
      <c r="A72" s="139"/>
      <c r="B72" s="139"/>
      <c r="E72" s="139"/>
      <c r="F72" s="139"/>
      <c r="I72" s="139"/>
      <c r="J72" s="3"/>
      <c r="K72" s="3"/>
      <c r="L72" s="139"/>
      <c r="M72" s="139"/>
      <c r="N72" s="3"/>
      <c r="O72" s="139"/>
      <c r="P72" s="3"/>
      <c r="Q72" s="139"/>
      <c r="R72" s="139"/>
      <c r="S72" s="139"/>
      <c r="T72" s="139"/>
      <c r="U72" s="139"/>
      <c r="W72" s="302">
        <v>171</v>
      </c>
    </row>
    <row r="73" spans="1:23">
      <c r="A73" s="139"/>
      <c r="B73" s="139"/>
      <c r="E73" s="139"/>
      <c r="F73" s="139"/>
      <c r="I73" s="139"/>
      <c r="J73" s="3"/>
      <c r="K73" s="3"/>
      <c r="L73" s="139"/>
      <c r="M73" s="139"/>
      <c r="N73" s="3"/>
      <c r="O73" s="139"/>
      <c r="P73" s="3"/>
      <c r="Q73" s="139"/>
      <c r="R73" s="139"/>
      <c r="S73" s="139"/>
      <c r="T73" s="139"/>
      <c r="U73" s="139"/>
      <c r="W73" s="302">
        <v>172</v>
      </c>
    </row>
    <row r="74" spans="1:23">
      <c r="A74" s="139"/>
      <c r="B74" s="139"/>
      <c r="E74" s="139"/>
      <c r="F74" s="139"/>
      <c r="I74" s="139"/>
      <c r="J74" s="3"/>
      <c r="K74" s="3"/>
      <c r="L74" s="139"/>
      <c r="M74" s="139"/>
      <c r="N74" s="3"/>
      <c r="O74" s="139"/>
      <c r="P74" s="3"/>
      <c r="Q74" s="139"/>
      <c r="R74" s="139"/>
      <c r="S74" s="139"/>
      <c r="T74" s="139"/>
      <c r="U74" s="139"/>
      <c r="W74" s="302">
        <v>173</v>
      </c>
    </row>
    <row r="75" spans="1:23">
      <c r="A75" s="139"/>
      <c r="B75" s="139"/>
      <c r="E75" s="139"/>
      <c r="F75" s="139"/>
      <c r="I75" s="139"/>
      <c r="J75" s="3"/>
      <c r="K75" s="3"/>
      <c r="L75" s="139"/>
      <c r="M75" s="139"/>
      <c r="N75" s="3"/>
      <c r="O75" s="139"/>
      <c r="P75" s="3"/>
      <c r="Q75" s="139"/>
      <c r="R75" s="139"/>
      <c r="S75" s="139"/>
      <c r="T75" s="139"/>
      <c r="U75" s="139"/>
      <c r="W75" s="302">
        <v>174</v>
      </c>
    </row>
    <row r="76" spans="1:23">
      <c r="A76" s="139"/>
      <c r="B76" s="139"/>
      <c r="E76" s="139"/>
      <c r="F76" s="139"/>
      <c r="I76" s="139"/>
      <c r="J76" s="3"/>
      <c r="K76" s="3"/>
      <c r="L76" s="139"/>
      <c r="M76" s="139"/>
      <c r="N76" s="3"/>
      <c r="O76" s="139"/>
      <c r="P76" s="3"/>
      <c r="Q76" s="139"/>
      <c r="R76" s="139"/>
      <c r="S76" s="139"/>
      <c r="T76" s="139"/>
      <c r="U76" s="139"/>
      <c r="W76" s="302">
        <v>175</v>
      </c>
    </row>
    <row r="77" spans="1:23">
      <c r="A77" s="139"/>
      <c r="B77" s="139"/>
      <c r="E77" s="139"/>
      <c r="F77" s="139"/>
      <c r="I77" s="139"/>
      <c r="J77" s="3"/>
      <c r="K77" s="3"/>
      <c r="L77" s="139"/>
      <c r="M77" s="139"/>
      <c r="N77" s="3"/>
      <c r="O77" s="139"/>
      <c r="P77" s="3"/>
      <c r="Q77" s="139"/>
      <c r="R77" s="139"/>
      <c r="S77" s="139"/>
      <c r="T77" s="139"/>
      <c r="U77" s="139"/>
      <c r="W77" s="302">
        <v>176</v>
      </c>
    </row>
    <row r="78" spans="1:23">
      <c r="A78" s="139"/>
      <c r="B78" s="139"/>
      <c r="E78" s="139"/>
      <c r="F78" s="139"/>
      <c r="I78" s="139"/>
      <c r="J78" s="3"/>
      <c r="K78" s="3"/>
      <c r="L78" s="139"/>
      <c r="M78" s="139"/>
      <c r="N78" s="3"/>
      <c r="O78" s="139"/>
      <c r="P78" s="3"/>
      <c r="Q78" s="139"/>
      <c r="R78" s="139"/>
      <c r="S78" s="139"/>
      <c r="T78" s="139"/>
      <c r="U78" s="139"/>
      <c r="W78" s="302">
        <v>177</v>
      </c>
    </row>
    <row r="79" spans="1:23">
      <c r="A79" s="139"/>
      <c r="B79" s="139"/>
      <c r="E79" s="139"/>
      <c r="F79" s="139"/>
      <c r="I79" s="139"/>
      <c r="J79" s="3"/>
      <c r="K79" s="3"/>
      <c r="L79" s="139"/>
      <c r="M79" s="139"/>
      <c r="N79" s="3"/>
      <c r="O79" s="139"/>
      <c r="P79" s="3"/>
      <c r="Q79" s="139"/>
      <c r="R79" s="139"/>
      <c r="S79" s="139"/>
      <c r="T79" s="139"/>
      <c r="U79" s="139"/>
      <c r="W79" s="302">
        <v>178</v>
      </c>
    </row>
    <row r="80" spans="1:23">
      <c r="A80" s="139"/>
      <c r="B80" s="139"/>
      <c r="E80" s="139"/>
      <c r="F80" s="139"/>
      <c r="I80" s="139"/>
      <c r="J80" s="3"/>
      <c r="K80" s="3"/>
      <c r="L80" s="139"/>
      <c r="M80" s="139"/>
      <c r="N80" s="3"/>
      <c r="O80" s="139"/>
      <c r="P80" s="3"/>
      <c r="Q80" s="139"/>
      <c r="R80" s="139"/>
      <c r="S80" s="139"/>
      <c r="T80" s="139"/>
      <c r="U80" s="139"/>
      <c r="W80" s="302">
        <v>179</v>
      </c>
    </row>
    <row r="81" spans="1:23">
      <c r="A81" s="139"/>
      <c r="B81" s="139"/>
      <c r="E81" s="139"/>
      <c r="F81" s="139"/>
      <c r="I81" s="139"/>
      <c r="J81" s="3"/>
      <c r="K81" s="3"/>
      <c r="L81" s="139"/>
      <c r="M81" s="139"/>
      <c r="N81" s="3"/>
      <c r="O81" s="139"/>
      <c r="P81" s="3"/>
      <c r="Q81" s="139"/>
      <c r="R81" s="139"/>
      <c r="S81" s="139"/>
      <c r="T81" s="139"/>
      <c r="U81" s="139"/>
      <c r="W81" s="302">
        <v>180</v>
      </c>
    </row>
    <row r="82" spans="1:23">
      <c r="A82" s="139"/>
      <c r="B82" s="139"/>
      <c r="E82" s="139"/>
      <c r="F82" s="139"/>
      <c r="I82" s="139"/>
      <c r="J82" s="3"/>
      <c r="K82" s="3"/>
      <c r="L82" s="139"/>
      <c r="M82" s="139"/>
      <c r="N82" s="3"/>
      <c r="O82" s="139"/>
      <c r="P82" s="3"/>
      <c r="Q82" s="139"/>
      <c r="R82" s="139"/>
      <c r="S82" s="139"/>
      <c r="T82" s="139"/>
      <c r="U82" s="139"/>
      <c r="W82" s="302">
        <v>181</v>
      </c>
    </row>
    <row r="83" spans="1:23">
      <c r="A83" s="139"/>
      <c r="B83" s="139"/>
      <c r="E83" s="139"/>
      <c r="F83" s="139"/>
      <c r="I83" s="139"/>
      <c r="J83" s="3"/>
      <c r="K83" s="3"/>
      <c r="L83" s="139"/>
      <c r="M83" s="139"/>
      <c r="N83" s="3"/>
      <c r="O83" s="139"/>
      <c r="P83" s="3"/>
      <c r="Q83" s="139"/>
      <c r="R83" s="139"/>
      <c r="S83" s="139"/>
      <c r="T83" s="139"/>
      <c r="U83" s="139"/>
      <c r="W83" s="302">
        <v>182</v>
      </c>
    </row>
    <row r="84" spans="1:23">
      <c r="A84" s="139"/>
      <c r="B84" s="139"/>
      <c r="E84" s="139"/>
      <c r="F84" s="139"/>
      <c r="I84" s="139"/>
      <c r="J84" s="3"/>
      <c r="K84" s="3"/>
      <c r="L84" s="139"/>
      <c r="M84" s="139"/>
      <c r="N84" s="3"/>
      <c r="O84" s="139"/>
      <c r="P84" s="3"/>
      <c r="Q84" s="139"/>
      <c r="R84" s="139"/>
      <c r="S84" s="139"/>
      <c r="T84" s="139"/>
      <c r="U84" s="139"/>
      <c r="W84" s="302">
        <v>183</v>
      </c>
    </row>
    <row r="85" spans="1:23">
      <c r="A85" s="139"/>
      <c r="B85" s="139"/>
      <c r="E85" s="139"/>
      <c r="F85" s="139"/>
      <c r="I85" s="139"/>
      <c r="J85" s="3"/>
      <c r="K85" s="3"/>
      <c r="L85" s="139"/>
      <c r="M85" s="139"/>
      <c r="N85" s="3"/>
      <c r="O85" s="139"/>
      <c r="P85" s="3"/>
      <c r="Q85" s="139"/>
      <c r="R85" s="139"/>
      <c r="S85" s="139"/>
      <c r="T85" s="139"/>
      <c r="U85" s="139"/>
      <c r="W85" s="302">
        <v>184</v>
      </c>
    </row>
    <row r="86" spans="1:23">
      <c r="A86" s="139"/>
      <c r="B86" s="139"/>
      <c r="E86" s="139"/>
      <c r="F86" s="139"/>
      <c r="I86" s="139"/>
      <c r="J86" s="3"/>
      <c r="K86" s="3"/>
      <c r="L86" s="139"/>
      <c r="M86" s="139"/>
      <c r="N86" s="3"/>
      <c r="O86" s="139"/>
      <c r="P86" s="3"/>
      <c r="Q86" s="139"/>
      <c r="R86" s="139"/>
      <c r="S86" s="139"/>
      <c r="T86" s="139"/>
      <c r="U86" s="139"/>
      <c r="W86" s="302">
        <v>185</v>
      </c>
    </row>
    <row r="87" spans="1:23">
      <c r="A87" s="139"/>
      <c r="B87" s="139"/>
      <c r="E87" s="139"/>
      <c r="F87" s="139"/>
      <c r="I87" s="139"/>
      <c r="J87" s="3"/>
      <c r="K87" s="3"/>
      <c r="L87" s="139"/>
      <c r="M87" s="139"/>
      <c r="N87" s="3"/>
      <c r="O87" s="139"/>
      <c r="P87" s="3"/>
      <c r="Q87" s="139"/>
      <c r="R87" s="139"/>
      <c r="S87" s="139"/>
      <c r="T87" s="139"/>
      <c r="U87" s="139"/>
      <c r="W87" s="302">
        <v>186</v>
      </c>
    </row>
    <row r="88" spans="1:23">
      <c r="A88" s="139"/>
      <c r="B88" s="139"/>
      <c r="E88" s="139"/>
      <c r="F88" s="139"/>
      <c r="I88" s="139"/>
      <c r="J88" s="3"/>
      <c r="K88" s="3"/>
      <c r="L88" s="139"/>
      <c r="M88" s="139"/>
      <c r="N88" s="3"/>
      <c r="O88" s="139"/>
      <c r="P88" s="3"/>
      <c r="Q88" s="139"/>
      <c r="R88" s="139"/>
      <c r="S88" s="139"/>
      <c r="T88" s="139"/>
      <c r="U88" s="139"/>
      <c r="W88" s="302">
        <v>187</v>
      </c>
    </row>
    <row r="89" spans="1:23">
      <c r="A89" s="139"/>
      <c r="B89" s="139"/>
      <c r="E89" s="139"/>
      <c r="F89" s="139"/>
      <c r="I89" s="139"/>
      <c r="J89" s="3"/>
      <c r="K89" s="3"/>
      <c r="L89" s="139"/>
      <c r="M89" s="139"/>
      <c r="N89" s="3"/>
      <c r="O89" s="139"/>
      <c r="P89" s="3"/>
      <c r="Q89" s="139"/>
      <c r="R89" s="139"/>
      <c r="S89" s="139"/>
      <c r="T89" s="139"/>
      <c r="U89" s="139"/>
      <c r="W89" s="302">
        <v>188</v>
      </c>
    </row>
    <row r="90" spans="1:23">
      <c r="A90" s="139"/>
      <c r="B90" s="139"/>
      <c r="E90" s="139"/>
      <c r="F90" s="139"/>
      <c r="I90" s="139"/>
      <c r="J90" s="3"/>
      <c r="K90" s="3"/>
      <c r="L90" s="139"/>
      <c r="M90" s="139"/>
      <c r="N90" s="3"/>
      <c r="O90" s="139"/>
      <c r="P90" s="3"/>
      <c r="Q90" s="139"/>
      <c r="R90" s="139"/>
      <c r="S90" s="139"/>
      <c r="T90" s="139"/>
      <c r="U90" s="139"/>
      <c r="W90" s="302">
        <v>189</v>
      </c>
    </row>
    <row r="91" spans="1:23">
      <c r="A91" s="139"/>
      <c r="B91" s="139"/>
      <c r="E91" s="139"/>
      <c r="F91" s="139"/>
      <c r="I91" s="139"/>
      <c r="J91" s="3"/>
      <c r="K91" s="3"/>
      <c r="L91" s="139"/>
      <c r="M91" s="139"/>
      <c r="N91" s="3"/>
      <c r="O91" s="139"/>
      <c r="P91" s="3"/>
      <c r="Q91" s="139"/>
      <c r="R91" s="139"/>
      <c r="S91" s="139"/>
      <c r="T91" s="139"/>
      <c r="U91" s="139"/>
      <c r="W91" s="302">
        <v>190</v>
      </c>
    </row>
    <row r="92" spans="1:23">
      <c r="A92" s="139"/>
      <c r="B92" s="139"/>
      <c r="E92" s="139"/>
      <c r="F92" s="139"/>
      <c r="I92" s="139"/>
      <c r="J92" s="3"/>
      <c r="K92" s="3"/>
      <c r="L92" s="139"/>
      <c r="M92" s="139"/>
      <c r="N92" s="3"/>
      <c r="O92" s="139"/>
      <c r="P92" s="3"/>
      <c r="Q92" s="139"/>
      <c r="R92" s="139"/>
      <c r="S92" s="139"/>
      <c r="T92" s="139"/>
      <c r="U92" s="139"/>
      <c r="W92" s="302">
        <v>191</v>
      </c>
    </row>
    <row r="93" spans="1:23">
      <c r="A93" s="139"/>
      <c r="B93" s="139"/>
      <c r="E93" s="139"/>
      <c r="F93" s="139"/>
      <c r="I93" s="139"/>
      <c r="J93" s="3"/>
      <c r="K93" s="3"/>
      <c r="L93" s="139"/>
      <c r="M93" s="139"/>
      <c r="N93" s="3"/>
      <c r="O93" s="139"/>
      <c r="P93" s="3"/>
      <c r="Q93" s="139"/>
      <c r="R93" s="139"/>
      <c r="S93" s="139"/>
      <c r="T93" s="139"/>
      <c r="U93" s="139"/>
      <c r="W93" s="302">
        <v>192</v>
      </c>
    </row>
    <row r="94" spans="1:23">
      <c r="A94" s="139"/>
      <c r="B94" s="139"/>
      <c r="E94" s="139"/>
      <c r="F94" s="139"/>
      <c r="I94" s="139"/>
      <c r="J94" s="3"/>
      <c r="K94" s="3"/>
      <c r="L94" s="139"/>
      <c r="M94" s="139"/>
      <c r="N94" s="3"/>
      <c r="O94" s="139"/>
      <c r="P94" s="3"/>
      <c r="Q94" s="139"/>
      <c r="R94" s="139"/>
      <c r="S94" s="139"/>
      <c r="T94" s="139"/>
      <c r="U94" s="139"/>
      <c r="W94" s="302">
        <v>193</v>
      </c>
    </row>
    <row r="95" spans="1:23">
      <c r="A95" s="139"/>
      <c r="B95" s="139"/>
      <c r="E95" s="139"/>
      <c r="F95" s="139"/>
      <c r="I95" s="139"/>
      <c r="J95" s="3"/>
      <c r="K95" s="3"/>
      <c r="L95" s="139"/>
      <c r="M95" s="139"/>
      <c r="N95" s="3"/>
      <c r="O95" s="139"/>
      <c r="P95" s="3"/>
      <c r="Q95" s="139"/>
      <c r="R95" s="139"/>
      <c r="S95" s="139"/>
      <c r="T95" s="139"/>
      <c r="U95" s="139"/>
      <c r="W95" s="302">
        <v>194</v>
      </c>
    </row>
    <row r="96" spans="1:23">
      <c r="A96" s="139"/>
      <c r="B96" s="139"/>
      <c r="E96" s="139"/>
      <c r="F96" s="139"/>
      <c r="I96" s="139"/>
      <c r="J96" s="3"/>
      <c r="K96" s="3"/>
      <c r="L96" s="139"/>
      <c r="M96" s="139"/>
      <c r="N96" s="3"/>
      <c r="O96" s="139"/>
      <c r="P96" s="3"/>
      <c r="Q96" s="139"/>
      <c r="R96" s="139"/>
      <c r="S96" s="139"/>
      <c r="T96" s="139"/>
      <c r="U96" s="139"/>
      <c r="W96" s="302">
        <v>195</v>
      </c>
    </row>
    <row r="97" spans="1:24">
      <c r="A97" s="139"/>
      <c r="B97" s="139"/>
      <c r="E97" s="139"/>
      <c r="F97" s="139"/>
      <c r="I97" s="139"/>
      <c r="J97" s="3"/>
      <c r="K97" s="3"/>
      <c r="L97" s="139"/>
      <c r="M97" s="139"/>
      <c r="N97" s="3"/>
      <c r="O97" s="139"/>
      <c r="P97" s="3"/>
      <c r="Q97" s="139"/>
      <c r="R97" s="139"/>
      <c r="S97" s="139"/>
      <c r="T97" s="139"/>
      <c r="U97" s="139"/>
      <c r="W97" s="302">
        <v>196</v>
      </c>
    </row>
    <row r="98" spans="1:24">
      <c r="A98" s="139"/>
      <c r="B98" s="139"/>
      <c r="E98" s="139"/>
      <c r="F98" s="139"/>
      <c r="I98" s="139"/>
      <c r="J98" s="3"/>
      <c r="K98" s="3"/>
      <c r="L98" s="139"/>
      <c r="M98" s="139"/>
      <c r="N98" s="3"/>
      <c r="O98" s="139"/>
      <c r="P98" s="3"/>
      <c r="Q98" s="139"/>
      <c r="R98" s="139"/>
      <c r="S98" s="139"/>
      <c r="T98" s="139"/>
      <c r="U98" s="139"/>
      <c r="W98" s="302">
        <v>197</v>
      </c>
    </row>
    <row r="99" spans="1:24">
      <c r="A99" s="139"/>
      <c r="B99" s="139"/>
      <c r="E99" s="139"/>
      <c r="F99" s="139"/>
      <c r="I99" s="139"/>
      <c r="J99" s="3"/>
      <c r="K99" s="3"/>
      <c r="L99" s="139"/>
      <c r="M99" s="139"/>
      <c r="N99" s="3"/>
      <c r="O99" s="139"/>
      <c r="P99" s="3"/>
      <c r="Q99" s="139"/>
      <c r="R99" s="139"/>
      <c r="S99" s="139"/>
      <c r="T99" s="139"/>
      <c r="U99" s="139"/>
      <c r="W99" s="302">
        <v>198</v>
      </c>
    </row>
    <row r="100" spans="1:24">
      <c r="A100" s="139"/>
      <c r="B100" s="139"/>
      <c r="E100" s="139"/>
      <c r="F100" s="139"/>
      <c r="I100" s="139"/>
      <c r="J100" s="3"/>
      <c r="K100" s="3"/>
      <c r="L100" s="139"/>
      <c r="M100" s="139"/>
      <c r="N100" s="3"/>
      <c r="O100" s="139"/>
      <c r="P100" s="3"/>
      <c r="Q100" s="139"/>
      <c r="R100" s="139"/>
      <c r="S100" s="139"/>
      <c r="T100" s="139"/>
      <c r="U100" s="139"/>
      <c r="W100" s="302">
        <v>199</v>
      </c>
    </row>
    <row r="101" spans="1:24">
      <c r="A101" s="139"/>
      <c r="B101" s="139"/>
      <c r="E101" s="139"/>
      <c r="F101" s="139"/>
      <c r="I101" s="139"/>
      <c r="J101" s="3"/>
      <c r="K101" s="3"/>
      <c r="L101" s="139"/>
      <c r="M101" s="139"/>
      <c r="N101" s="3"/>
      <c r="O101" s="139"/>
      <c r="P101" s="139"/>
      <c r="Q101" s="139"/>
      <c r="R101" s="139"/>
      <c r="S101" s="139"/>
      <c r="T101" s="139"/>
      <c r="U101" s="139"/>
      <c r="W101" s="302">
        <v>200</v>
      </c>
    </row>
    <row r="102" spans="1:24">
      <c r="A102" s="139"/>
      <c r="B102" s="139"/>
      <c r="E102" s="139"/>
      <c r="F102" s="139"/>
      <c r="I102" s="139"/>
      <c r="J102" s="3"/>
      <c r="K102" s="3"/>
      <c r="L102" s="139"/>
      <c r="M102" s="139"/>
      <c r="N102" s="3"/>
      <c r="O102" s="139"/>
      <c r="P102" s="139"/>
      <c r="Q102" s="139"/>
      <c r="R102" s="139"/>
      <c r="S102" s="139"/>
      <c r="T102" s="139"/>
      <c r="U102" s="139"/>
      <c r="W102" s="302">
        <v>201</v>
      </c>
      <c r="X102" s="303" t="s">
        <v>496</v>
      </c>
    </row>
    <row r="103" spans="1:24">
      <c r="A103" s="139"/>
      <c r="B103" s="139"/>
      <c r="E103" s="139"/>
      <c r="F103" s="139"/>
      <c r="I103" s="139"/>
      <c r="J103" s="3"/>
      <c r="K103" s="3"/>
      <c r="L103" s="139"/>
      <c r="M103" s="139"/>
      <c r="N103" s="3"/>
      <c r="O103" s="139"/>
      <c r="P103" s="139"/>
      <c r="Q103" s="139"/>
      <c r="R103" s="139"/>
      <c r="S103" s="139"/>
      <c r="T103" s="139"/>
      <c r="U103" s="139"/>
      <c r="W103" s="302">
        <v>202</v>
      </c>
      <c r="X103" s="303" t="s">
        <v>497</v>
      </c>
    </row>
    <row r="104" spans="1:24">
      <c r="A104" s="139"/>
      <c r="B104" s="139"/>
      <c r="E104" s="139"/>
      <c r="F104" s="139"/>
      <c r="I104" s="139"/>
      <c r="J104" s="3"/>
      <c r="K104" s="3"/>
      <c r="L104" s="139"/>
      <c r="M104" s="139"/>
      <c r="N104" s="3"/>
      <c r="O104" s="139"/>
      <c r="P104" s="139"/>
      <c r="Q104" s="139"/>
      <c r="R104" s="139"/>
      <c r="S104" s="139"/>
      <c r="T104" s="139"/>
      <c r="U104" s="139"/>
      <c r="W104" s="302">
        <v>203</v>
      </c>
      <c r="X104" s="303" t="s">
        <v>498</v>
      </c>
    </row>
    <row r="105" spans="1:24">
      <c r="A105" s="139"/>
      <c r="B105" s="139"/>
      <c r="E105" s="139"/>
      <c r="F105" s="139"/>
      <c r="I105" s="139"/>
      <c r="J105" s="3"/>
      <c r="K105" s="3"/>
      <c r="L105" s="139"/>
      <c r="M105" s="139"/>
      <c r="N105" s="3"/>
      <c r="O105" s="139"/>
      <c r="P105" s="139"/>
      <c r="Q105" s="139"/>
      <c r="R105" s="139"/>
      <c r="S105" s="139"/>
      <c r="T105" s="139"/>
      <c r="U105" s="139"/>
      <c r="W105" s="302">
        <v>204</v>
      </c>
      <c r="X105" s="303" t="s">
        <v>499</v>
      </c>
    </row>
    <row r="106" spans="1:24">
      <c r="A106" s="139"/>
      <c r="B106" s="139"/>
      <c r="E106" s="139"/>
      <c r="F106" s="139"/>
      <c r="I106" s="139"/>
      <c r="J106" s="3"/>
      <c r="K106" s="3"/>
      <c r="L106" s="139"/>
      <c r="M106" s="139"/>
      <c r="N106" s="3"/>
      <c r="O106" s="139"/>
      <c r="P106" s="139"/>
      <c r="Q106" s="139"/>
      <c r="R106" s="139"/>
      <c r="S106" s="139"/>
      <c r="T106" s="139"/>
      <c r="U106" s="139"/>
      <c r="W106" s="302">
        <v>205</v>
      </c>
      <c r="X106" s="303" t="s">
        <v>500</v>
      </c>
    </row>
    <row r="107" spans="1:24">
      <c r="A107" s="139"/>
      <c r="B107" s="139"/>
      <c r="E107" s="139"/>
      <c r="F107" s="139"/>
      <c r="I107" s="139"/>
      <c r="J107" s="3"/>
      <c r="K107" s="3"/>
      <c r="L107" s="139"/>
      <c r="M107" s="139"/>
      <c r="N107" s="3"/>
      <c r="O107" s="139"/>
      <c r="P107" s="139"/>
      <c r="Q107" s="139"/>
      <c r="R107" s="139"/>
      <c r="S107" s="139"/>
      <c r="T107" s="139"/>
      <c r="U107" s="139"/>
      <c r="W107" s="302">
        <v>206</v>
      </c>
      <c r="X107" s="303" t="s">
        <v>501</v>
      </c>
    </row>
    <row r="108" spans="1:24">
      <c r="A108" s="139"/>
      <c r="B108" s="139"/>
      <c r="E108" s="139"/>
      <c r="F108" s="139"/>
      <c r="I108" s="139"/>
      <c r="J108" s="3"/>
      <c r="K108" s="3"/>
      <c r="L108" s="139"/>
      <c r="M108" s="139"/>
      <c r="N108" s="3"/>
      <c r="O108" s="139"/>
      <c r="P108" s="139"/>
      <c r="Q108" s="139"/>
      <c r="R108" s="139"/>
      <c r="S108" s="139"/>
      <c r="T108" s="139"/>
      <c r="U108" s="139"/>
      <c r="W108" s="302">
        <v>207</v>
      </c>
      <c r="X108" s="303" t="s">
        <v>502</v>
      </c>
    </row>
    <row r="109" spans="1:24">
      <c r="A109" s="139"/>
      <c r="B109" s="139"/>
      <c r="E109" s="139"/>
      <c r="F109" s="139"/>
      <c r="I109" s="139"/>
      <c r="J109" s="3"/>
      <c r="K109" s="3"/>
      <c r="L109" s="139"/>
      <c r="M109" s="139"/>
      <c r="N109" s="3"/>
      <c r="O109" s="139"/>
      <c r="P109" s="139"/>
      <c r="Q109" s="139"/>
      <c r="R109" s="139"/>
      <c r="S109" s="139"/>
      <c r="T109" s="139"/>
      <c r="U109" s="139"/>
      <c r="W109" s="302">
        <v>208</v>
      </c>
      <c r="X109" s="303" t="s">
        <v>503</v>
      </c>
    </row>
    <row r="110" spans="1:24">
      <c r="A110" s="139"/>
      <c r="B110" s="139"/>
      <c r="E110" s="139"/>
      <c r="F110" s="139"/>
      <c r="I110" s="139"/>
      <c r="J110" s="3"/>
      <c r="K110" s="3"/>
      <c r="L110" s="139"/>
      <c r="M110" s="139"/>
      <c r="N110" s="3"/>
      <c r="O110" s="139"/>
      <c r="P110" s="139"/>
      <c r="Q110" s="139"/>
      <c r="R110" s="139"/>
      <c r="S110" s="139"/>
      <c r="T110" s="139"/>
      <c r="U110" s="139"/>
      <c r="W110" s="302">
        <v>209</v>
      </c>
      <c r="X110" s="303" t="s">
        <v>504</v>
      </c>
    </row>
    <row r="111" spans="1:24">
      <c r="A111" s="139"/>
      <c r="B111" s="139"/>
      <c r="E111" s="139"/>
      <c r="F111" s="139"/>
      <c r="I111" s="139"/>
      <c r="J111" s="3"/>
      <c r="K111" s="3"/>
      <c r="L111" s="139"/>
      <c r="M111" s="139"/>
      <c r="N111" s="3"/>
      <c r="O111" s="139"/>
      <c r="P111" s="139"/>
      <c r="Q111" s="139"/>
      <c r="R111" s="139"/>
      <c r="S111" s="139"/>
      <c r="T111" s="139"/>
      <c r="U111" s="139"/>
      <c r="W111" s="302">
        <v>210</v>
      </c>
      <c r="X111" s="303" t="s">
        <v>505</v>
      </c>
    </row>
    <row r="112" spans="1:24">
      <c r="A112" s="139"/>
      <c r="B112" s="139"/>
      <c r="E112" s="139"/>
      <c r="F112" s="139"/>
      <c r="I112" s="139"/>
      <c r="J112" s="3"/>
      <c r="K112" s="3"/>
      <c r="L112" s="139"/>
      <c r="M112" s="139"/>
      <c r="N112" s="3"/>
      <c r="O112" s="139"/>
      <c r="P112" s="139"/>
      <c r="R112" s="139"/>
      <c r="S112" s="139"/>
      <c r="T112" s="139"/>
      <c r="U112" s="139"/>
      <c r="W112" s="302">
        <v>211</v>
      </c>
      <c r="X112" s="303" t="s">
        <v>506</v>
      </c>
    </row>
    <row r="113" spans="1:24">
      <c r="A113" s="139"/>
      <c r="B113" s="139"/>
      <c r="E113" s="139"/>
      <c r="F113" s="139"/>
      <c r="I113" s="139"/>
      <c r="J113" s="3"/>
      <c r="K113" s="3"/>
      <c r="L113" s="139"/>
      <c r="M113" s="139"/>
      <c r="N113" s="3"/>
      <c r="O113" s="139"/>
      <c r="P113" s="139"/>
      <c r="R113" s="139"/>
      <c r="S113" s="139"/>
      <c r="T113" s="139"/>
      <c r="U113" s="139"/>
      <c r="W113" s="302">
        <v>212</v>
      </c>
      <c r="X113" s="303" t="s">
        <v>507</v>
      </c>
    </row>
    <row r="114" spans="1:24">
      <c r="A114" s="139"/>
      <c r="B114" s="139"/>
      <c r="E114" s="139"/>
      <c r="F114" s="139"/>
      <c r="I114" s="139"/>
      <c r="J114" s="3"/>
      <c r="K114" s="3"/>
      <c r="L114" s="139"/>
      <c r="M114" s="139"/>
      <c r="N114" s="3"/>
      <c r="O114" s="139"/>
      <c r="P114" s="3"/>
      <c r="R114" s="139"/>
      <c r="S114" s="139"/>
      <c r="T114" s="139"/>
      <c r="U114" s="139"/>
      <c r="W114" s="302">
        <v>213</v>
      </c>
      <c r="X114" s="303" t="s">
        <v>508</v>
      </c>
    </row>
    <row r="115" spans="1:24">
      <c r="A115" s="139"/>
      <c r="B115" s="139"/>
      <c r="E115" s="139"/>
      <c r="F115" s="139"/>
      <c r="I115" s="139"/>
      <c r="J115" s="3"/>
      <c r="K115" s="3"/>
      <c r="L115" s="139"/>
      <c r="M115" s="139"/>
      <c r="N115" s="3"/>
      <c r="O115" s="139"/>
      <c r="P115" s="3"/>
      <c r="R115" s="139"/>
      <c r="S115" s="139"/>
      <c r="T115" s="139"/>
      <c r="U115" s="139"/>
      <c r="W115" s="302">
        <v>214</v>
      </c>
      <c r="X115" s="303" t="s">
        <v>509</v>
      </c>
    </row>
    <row r="116" spans="1:24">
      <c r="A116" s="139"/>
      <c r="B116" s="139"/>
      <c r="E116" s="139"/>
      <c r="F116" s="139"/>
      <c r="I116" s="139"/>
      <c r="J116" s="3"/>
      <c r="K116" s="3"/>
      <c r="L116" s="139"/>
      <c r="M116" s="139"/>
      <c r="N116" s="3"/>
      <c r="O116" s="139"/>
      <c r="P116" s="3"/>
      <c r="S116" s="139"/>
      <c r="T116" s="139"/>
      <c r="U116" s="139"/>
      <c r="W116" s="302">
        <v>215</v>
      </c>
      <c r="X116" s="303" t="s">
        <v>510</v>
      </c>
    </row>
    <row r="117" spans="1:24">
      <c r="A117" s="139"/>
      <c r="B117" s="139"/>
      <c r="E117" s="139"/>
      <c r="F117" s="139"/>
      <c r="I117" s="139"/>
      <c r="J117" s="3"/>
      <c r="K117" s="3"/>
      <c r="L117" s="139"/>
      <c r="M117" s="139"/>
      <c r="N117" s="3"/>
      <c r="O117" s="139"/>
      <c r="P117" s="3"/>
      <c r="S117" s="139"/>
      <c r="T117" s="139"/>
      <c r="U117" s="139"/>
      <c r="W117" s="302">
        <v>216</v>
      </c>
      <c r="X117" s="303" t="s">
        <v>511</v>
      </c>
    </row>
    <row r="118" spans="1:24">
      <c r="A118" s="139"/>
      <c r="B118" s="139"/>
      <c r="E118" s="139"/>
      <c r="F118" s="139"/>
      <c r="I118" s="139"/>
      <c r="J118" s="3"/>
      <c r="K118" s="3"/>
      <c r="L118" s="139"/>
      <c r="M118" s="139"/>
      <c r="N118" s="3"/>
      <c r="O118" s="139"/>
      <c r="P118" s="3"/>
      <c r="S118" s="139"/>
      <c r="T118" s="139"/>
      <c r="U118" s="139"/>
      <c r="W118" s="302">
        <v>217</v>
      </c>
      <c r="X118" s="303" t="s">
        <v>512</v>
      </c>
    </row>
    <row r="119" spans="1:24">
      <c r="A119" s="139"/>
      <c r="B119" s="139"/>
      <c r="E119" s="139"/>
      <c r="F119" s="139"/>
      <c r="I119" s="139"/>
      <c r="J119" s="3"/>
      <c r="K119" s="3"/>
      <c r="L119" s="139"/>
      <c r="M119" s="139"/>
      <c r="N119" s="3"/>
      <c r="O119" s="139"/>
      <c r="P119" s="3"/>
      <c r="S119" s="139"/>
      <c r="T119" s="139"/>
      <c r="U119" s="139"/>
      <c r="W119" s="302">
        <v>218</v>
      </c>
      <c r="X119" s="303" t="s">
        <v>513</v>
      </c>
    </row>
    <row r="120" spans="1:24">
      <c r="A120" s="139"/>
      <c r="B120" s="139"/>
      <c r="E120" s="139"/>
      <c r="F120" s="139"/>
      <c r="I120" s="139"/>
      <c r="J120" s="3"/>
      <c r="K120" s="3"/>
      <c r="L120" s="139"/>
      <c r="M120" s="139"/>
      <c r="N120" s="3"/>
      <c r="O120" s="139"/>
      <c r="P120" s="3"/>
      <c r="S120" s="139"/>
      <c r="T120" s="139"/>
      <c r="U120" s="139"/>
      <c r="W120" s="302">
        <v>219</v>
      </c>
      <c r="X120" s="303" t="s">
        <v>514</v>
      </c>
    </row>
    <row r="121" spans="1:24">
      <c r="A121" s="139"/>
      <c r="B121" s="139"/>
      <c r="E121" s="139"/>
      <c r="F121" s="139"/>
      <c r="I121" s="139"/>
      <c r="J121" s="3"/>
      <c r="K121" s="3"/>
      <c r="L121" s="139"/>
      <c r="M121" s="139"/>
      <c r="N121" s="3"/>
      <c r="O121" s="139"/>
      <c r="P121" s="3"/>
      <c r="S121" s="139"/>
      <c r="T121" s="139"/>
      <c r="U121" s="139"/>
      <c r="W121" s="302">
        <v>220</v>
      </c>
      <c r="X121" s="303" t="s">
        <v>515</v>
      </c>
    </row>
    <row r="122" spans="1:24">
      <c r="A122" s="139"/>
      <c r="B122" s="139"/>
      <c r="E122" s="139"/>
      <c r="F122" s="139"/>
      <c r="I122" s="139"/>
      <c r="J122" s="3"/>
      <c r="K122" s="3"/>
      <c r="L122" s="139"/>
      <c r="M122" s="139"/>
      <c r="N122" s="3"/>
      <c r="O122" s="139"/>
      <c r="P122" s="3"/>
      <c r="R122" s="139"/>
      <c r="S122" s="139"/>
      <c r="T122" s="139"/>
      <c r="U122" s="139"/>
      <c r="W122" s="302">
        <v>221</v>
      </c>
      <c r="X122" s="303" t="s">
        <v>516</v>
      </c>
    </row>
    <row r="123" spans="1:24">
      <c r="A123" s="139"/>
      <c r="B123" s="139"/>
      <c r="E123" s="139"/>
      <c r="F123" s="139"/>
      <c r="I123" s="139"/>
      <c r="J123" s="3"/>
      <c r="K123" s="3"/>
      <c r="L123" s="139"/>
      <c r="M123" s="139"/>
      <c r="N123" s="3"/>
      <c r="O123" s="139"/>
      <c r="P123" s="3"/>
      <c r="R123" s="139"/>
      <c r="S123" s="139"/>
      <c r="T123" s="139"/>
      <c r="U123" s="139"/>
      <c r="W123" s="302">
        <v>222</v>
      </c>
      <c r="X123" s="303" t="s">
        <v>517</v>
      </c>
    </row>
    <row r="124" spans="1:24">
      <c r="A124" s="139"/>
      <c r="B124" s="139"/>
      <c r="E124" s="139"/>
      <c r="F124" s="139"/>
      <c r="I124" s="139"/>
      <c r="J124" s="3"/>
      <c r="K124" s="3"/>
      <c r="L124" s="139"/>
      <c r="M124" s="139"/>
      <c r="N124" s="3"/>
      <c r="O124" s="139"/>
      <c r="P124" s="3"/>
      <c r="R124" s="139"/>
      <c r="S124" s="139"/>
      <c r="T124" s="139"/>
      <c r="U124" s="139"/>
      <c r="W124" s="302">
        <v>223</v>
      </c>
      <c r="X124" s="303" t="s">
        <v>518</v>
      </c>
    </row>
    <row r="125" spans="1:24">
      <c r="A125" s="139"/>
      <c r="B125" s="139"/>
      <c r="E125" s="139"/>
      <c r="F125" s="139"/>
      <c r="I125" s="139"/>
      <c r="J125" s="3"/>
      <c r="K125" s="3"/>
      <c r="L125" s="139"/>
      <c r="M125" s="139"/>
      <c r="N125" s="3"/>
      <c r="O125" s="139"/>
      <c r="P125" s="3"/>
      <c r="R125" s="139"/>
      <c r="S125" s="139"/>
      <c r="T125" s="139"/>
      <c r="U125" s="139"/>
      <c r="W125" s="302">
        <v>224</v>
      </c>
      <c r="X125" s="303" t="s">
        <v>519</v>
      </c>
    </row>
    <row r="126" spans="1:24">
      <c r="A126" s="139"/>
      <c r="B126" s="139"/>
      <c r="E126" s="139"/>
      <c r="F126" s="139"/>
      <c r="I126" s="139"/>
      <c r="J126" s="3"/>
      <c r="K126" s="3"/>
      <c r="L126" s="139"/>
      <c r="M126" s="139"/>
      <c r="N126" s="3"/>
      <c r="O126" s="139"/>
      <c r="P126" s="3"/>
      <c r="R126" s="139"/>
      <c r="S126" s="139"/>
      <c r="T126" s="139"/>
      <c r="U126" s="139"/>
      <c r="W126" s="302">
        <v>225</v>
      </c>
      <c r="X126" s="303" t="s">
        <v>520</v>
      </c>
    </row>
    <row r="127" spans="1:24">
      <c r="A127" s="139"/>
      <c r="B127" s="139"/>
      <c r="E127" s="139"/>
      <c r="F127" s="139"/>
      <c r="I127" s="139"/>
      <c r="J127" s="3"/>
      <c r="K127" s="3"/>
      <c r="L127" s="139"/>
      <c r="M127" s="139"/>
      <c r="N127" s="3"/>
      <c r="O127" s="139"/>
      <c r="P127" s="3"/>
      <c r="R127" s="139"/>
      <c r="S127" s="139"/>
      <c r="T127" s="139"/>
      <c r="U127" s="139"/>
      <c r="W127" s="302">
        <v>226</v>
      </c>
      <c r="X127" s="303" t="s">
        <v>521</v>
      </c>
    </row>
    <row r="128" spans="1:24">
      <c r="A128" s="139"/>
      <c r="B128" s="139"/>
      <c r="E128" s="139"/>
      <c r="F128" s="139"/>
      <c r="I128" s="139"/>
      <c r="J128" s="3"/>
      <c r="K128" s="3"/>
      <c r="L128" s="139"/>
      <c r="M128" s="139"/>
      <c r="N128" s="3"/>
      <c r="O128" s="139"/>
      <c r="S128" s="139"/>
      <c r="T128" s="139"/>
      <c r="U128" s="139"/>
      <c r="W128" s="302">
        <v>227</v>
      </c>
      <c r="X128" s="303" t="s">
        <v>522</v>
      </c>
    </row>
    <row r="129" spans="1:24">
      <c r="A129" s="139"/>
      <c r="B129" s="139"/>
      <c r="E129" s="139"/>
      <c r="F129" s="139"/>
      <c r="I129" s="139"/>
      <c r="J129" s="3"/>
      <c r="K129" s="3"/>
      <c r="L129" s="139"/>
      <c r="M129" s="139"/>
      <c r="N129" s="3"/>
      <c r="O129" s="139"/>
      <c r="S129" s="139"/>
      <c r="T129" s="139"/>
      <c r="U129" s="139"/>
      <c r="W129" s="302">
        <v>228</v>
      </c>
      <c r="X129" s="303" t="s">
        <v>523</v>
      </c>
    </row>
    <row r="130" spans="1:24">
      <c r="A130" s="139"/>
      <c r="B130" s="139"/>
      <c r="E130" s="139"/>
      <c r="F130" s="139"/>
      <c r="I130" s="139"/>
      <c r="J130" s="3"/>
      <c r="K130" s="3"/>
      <c r="L130" s="139"/>
      <c r="M130" s="139"/>
      <c r="N130" s="3"/>
      <c r="O130" s="139"/>
      <c r="S130" s="139"/>
      <c r="T130" s="139"/>
      <c r="U130" s="139"/>
      <c r="W130" s="302">
        <v>229</v>
      </c>
      <c r="X130" s="303" t="s">
        <v>524</v>
      </c>
    </row>
    <row r="131" spans="1:24">
      <c r="A131" s="139"/>
      <c r="B131" s="139"/>
      <c r="E131" s="139"/>
      <c r="F131" s="139"/>
      <c r="I131" s="139"/>
      <c r="J131" s="3"/>
      <c r="K131" s="3"/>
      <c r="L131" s="139"/>
      <c r="M131" s="139"/>
      <c r="N131" s="3"/>
      <c r="O131" s="139"/>
      <c r="S131" s="139"/>
      <c r="T131" s="139"/>
      <c r="U131" s="139"/>
      <c r="W131" s="302">
        <v>230</v>
      </c>
      <c r="X131" s="303" t="s">
        <v>525</v>
      </c>
    </row>
    <row r="132" spans="1:24">
      <c r="A132" s="139"/>
      <c r="B132" s="139"/>
      <c r="E132" s="139"/>
      <c r="F132" s="139"/>
      <c r="I132" s="139"/>
      <c r="J132" s="3"/>
      <c r="K132" s="3"/>
      <c r="L132" s="139"/>
      <c r="M132" s="139"/>
      <c r="N132" s="3"/>
      <c r="O132" s="139"/>
      <c r="S132" s="139"/>
      <c r="T132" s="139"/>
      <c r="U132" s="139"/>
      <c r="W132" s="302">
        <v>231</v>
      </c>
      <c r="X132" s="303" t="s">
        <v>526</v>
      </c>
    </row>
    <row r="133" spans="1:24">
      <c r="A133" s="139"/>
      <c r="B133" s="139"/>
      <c r="E133" s="139"/>
      <c r="F133" s="139"/>
      <c r="I133" s="139"/>
      <c r="J133" s="3"/>
      <c r="K133" s="3"/>
      <c r="L133" s="139"/>
      <c r="M133" s="139"/>
      <c r="N133" s="3"/>
      <c r="O133" s="139"/>
      <c r="S133" s="139"/>
      <c r="T133" s="139"/>
      <c r="U133" s="139"/>
      <c r="W133" s="302">
        <v>232</v>
      </c>
      <c r="X133" s="303" t="s">
        <v>527</v>
      </c>
    </row>
    <row r="134" spans="1:24">
      <c r="A134" s="139"/>
      <c r="B134" s="139"/>
      <c r="E134" s="139"/>
      <c r="F134" s="139"/>
      <c r="I134" s="139"/>
      <c r="J134" s="3"/>
      <c r="K134" s="3"/>
      <c r="L134" s="139"/>
      <c r="M134" s="139"/>
      <c r="N134" s="3"/>
      <c r="O134" s="139"/>
      <c r="S134" s="139"/>
      <c r="T134" s="139"/>
      <c r="U134" s="139"/>
      <c r="W134" s="302">
        <v>233</v>
      </c>
      <c r="X134" s="303" t="s">
        <v>528</v>
      </c>
    </row>
    <row r="135" spans="1:24">
      <c r="A135" s="139"/>
      <c r="B135" s="139"/>
      <c r="E135" s="139"/>
      <c r="F135" s="139"/>
      <c r="I135" s="139"/>
      <c r="J135" s="3"/>
      <c r="K135" s="3"/>
      <c r="L135" s="139"/>
      <c r="M135" s="139"/>
      <c r="N135" s="3"/>
      <c r="O135" s="139"/>
      <c r="S135" s="139"/>
      <c r="T135" s="139"/>
      <c r="U135" s="139"/>
      <c r="W135" s="302">
        <v>234</v>
      </c>
      <c r="X135" s="303" t="s">
        <v>529</v>
      </c>
    </row>
    <row r="136" spans="1:24">
      <c r="A136" s="139"/>
      <c r="B136" s="139"/>
      <c r="E136" s="139"/>
      <c r="F136" s="139"/>
      <c r="I136" s="139"/>
      <c r="J136" s="3"/>
      <c r="K136" s="3"/>
      <c r="L136" s="139"/>
      <c r="M136" s="139"/>
      <c r="N136" s="3"/>
      <c r="O136" s="139"/>
      <c r="S136" s="139"/>
      <c r="T136" s="139"/>
      <c r="U136" s="139"/>
      <c r="W136" s="302">
        <v>235</v>
      </c>
      <c r="X136" s="303" t="s">
        <v>530</v>
      </c>
    </row>
    <row r="137" spans="1:24">
      <c r="A137" s="139"/>
      <c r="B137" s="139"/>
      <c r="E137" s="139"/>
      <c r="F137" s="139"/>
      <c r="I137" s="139"/>
      <c r="J137" s="3"/>
      <c r="K137" s="3"/>
      <c r="L137" s="139"/>
      <c r="M137" s="139"/>
      <c r="N137" s="3"/>
      <c r="O137" s="139"/>
      <c r="S137" s="139"/>
      <c r="T137" s="139"/>
      <c r="U137" s="139"/>
      <c r="W137" s="302">
        <v>236</v>
      </c>
      <c r="X137" s="303" t="s">
        <v>531</v>
      </c>
    </row>
    <row r="138" spans="1:24">
      <c r="A138" s="139"/>
      <c r="B138" s="139"/>
      <c r="E138" s="139"/>
      <c r="F138" s="139"/>
      <c r="I138" s="139"/>
      <c r="J138" s="3"/>
      <c r="K138" s="3"/>
      <c r="L138" s="139"/>
      <c r="M138" s="139"/>
      <c r="N138" s="3"/>
      <c r="O138" s="139"/>
      <c r="S138" s="139"/>
      <c r="T138" s="139"/>
      <c r="U138" s="139"/>
      <c r="W138" s="302">
        <v>237</v>
      </c>
      <c r="X138" s="303" t="s">
        <v>532</v>
      </c>
    </row>
    <row r="139" spans="1:24">
      <c r="A139" s="139"/>
      <c r="B139" s="139"/>
      <c r="E139" s="139"/>
      <c r="F139" s="139"/>
      <c r="I139" s="139"/>
      <c r="J139" s="3"/>
      <c r="K139" s="3"/>
      <c r="L139" s="139"/>
      <c r="M139" s="139"/>
      <c r="N139" s="3"/>
      <c r="O139" s="139"/>
      <c r="S139" s="139"/>
      <c r="T139" s="139"/>
      <c r="U139" s="139"/>
      <c r="W139" s="302">
        <v>238</v>
      </c>
      <c r="X139" s="303" t="s">
        <v>533</v>
      </c>
    </row>
    <row r="140" spans="1:24">
      <c r="A140" s="139"/>
      <c r="B140" s="139"/>
      <c r="E140" s="139"/>
      <c r="F140" s="139"/>
      <c r="I140" s="139"/>
      <c r="J140" s="3"/>
      <c r="K140" s="3"/>
      <c r="L140" s="139"/>
      <c r="M140" s="139"/>
      <c r="N140" s="3"/>
      <c r="O140" s="139"/>
      <c r="R140" s="139"/>
      <c r="S140" s="139"/>
      <c r="T140" s="139"/>
      <c r="U140" s="139"/>
      <c r="W140" s="302">
        <v>239</v>
      </c>
      <c r="X140" s="303" t="s">
        <v>534</v>
      </c>
    </row>
    <row r="141" spans="1:24">
      <c r="A141" s="139"/>
      <c r="B141" s="139"/>
      <c r="E141" s="139"/>
      <c r="F141" s="139"/>
      <c r="I141" s="139"/>
      <c r="J141" s="3"/>
      <c r="K141" s="3"/>
      <c r="L141" s="139"/>
      <c r="M141" s="139"/>
      <c r="N141" s="3"/>
      <c r="O141" s="139"/>
      <c r="P141" s="3"/>
      <c r="S141" s="139"/>
      <c r="T141" s="139"/>
      <c r="U141" s="139"/>
      <c r="W141" s="302">
        <v>240</v>
      </c>
      <c r="X141" s="303" t="s">
        <v>535</v>
      </c>
    </row>
    <row r="142" spans="1:24">
      <c r="A142" s="139"/>
      <c r="B142" s="139"/>
      <c r="E142" s="139"/>
      <c r="F142" s="139"/>
      <c r="I142" s="139"/>
      <c r="J142" s="3"/>
      <c r="K142" s="3"/>
      <c r="L142" s="139"/>
      <c r="M142" s="139"/>
      <c r="N142" s="3"/>
      <c r="O142" s="139"/>
      <c r="P142" s="3"/>
      <c r="S142" s="139"/>
      <c r="T142" s="139"/>
      <c r="U142" s="139"/>
      <c r="W142" s="302">
        <v>241</v>
      </c>
      <c r="X142" s="303" t="s">
        <v>536</v>
      </c>
    </row>
    <row r="143" spans="1:24">
      <c r="A143" s="139"/>
      <c r="B143" s="139"/>
      <c r="E143" s="139"/>
      <c r="F143" s="139"/>
      <c r="I143" s="139"/>
      <c r="J143" s="3"/>
      <c r="K143" s="3"/>
      <c r="L143" s="139"/>
      <c r="M143" s="139"/>
      <c r="N143" s="3"/>
      <c r="O143" s="139"/>
      <c r="P143" s="3"/>
      <c r="S143" s="139"/>
      <c r="T143" s="139"/>
      <c r="U143" s="139"/>
      <c r="W143" s="302">
        <v>242</v>
      </c>
      <c r="X143" s="303" t="s">
        <v>537</v>
      </c>
    </row>
    <row r="144" spans="1:24">
      <c r="A144" s="139"/>
      <c r="B144" s="139"/>
      <c r="E144" s="139"/>
      <c r="F144" s="139"/>
      <c r="I144" s="139"/>
      <c r="J144" s="3"/>
      <c r="K144" s="3"/>
      <c r="L144" s="139"/>
      <c r="M144" s="139"/>
      <c r="N144" s="3"/>
      <c r="O144" s="139"/>
      <c r="P144" s="3"/>
      <c r="S144" s="139"/>
      <c r="T144" s="139"/>
      <c r="U144" s="139"/>
      <c r="W144" s="302">
        <v>243</v>
      </c>
      <c r="X144" s="303" t="s">
        <v>538</v>
      </c>
    </row>
    <row r="145" spans="1:24">
      <c r="A145" s="139"/>
      <c r="B145" s="139"/>
      <c r="E145" s="139"/>
      <c r="F145" s="139"/>
      <c r="I145" s="139"/>
      <c r="J145" s="3"/>
      <c r="K145" s="3"/>
      <c r="L145" s="139"/>
      <c r="M145" s="139"/>
      <c r="N145" s="3"/>
      <c r="O145" s="139"/>
      <c r="P145" s="3"/>
      <c r="S145" s="139"/>
      <c r="T145" s="139"/>
      <c r="U145" s="139"/>
      <c r="W145" s="302">
        <v>244</v>
      </c>
      <c r="X145" s="303" t="s">
        <v>539</v>
      </c>
    </row>
    <row r="146" spans="1:24">
      <c r="A146" s="139"/>
      <c r="B146" s="139"/>
      <c r="E146" s="139"/>
      <c r="F146" s="139"/>
      <c r="I146" s="139"/>
      <c r="J146" s="3"/>
      <c r="K146" s="3"/>
      <c r="L146" s="139"/>
      <c r="M146" s="139"/>
      <c r="N146" s="3"/>
      <c r="O146" s="139"/>
      <c r="P146" s="3"/>
      <c r="R146" s="139"/>
      <c r="S146" s="139"/>
      <c r="T146" s="139"/>
      <c r="U146" s="139"/>
      <c r="W146" s="302">
        <v>245</v>
      </c>
      <c r="X146" s="303" t="s">
        <v>540</v>
      </c>
    </row>
    <row r="147" spans="1:24">
      <c r="A147" s="139"/>
      <c r="B147" s="139"/>
      <c r="E147" s="139"/>
      <c r="F147" s="139"/>
      <c r="I147" s="139"/>
      <c r="J147" s="3"/>
      <c r="K147" s="3"/>
      <c r="L147" s="139"/>
      <c r="M147" s="139"/>
      <c r="N147" s="3"/>
      <c r="O147" s="139"/>
      <c r="P147" s="3"/>
      <c r="R147" s="139"/>
      <c r="S147" s="139"/>
      <c r="T147" s="139"/>
      <c r="U147" s="139"/>
      <c r="W147" s="302">
        <v>246</v>
      </c>
      <c r="X147" s="303" t="s">
        <v>541</v>
      </c>
    </row>
    <row r="148" spans="1:24">
      <c r="A148" s="139"/>
      <c r="B148" s="139"/>
      <c r="E148" s="139"/>
      <c r="F148" s="139"/>
      <c r="I148" s="139"/>
      <c r="J148" s="3"/>
      <c r="K148" s="3"/>
      <c r="L148" s="139"/>
      <c r="M148" s="139"/>
      <c r="N148" s="3"/>
      <c r="O148" s="139"/>
      <c r="P148" s="3"/>
      <c r="R148" s="139"/>
      <c r="S148" s="139"/>
      <c r="T148" s="139"/>
      <c r="U148" s="139"/>
      <c r="W148" s="302">
        <v>247</v>
      </c>
      <c r="X148" s="303" t="s">
        <v>542</v>
      </c>
    </row>
    <row r="149" spans="1:24">
      <c r="A149" s="139"/>
      <c r="B149" s="139"/>
      <c r="E149" s="139"/>
      <c r="F149" s="139"/>
      <c r="I149" s="139"/>
      <c r="J149" s="3"/>
      <c r="K149" s="3"/>
      <c r="L149" s="139"/>
      <c r="M149" s="139"/>
      <c r="N149" s="3"/>
      <c r="O149" s="139"/>
      <c r="P149" s="3"/>
      <c r="R149" s="139"/>
      <c r="S149" s="139"/>
      <c r="T149" s="139"/>
      <c r="U149" s="139"/>
      <c r="W149" s="302">
        <v>248</v>
      </c>
      <c r="X149" s="303" t="s">
        <v>543</v>
      </c>
    </row>
    <row r="150" spans="1:24">
      <c r="A150" s="139"/>
      <c r="B150" s="139"/>
      <c r="E150" s="139"/>
      <c r="F150" s="139"/>
      <c r="I150" s="139"/>
      <c r="J150" s="3"/>
      <c r="K150" s="3"/>
      <c r="L150" s="139"/>
      <c r="M150" s="139"/>
      <c r="N150" s="3"/>
      <c r="O150" s="139"/>
      <c r="P150" s="3"/>
      <c r="R150" s="139"/>
      <c r="S150" s="139"/>
      <c r="T150" s="139"/>
      <c r="U150" s="139"/>
      <c r="W150" s="302">
        <v>249</v>
      </c>
      <c r="X150" s="303" t="s">
        <v>544</v>
      </c>
    </row>
    <row r="151" spans="1:24">
      <c r="A151" s="139"/>
      <c r="B151" s="139"/>
      <c r="E151" s="139"/>
      <c r="F151" s="139"/>
      <c r="I151" s="139"/>
      <c r="J151" s="3"/>
      <c r="K151" s="3"/>
      <c r="L151" s="139"/>
      <c r="M151" s="139"/>
      <c r="N151" s="3"/>
      <c r="O151" s="139"/>
      <c r="P151" s="3"/>
      <c r="Q151" s="139"/>
      <c r="R151" s="139"/>
      <c r="S151" s="139"/>
      <c r="T151" s="139"/>
      <c r="U151" s="139"/>
      <c r="W151" s="302">
        <v>250</v>
      </c>
      <c r="X151" s="303" t="s">
        <v>545</v>
      </c>
    </row>
    <row r="152" spans="1:24">
      <c r="A152" s="139"/>
      <c r="B152" s="139"/>
      <c r="E152" s="139"/>
      <c r="F152" s="139"/>
      <c r="I152" s="139"/>
      <c r="J152" s="3"/>
      <c r="K152" s="3"/>
      <c r="L152" s="139"/>
      <c r="M152" s="139"/>
      <c r="N152" s="3"/>
      <c r="O152" s="139"/>
      <c r="P152" s="3"/>
      <c r="Q152" s="139"/>
      <c r="R152" s="139"/>
      <c r="S152" s="139"/>
      <c r="T152" s="139"/>
      <c r="U152" s="139"/>
      <c r="W152" s="302">
        <v>251</v>
      </c>
      <c r="X152" s="303" t="s">
        <v>546</v>
      </c>
    </row>
    <row r="153" spans="1:24">
      <c r="A153" s="139"/>
      <c r="B153" s="139"/>
      <c r="E153" s="139"/>
      <c r="F153" s="139"/>
      <c r="I153" s="139"/>
      <c r="J153" s="3"/>
      <c r="K153" s="3"/>
      <c r="L153" s="139"/>
      <c r="M153" s="139"/>
      <c r="N153" s="3"/>
      <c r="O153" s="139"/>
      <c r="P153" s="3"/>
      <c r="Q153" s="139"/>
      <c r="R153" s="139"/>
      <c r="S153" s="139"/>
      <c r="T153" s="139"/>
      <c r="U153" s="139"/>
      <c r="W153" s="302">
        <v>252</v>
      </c>
      <c r="X153" s="303" t="s">
        <v>547</v>
      </c>
    </row>
    <row r="154" spans="1:24">
      <c r="A154" s="139"/>
      <c r="B154" s="139"/>
      <c r="E154" s="139"/>
      <c r="F154" s="139"/>
      <c r="I154" s="139"/>
      <c r="J154" s="3"/>
      <c r="K154" s="3"/>
      <c r="L154" s="139"/>
      <c r="M154" s="139"/>
      <c r="N154" s="3"/>
      <c r="O154" s="139"/>
      <c r="P154" s="3"/>
      <c r="Q154" s="139"/>
      <c r="R154" s="139"/>
      <c r="S154" s="139"/>
      <c r="T154" s="139"/>
      <c r="U154" s="139"/>
      <c r="W154" s="302">
        <v>253</v>
      </c>
      <c r="X154" s="303" t="s">
        <v>548</v>
      </c>
    </row>
    <row r="155" spans="1:24">
      <c r="A155" s="139"/>
      <c r="B155" s="139"/>
      <c r="E155" s="139"/>
      <c r="F155" s="139"/>
      <c r="I155" s="139"/>
      <c r="J155" s="3"/>
      <c r="K155" s="3"/>
      <c r="L155" s="139"/>
      <c r="M155" s="139"/>
      <c r="N155" s="3"/>
      <c r="O155" s="139"/>
      <c r="P155" s="3"/>
      <c r="Q155" s="139"/>
      <c r="R155" s="139"/>
      <c r="S155" s="139"/>
      <c r="T155" s="139"/>
      <c r="U155" s="139"/>
      <c r="W155" s="302">
        <v>254</v>
      </c>
      <c r="X155" s="303" t="s">
        <v>549</v>
      </c>
    </row>
    <row r="156" spans="1:24">
      <c r="A156" s="139"/>
      <c r="B156" s="139"/>
      <c r="E156" s="139"/>
      <c r="F156" s="139"/>
      <c r="I156" s="139"/>
      <c r="J156" s="3"/>
      <c r="K156" s="3"/>
      <c r="L156" s="139"/>
      <c r="M156" s="139"/>
      <c r="N156" s="3"/>
      <c r="O156" s="139"/>
      <c r="P156" s="3"/>
      <c r="Q156" s="139"/>
      <c r="R156" s="139"/>
      <c r="S156" s="139"/>
      <c r="T156" s="139"/>
      <c r="U156" s="139"/>
      <c r="W156" s="302">
        <v>255</v>
      </c>
      <c r="X156" s="303" t="s">
        <v>550</v>
      </c>
    </row>
    <row r="157" spans="1:24">
      <c r="A157" s="139"/>
      <c r="B157" s="139"/>
      <c r="E157" s="139"/>
      <c r="F157" s="139"/>
      <c r="I157" s="139"/>
      <c r="J157" s="3"/>
      <c r="K157" s="3"/>
      <c r="L157" s="139"/>
      <c r="M157" s="139"/>
      <c r="N157" s="3"/>
      <c r="O157" s="139"/>
      <c r="P157" s="3"/>
      <c r="Q157" s="139"/>
      <c r="R157" s="139"/>
      <c r="S157" s="139"/>
      <c r="T157" s="139"/>
      <c r="U157" s="139"/>
      <c r="W157" s="302">
        <v>256</v>
      </c>
      <c r="X157" s="303" t="s">
        <v>551</v>
      </c>
    </row>
    <row r="158" spans="1:24">
      <c r="A158" s="139"/>
      <c r="B158" s="139"/>
      <c r="E158" s="139"/>
      <c r="F158" s="139"/>
      <c r="I158" s="139"/>
      <c r="J158" s="3"/>
      <c r="K158" s="3"/>
      <c r="L158" s="139"/>
      <c r="M158" s="139"/>
      <c r="N158" s="3"/>
      <c r="O158" s="139"/>
      <c r="P158" s="3"/>
      <c r="Q158" s="139"/>
      <c r="R158" s="139"/>
      <c r="S158" s="139"/>
      <c r="T158" s="139"/>
      <c r="U158" s="139"/>
      <c r="W158" s="302">
        <v>257</v>
      </c>
      <c r="X158" s="303" t="s">
        <v>552</v>
      </c>
    </row>
    <row r="159" spans="1:24">
      <c r="A159" s="139"/>
      <c r="B159" s="139"/>
      <c r="E159" s="139"/>
      <c r="F159" s="139"/>
      <c r="I159" s="139"/>
      <c r="J159" s="3"/>
      <c r="K159" s="3"/>
      <c r="L159" s="139"/>
      <c r="M159" s="139"/>
      <c r="N159" s="3"/>
      <c r="O159" s="139"/>
      <c r="P159" s="3"/>
      <c r="Q159" s="139"/>
      <c r="R159" s="139"/>
      <c r="S159" s="139"/>
      <c r="T159" s="139"/>
      <c r="U159" s="139"/>
      <c r="W159" s="302">
        <v>258</v>
      </c>
      <c r="X159" s="303" t="s">
        <v>553</v>
      </c>
    </row>
    <row r="160" spans="1:24">
      <c r="A160" s="139"/>
      <c r="B160" s="139"/>
      <c r="E160" s="139"/>
      <c r="F160" s="139"/>
      <c r="I160" s="139"/>
      <c r="J160" s="3"/>
      <c r="K160" s="3"/>
      <c r="L160" s="139"/>
      <c r="M160" s="139"/>
      <c r="N160" s="3"/>
      <c r="O160" s="139"/>
      <c r="P160" s="3"/>
      <c r="Q160" s="139"/>
      <c r="R160" s="139"/>
      <c r="S160" s="139"/>
      <c r="T160" s="139"/>
      <c r="U160" s="139"/>
      <c r="W160" s="302">
        <v>259</v>
      </c>
      <c r="X160" s="303" t="s">
        <v>554</v>
      </c>
    </row>
    <row r="161" spans="1:24">
      <c r="A161" s="139"/>
      <c r="B161" s="139"/>
      <c r="E161" s="139"/>
      <c r="F161" s="139"/>
      <c r="I161" s="139"/>
      <c r="J161" s="3"/>
      <c r="K161" s="3"/>
      <c r="L161" s="139"/>
      <c r="M161" s="139"/>
      <c r="N161" s="3"/>
      <c r="O161" s="139"/>
      <c r="P161" s="3"/>
      <c r="Q161" s="139"/>
      <c r="R161" s="139"/>
      <c r="S161" s="139"/>
      <c r="T161" s="139"/>
      <c r="U161" s="139"/>
      <c r="W161" s="302">
        <v>260</v>
      </c>
      <c r="X161" s="303" t="s">
        <v>555</v>
      </c>
    </row>
    <row r="162" spans="1:24">
      <c r="A162" s="139"/>
      <c r="B162" s="139"/>
      <c r="E162" s="139"/>
      <c r="F162" s="139"/>
      <c r="I162" s="139"/>
      <c r="J162" s="3"/>
      <c r="K162" s="3"/>
      <c r="L162" s="139"/>
      <c r="M162" s="139"/>
      <c r="N162" s="3"/>
      <c r="O162" s="139"/>
      <c r="P162" s="3"/>
      <c r="Q162" s="139"/>
      <c r="R162" s="139"/>
      <c r="S162" s="139"/>
      <c r="T162" s="139"/>
      <c r="U162" s="139"/>
      <c r="W162" s="302">
        <v>261</v>
      </c>
      <c r="X162" s="303" t="s">
        <v>556</v>
      </c>
    </row>
    <row r="163" spans="1:24">
      <c r="A163" s="139"/>
      <c r="B163" s="139"/>
      <c r="E163" s="139"/>
      <c r="F163" s="139"/>
      <c r="I163" s="139"/>
      <c r="J163" s="3"/>
      <c r="K163" s="3"/>
      <c r="L163" s="139"/>
      <c r="M163" s="139"/>
      <c r="N163" s="3"/>
      <c r="O163" s="139"/>
      <c r="P163" s="3"/>
      <c r="Q163" s="139"/>
      <c r="R163" s="139"/>
      <c r="S163" s="139"/>
      <c r="T163" s="139"/>
      <c r="U163" s="139"/>
      <c r="W163" s="302">
        <v>262</v>
      </c>
      <c r="X163" s="303" t="s">
        <v>557</v>
      </c>
    </row>
    <row r="164" spans="1:24">
      <c r="A164" s="139"/>
      <c r="B164" s="139"/>
      <c r="E164" s="139"/>
      <c r="F164" s="139"/>
      <c r="I164" s="139"/>
      <c r="J164" s="3"/>
      <c r="K164" s="3"/>
      <c r="L164" s="139"/>
      <c r="M164" s="139"/>
      <c r="N164" s="3"/>
      <c r="O164" s="139"/>
      <c r="P164" s="3"/>
      <c r="Q164" s="139"/>
      <c r="R164" s="139"/>
      <c r="S164" s="139"/>
      <c r="T164" s="139"/>
      <c r="U164" s="139"/>
      <c r="W164" s="302">
        <v>263</v>
      </c>
      <c r="X164" s="303" t="s">
        <v>558</v>
      </c>
    </row>
    <row r="165" spans="1:24">
      <c r="A165" s="139"/>
      <c r="B165" s="139"/>
      <c r="E165" s="139"/>
      <c r="F165" s="139"/>
      <c r="I165" s="139"/>
      <c r="J165" s="3"/>
      <c r="K165" s="3"/>
      <c r="L165" s="139"/>
      <c r="M165" s="139"/>
      <c r="N165" s="3"/>
      <c r="O165" s="139"/>
      <c r="P165" s="3"/>
      <c r="Q165" s="139"/>
      <c r="R165" s="139"/>
      <c r="S165" s="139"/>
      <c r="T165" s="139"/>
      <c r="U165" s="139"/>
      <c r="W165" s="302">
        <v>264</v>
      </c>
      <c r="X165" s="303" t="s">
        <v>559</v>
      </c>
    </row>
    <row r="166" spans="1:24">
      <c r="A166" s="139"/>
      <c r="B166" s="139"/>
      <c r="E166" s="139"/>
      <c r="F166" s="139"/>
      <c r="I166" s="139"/>
      <c r="J166" s="3"/>
      <c r="K166" s="3"/>
      <c r="L166" s="139"/>
      <c r="M166" s="139"/>
      <c r="N166" s="3"/>
      <c r="O166" s="139"/>
      <c r="P166" s="3"/>
      <c r="Q166" s="139"/>
      <c r="R166" s="139"/>
      <c r="S166" s="139"/>
      <c r="T166" s="139"/>
      <c r="U166" s="139"/>
      <c r="W166" s="302">
        <v>265</v>
      </c>
      <c r="X166" s="303" t="s">
        <v>560</v>
      </c>
    </row>
    <row r="167" spans="1:24">
      <c r="A167" s="139"/>
      <c r="B167" s="139"/>
      <c r="E167" s="139"/>
      <c r="F167" s="139"/>
      <c r="I167" s="139"/>
      <c r="J167" s="3"/>
      <c r="K167" s="3"/>
      <c r="L167" s="139"/>
      <c r="M167" s="139"/>
      <c r="N167" s="3"/>
      <c r="O167" s="139"/>
      <c r="P167" s="3"/>
      <c r="Q167" s="139"/>
      <c r="R167" s="139"/>
      <c r="S167" s="139"/>
      <c r="T167" s="139"/>
      <c r="U167" s="139"/>
      <c r="W167" s="302">
        <v>266</v>
      </c>
      <c r="X167" s="303" t="s">
        <v>561</v>
      </c>
    </row>
    <row r="168" spans="1:24">
      <c r="A168" s="139"/>
      <c r="B168" s="139"/>
      <c r="E168" s="139"/>
      <c r="F168" s="139"/>
      <c r="I168" s="139"/>
      <c r="J168" s="3"/>
      <c r="K168" s="3"/>
      <c r="L168" s="139"/>
      <c r="M168" s="139"/>
      <c r="N168" s="3"/>
      <c r="O168" s="139"/>
      <c r="P168" s="3"/>
      <c r="Q168" s="139"/>
      <c r="R168" s="139"/>
      <c r="S168" s="139"/>
      <c r="T168" s="139"/>
      <c r="U168" s="139"/>
      <c r="W168" s="302">
        <v>267</v>
      </c>
      <c r="X168" s="303" t="s">
        <v>562</v>
      </c>
    </row>
    <row r="169" spans="1:24">
      <c r="A169" s="139"/>
      <c r="B169" s="139"/>
      <c r="E169" s="139"/>
      <c r="F169" s="139"/>
      <c r="I169" s="139"/>
      <c r="J169" s="3"/>
      <c r="K169" s="3"/>
      <c r="L169" s="139"/>
      <c r="M169" s="139"/>
      <c r="N169" s="3"/>
      <c r="O169" s="139"/>
      <c r="P169" s="3"/>
      <c r="Q169" s="139"/>
      <c r="R169" s="139"/>
      <c r="S169" s="139"/>
      <c r="T169" s="139"/>
      <c r="U169" s="139"/>
      <c r="W169" s="302">
        <v>268</v>
      </c>
    </row>
    <row r="170" spans="1:24">
      <c r="A170" s="139"/>
      <c r="B170" s="139"/>
      <c r="E170" s="139"/>
      <c r="F170" s="139"/>
      <c r="I170" s="139"/>
      <c r="J170" s="3"/>
      <c r="K170" s="3"/>
      <c r="L170" s="139"/>
      <c r="M170" s="139"/>
      <c r="N170" s="3"/>
      <c r="O170" s="139"/>
      <c r="P170" s="3"/>
      <c r="Q170" s="139"/>
      <c r="R170" s="139"/>
      <c r="S170" s="139"/>
      <c r="T170" s="139"/>
      <c r="U170" s="139"/>
      <c r="W170" s="302">
        <v>269</v>
      </c>
    </row>
    <row r="171" spans="1:24">
      <c r="A171" s="139"/>
      <c r="B171" s="139"/>
      <c r="E171" s="139"/>
      <c r="F171" s="139"/>
      <c r="I171" s="139"/>
      <c r="J171" s="3"/>
      <c r="K171" s="3"/>
      <c r="L171" s="139"/>
      <c r="M171" s="139"/>
      <c r="N171" s="3"/>
      <c r="O171" s="139"/>
      <c r="P171" s="3"/>
      <c r="Q171" s="139"/>
      <c r="R171" s="139"/>
      <c r="S171" s="139"/>
      <c r="T171" s="139"/>
      <c r="U171" s="139"/>
      <c r="W171" s="302">
        <v>270</v>
      </c>
    </row>
    <row r="172" spans="1:24">
      <c r="A172" s="139"/>
      <c r="B172" s="139"/>
      <c r="E172" s="139"/>
      <c r="F172" s="139"/>
      <c r="I172" s="139"/>
      <c r="J172" s="3"/>
      <c r="K172" s="3"/>
      <c r="L172" s="139"/>
      <c r="M172" s="139"/>
      <c r="N172" s="3"/>
      <c r="O172" s="139"/>
      <c r="P172" s="3"/>
      <c r="Q172" s="139"/>
      <c r="R172" s="139"/>
      <c r="S172" s="139"/>
      <c r="T172" s="139"/>
      <c r="U172" s="139"/>
      <c r="W172" s="302">
        <v>271</v>
      </c>
    </row>
    <row r="173" spans="1:24">
      <c r="W173" s="302">
        <v>272</v>
      </c>
    </row>
    <row r="174" spans="1:24">
      <c r="W174" s="302">
        <v>273</v>
      </c>
    </row>
    <row r="175" spans="1:24">
      <c r="W175" s="302">
        <v>274</v>
      </c>
    </row>
    <row r="176" spans="1:24">
      <c r="W176" s="302">
        <v>275</v>
      </c>
    </row>
    <row r="177" spans="23:23">
      <c r="W177" s="302">
        <v>276</v>
      </c>
    </row>
    <row r="178" spans="23:23">
      <c r="W178" s="302">
        <v>277</v>
      </c>
    </row>
    <row r="179" spans="23:23">
      <c r="W179" s="302">
        <v>278</v>
      </c>
    </row>
    <row r="180" spans="23:23">
      <c r="W180" s="302">
        <v>279</v>
      </c>
    </row>
    <row r="181" spans="23:23">
      <c r="W181" s="302">
        <v>280</v>
      </c>
    </row>
    <row r="182" spans="23:23">
      <c r="W182" s="302">
        <v>281</v>
      </c>
    </row>
    <row r="183" spans="23:23">
      <c r="W183" s="302">
        <v>282</v>
      </c>
    </row>
    <row r="184" spans="23:23">
      <c r="W184" s="302">
        <v>283</v>
      </c>
    </row>
    <row r="185" spans="23:23">
      <c r="W185" s="302">
        <v>284</v>
      </c>
    </row>
    <row r="186" spans="23:23">
      <c r="W186" s="302">
        <v>285</v>
      </c>
    </row>
    <row r="187" spans="23:23">
      <c r="W187" s="302">
        <v>286</v>
      </c>
    </row>
    <row r="188" spans="23:23">
      <c r="W188" s="302">
        <v>287</v>
      </c>
    </row>
    <row r="189" spans="23:23">
      <c r="W189" s="302">
        <v>288</v>
      </c>
    </row>
    <row r="190" spans="23:23">
      <c r="W190" s="302">
        <v>289</v>
      </c>
    </row>
    <row r="191" spans="23:23">
      <c r="W191" s="302">
        <v>290</v>
      </c>
    </row>
    <row r="192" spans="23:23">
      <c r="W192" s="302">
        <v>291</v>
      </c>
    </row>
    <row r="193" spans="23:24">
      <c r="W193" s="302">
        <v>292</v>
      </c>
    </row>
    <row r="194" spans="23:24">
      <c r="W194" s="302">
        <v>293</v>
      </c>
    </row>
    <row r="195" spans="23:24">
      <c r="W195" s="302">
        <v>294</v>
      </c>
    </row>
    <row r="196" spans="23:24">
      <c r="W196" s="302">
        <v>295</v>
      </c>
    </row>
    <row r="197" spans="23:24">
      <c r="W197" s="302">
        <v>296</v>
      </c>
    </row>
    <row r="198" spans="23:24">
      <c r="W198" s="302">
        <v>297</v>
      </c>
    </row>
    <row r="199" spans="23:24">
      <c r="W199" s="302">
        <v>298</v>
      </c>
    </row>
    <row r="200" spans="23:24">
      <c r="W200" s="302">
        <v>299</v>
      </c>
    </row>
    <row r="201" spans="23:24">
      <c r="W201" s="302">
        <v>300</v>
      </c>
    </row>
    <row r="202" spans="23:24">
      <c r="W202" s="302">
        <v>301</v>
      </c>
      <c r="X202" s="303" t="s">
        <v>417</v>
      </c>
    </row>
    <row r="203" spans="23:24">
      <c r="W203" s="302">
        <v>302</v>
      </c>
      <c r="X203" s="303" t="s">
        <v>418</v>
      </c>
    </row>
    <row r="204" spans="23:24">
      <c r="W204" s="302">
        <v>303</v>
      </c>
      <c r="X204" s="303" t="s">
        <v>419</v>
      </c>
    </row>
    <row r="205" spans="23:24">
      <c r="W205" s="302">
        <v>304</v>
      </c>
      <c r="X205" s="303" t="s">
        <v>420</v>
      </c>
    </row>
    <row r="206" spans="23:24">
      <c r="W206" s="302">
        <v>305</v>
      </c>
      <c r="X206" s="303" t="s">
        <v>421</v>
      </c>
    </row>
    <row r="207" spans="23:24">
      <c r="W207" s="302">
        <v>306</v>
      </c>
      <c r="X207" s="303" t="s">
        <v>422</v>
      </c>
    </row>
    <row r="208" spans="23:24">
      <c r="W208" s="302">
        <v>307</v>
      </c>
      <c r="X208" s="303" t="s">
        <v>423</v>
      </c>
    </row>
    <row r="209" spans="23:24">
      <c r="W209" s="302">
        <v>308</v>
      </c>
      <c r="X209" s="303" t="s">
        <v>424</v>
      </c>
    </row>
    <row r="210" spans="23:24">
      <c r="W210" s="302">
        <v>309</v>
      </c>
      <c r="X210" s="303" t="s">
        <v>425</v>
      </c>
    </row>
    <row r="211" spans="23:24">
      <c r="W211" s="302">
        <v>310</v>
      </c>
      <c r="X211" s="303" t="s">
        <v>426</v>
      </c>
    </row>
    <row r="212" spans="23:24">
      <c r="W212" s="302">
        <v>311</v>
      </c>
      <c r="X212" s="303" t="s">
        <v>427</v>
      </c>
    </row>
    <row r="213" spans="23:24">
      <c r="W213" s="302">
        <v>312</v>
      </c>
      <c r="X213" s="303" t="s">
        <v>428</v>
      </c>
    </row>
    <row r="214" spans="23:24">
      <c r="W214" s="302">
        <v>313</v>
      </c>
      <c r="X214" s="303" t="s">
        <v>429</v>
      </c>
    </row>
    <row r="215" spans="23:24">
      <c r="W215" s="302">
        <v>314</v>
      </c>
      <c r="X215" s="303" t="s">
        <v>430</v>
      </c>
    </row>
    <row r="216" spans="23:24">
      <c r="W216" s="302">
        <v>315</v>
      </c>
      <c r="X216" s="303" t="s">
        <v>431</v>
      </c>
    </row>
    <row r="217" spans="23:24">
      <c r="W217" s="302">
        <v>316</v>
      </c>
      <c r="X217" s="303" t="s">
        <v>432</v>
      </c>
    </row>
    <row r="218" spans="23:24">
      <c r="W218" s="302">
        <v>317</v>
      </c>
      <c r="X218" s="303" t="s">
        <v>433</v>
      </c>
    </row>
    <row r="219" spans="23:24">
      <c r="W219" s="302">
        <v>318</v>
      </c>
      <c r="X219" s="303" t="s">
        <v>434</v>
      </c>
    </row>
    <row r="220" spans="23:24">
      <c r="W220" s="302">
        <v>319</v>
      </c>
      <c r="X220" s="303" t="s">
        <v>435</v>
      </c>
    </row>
    <row r="221" spans="23:24">
      <c r="W221" s="302">
        <v>320</v>
      </c>
      <c r="X221" s="303" t="s">
        <v>436</v>
      </c>
    </row>
    <row r="222" spans="23:24">
      <c r="W222" s="302">
        <v>321</v>
      </c>
      <c r="X222" s="303" t="s">
        <v>437</v>
      </c>
    </row>
    <row r="223" spans="23:24">
      <c r="W223" s="302">
        <v>322</v>
      </c>
      <c r="X223" s="303" t="s">
        <v>438</v>
      </c>
    </row>
    <row r="224" spans="23:24">
      <c r="W224" s="302">
        <v>323</v>
      </c>
      <c r="X224" s="303" t="s">
        <v>439</v>
      </c>
    </row>
    <row r="225" spans="23:24">
      <c r="W225" s="302">
        <v>324</v>
      </c>
      <c r="X225" s="303" t="s">
        <v>440</v>
      </c>
    </row>
    <row r="226" spans="23:24">
      <c r="W226" s="302">
        <v>325</v>
      </c>
      <c r="X226" s="303" t="s">
        <v>441</v>
      </c>
    </row>
    <row r="227" spans="23:24">
      <c r="W227" s="302">
        <v>326</v>
      </c>
      <c r="X227" s="303" t="s">
        <v>442</v>
      </c>
    </row>
    <row r="228" spans="23:24">
      <c r="W228" s="302">
        <v>327</v>
      </c>
      <c r="X228" s="303" t="s">
        <v>443</v>
      </c>
    </row>
    <row r="229" spans="23:24">
      <c r="W229" s="302">
        <v>328</v>
      </c>
      <c r="X229" s="303" t="s">
        <v>444</v>
      </c>
    </row>
    <row r="230" spans="23:24">
      <c r="W230" s="302">
        <v>329</v>
      </c>
      <c r="X230" s="303" t="s">
        <v>445</v>
      </c>
    </row>
    <row r="231" spans="23:24">
      <c r="W231" s="302">
        <v>330</v>
      </c>
      <c r="X231" s="303" t="s">
        <v>446</v>
      </c>
    </row>
    <row r="232" spans="23:24">
      <c r="W232" s="302">
        <v>331</v>
      </c>
      <c r="X232" s="303" t="s">
        <v>447</v>
      </c>
    </row>
    <row r="233" spans="23:24">
      <c r="W233" s="302">
        <v>332</v>
      </c>
      <c r="X233" s="303" t="s">
        <v>448</v>
      </c>
    </row>
    <row r="234" spans="23:24">
      <c r="W234" s="302">
        <v>333</v>
      </c>
      <c r="X234" s="303" t="s">
        <v>449</v>
      </c>
    </row>
    <row r="235" spans="23:24">
      <c r="W235" s="302">
        <v>334</v>
      </c>
      <c r="X235" s="303" t="s">
        <v>450</v>
      </c>
    </row>
    <row r="236" spans="23:24">
      <c r="W236" s="302">
        <v>335</v>
      </c>
      <c r="X236" s="303" t="s">
        <v>451</v>
      </c>
    </row>
    <row r="237" spans="23:24">
      <c r="W237" s="302">
        <v>336</v>
      </c>
      <c r="X237" s="303" t="s">
        <v>452</v>
      </c>
    </row>
    <row r="238" spans="23:24">
      <c r="W238" s="302">
        <v>337</v>
      </c>
      <c r="X238" s="303" t="s">
        <v>453</v>
      </c>
    </row>
    <row r="239" spans="23:24">
      <c r="W239" s="302">
        <v>338</v>
      </c>
      <c r="X239" s="303" t="s">
        <v>454</v>
      </c>
    </row>
    <row r="240" spans="23:24">
      <c r="W240" s="302">
        <v>339</v>
      </c>
      <c r="X240" s="303" t="s">
        <v>455</v>
      </c>
    </row>
    <row r="241" spans="23:24">
      <c r="W241" s="302">
        <v>340</v>
      </c>
      <c r="X241" s="303" t="s">
        <v>456</v>
      </c>
    </row>
    <row r="242" spans="23:24">
      <c r="W242" s="302">
        <v>341</v>
      </c>
      <c r="X242" s="303" t="s">
        <v>457</v>
      </c>
    </row>
    <row r="243" spans="23:24">
      <c r="W243" s="302">
        <v>342</v>
      </c>
      <c r="X243" s="303" t="s">
        <v>458</v>
      </c>
    </row>
    <row r="244" spans="23:24">
      <c r="W244" s="302">
        <v>343</v>
      </c>
      <c r="X244" s="303" t="s">
        <v>459</v>
      </c>
    </row>
    <row r="245" spans="23:24">
      <c r="W245" s="302">
        <v>344</v>
      </c>
      <c r="X245" s="303" t="s">
        <v>460</v>
      </c>
    </row>
    <row r="246" spans="23:24">
      <c r="W246" s="302">
        <v>345</v>
      </c>
      <c r="X246" s="303" t="s">
        <v>461</v>
      </c>
    </row>
    <row r="247" spans="23:24">
      <c r="W247" s="302">
        <v>346</v>
      </c>
      <c r="X247" s="303" t="s">
        <v>462</v>
      </c>
    </row>
    <row r="248" spans="23:24">
      <c r="W248" s="302">
        <v>347</v>
      </c>
      <c r="X248" s="303" t="s">
        <v>463</v>
      </c>
    </row>
    <row r="249" spans="23:24">
      <c r="W249" s="302">
        <v>348</v>
      </c>
      <c r="X249" s="303" t="s">
        <v>464</v>
      </c>
    </row>
    <row r="250" spans="23:24">
      <c r="W250" s="302">
        <v>349</v>
      </c>
      <c r="X250" s="303" t="s">
        <v>465</v>
      </c>
    </row>
    <row r="251" spans="23:24">
      <c r="W251" s="302">
        <v>350</v>
      </c>
      <c r="X251" s="303" t="s">
        <v>466</v>
      </c>
    </row>
    <row r="252" spans="23:24">
      <c r="W252" s="302">
        <v>351</v>
      </c>
      <c r="X252" s="303" t="s">
        <v>467</v>
      </c>
    </row>
    <row r="253" spans="23:24">
      <c r="W253" s="302">
        <v>352</v>
      </c>
      <c r="X253" s="303" t="s">
        <v>468</v>
      </c>
    </row>
    <row r="254" spans="23:24">
      <c r="W254" s="302">
        <v>353</v>
      </c>
      <c r="X254" s="303" t="s">
        <v>469</v>
      </c>
    </row>
    <row r="255" spans="23:24">
      <c r="W255" s="302">
        <v>354</v>
      </c>
      <c r="X255" s="303" t="s">
        <v>470</v>
      </c>
    </row>
    <row r="256" spans="23:24">
      <c r="W256" s="302">
        <v>355</v>
      </c>
      <c r="X256" s="303" t="s">
        <v>471</v>
      </c>
    </row>
    <row r="257" spans="23:24">
      <c r="W257" s="302">
        <v>356</v>
      </c>
      <c r="X257" s="303" t="s">
        <v>472</v>
      </c>
    </row>
    <row r="258" spans="23:24">
      <c r="W258" s="302">
        <v>357</v>
      </c>
      <c r="X258" s="303" t="s">
        <v>473</v>
      </c>
    </row>
    <row r="259" spans="23:24">
      <c r="W259" s="302">
        <v>358</v>
      </c>
      <c r="X259" s="303" t="s">
        <v>474</v>
      </c>
    </row>
    <row r="260" spans="23:24">
      <c r="W260" s="302">
        <v>359</v>
      </c>
      <c r="X260" s="303" t="s">
        <v>475</v>
      </c>
    </row>
    <row r="261" spans="23:24">
      <c r="W261" s="302">
        <v>360</v>
      </c>
      <c r="X261" s="303" t="s">
        <v>476</v>
      </c>
    </row>
    <row r="262" spans="23:24">
      <c r="W262" s="302">
        <v>361</v>
      </c>
      <c r="X262" s="303" t="s">
        <v>477</v>
      </c>
    </row>
    <row r="263" spans="23:24">
      <c r="W263" s="302">
        <v>362</v>
      </c>
      <c r="X263" s="303" t="s">
        <v>478</v>
      </c>
    </row>
    <row r="264" spans="23:24">
      <c r="W264" s="302">
        <v>363</v>
      </c>
      <c r="X264" s="303" t="s">
        <v>479</v>
      </c>
    </row>
    <row r="265" spans="23:24">
      <c r="W265" s="302">
        <v>364</v>
      </c>
      <c r="X265" s="303" t="s">
        <v>480</v>
      </c>
    </row>
    <row r="266" spans="23:24">
      <c r="W266" s="302">
        <v>365</v>
      </c>
      <c r="X266" s="303" t="s">
        <v>481</v>
      </c>
    </row>
    <row r="267" spans="23:24">
      <c r="W267" s="302">
        <v>366</v>
      </c>
      <c r="X267" s="303" t="s">
        <v>482</v>
      </c>
    </row>
    <row r="268" spans="23:24">
      <c r="W268" s="302">
        <v>367</v>
      </c>
      <c r="X268" s="303" t="s">
        <v>483</v>
      </c>
    </row>
    <row r="269" spans="23:24">
      <c r="W269" s="302">
        <v>368</v>
      </c>
      <c r="X269" s="303" t="s">
        <v>484</v>
      </c>
    </row>
    <row r="270" spans="23:24">
      <c r="W270" s="302">
        <v>369</v>
      </c>
      <c r="X270" s="303" t="s">
        <v>485</v>
      </c>
    </row>
    <row r="271" spans="23:24">
      <c r="W271" s="302">
        <v>370</v>
      </c>
      <c r="X271" s="303" t="s">
        <v>486</v>
      </c>
    </row>
    <row r="272" spans="23:24">
      <c r="W272" s="302">
        <v>371</v>
      </c>
      <c r="X272" s="303" t="s">
        <v>487</v>
      </c>
    </row>
    <row r="273" spans="23:24">
      <c r="W273" s="302">
        <v>372</v>
      </c>
      <c r="X273" s="303" t="s">
        <v>488</v>
      </c>
    </row>
    <row r="274" spans="23:24">
      <c r="W274" s="302">
        <v>373</v>
      </c>
      <c r="X274" s="303" t="s">
        <v>489</v>
      </c>
    </row>
    <row r="275" spans="23:24">
      <c r="W275" s="302">
        <v>374</v>
      </c>
      <c r="X275" s="303" t="s">
        <v>490</v>
      </c>
    </row>
    <row r="276" spans="23:24">
      <c r="W276" s="302">
        <v>375</v>
      </c>
      <c r="X276" s="303" t="s">
        <v>491</v>
      </c>
    </row>
    <row r="277" spans="23:24">
      <c r="W277" s="302">
        <v>376</v>
      </c>
      <c r="X277" s="303" t="s">
        <v>492</v>
      </c>
    </row>
    <row r="278" spans="23:24">
      <c r="W278" s="302">
        <v>377</v>
      </c>
      <c r="X278" s="303" t="s">
        <v>493</v>
      </c>
    </row>
    <row r="279" spans="23:24">
      <c r="W279" s="302">
        <v>378</v>
      </c>
      <c r="X279" s="303" t="s">
        <v>494</v>
      </c>
    </row>
    <row r="280" spans="23:24">
      <c r="W280" s="302">
        <v>379</v>
      </c>
      <c r="X280" s="303" t="s">
        <v>495</v>
      </c>
    </row>
    <row r="281" spans="23:24">
      <c r="W281" s="302">
        <v>380</v>
      </c>
    </row>
    <row r="282" spans="23:24">
      <c r="W282" s="302">
        <v>381</v>
      </c>
    </row>
    <row r="283" spans="23:24">
      <c r="W283" s="302">
        <v>382</v>
      </c>
    </row>
    <row r="284" spans="23:24">
      <c r="W284" s="302">
        <v>383</v>
      </c>
    </row>
    <row r="285" spans="23:24">
      <c r="W285" s="302">
        <v>384</v>
      </c>
    </row>
    <row r="286" spans="23:24">
      <c r="W286" s="302">
        <v>385</v>
      </c>
    </row>
    <row r="287" spans="23:24">
      <c r="W287" s="302">
        <v>386</v>
      </c>
    </row>
    <row r="288" spans="23:24">
      <c r="W288" s="302">
        <v>387</v>
      </c>
    </row>
    <row r="289" spans="23:23">
      <c r="W289" s="302">
        <v>388</v>
      </c>
    </row>
    <row r="290" spans="23:23">
      <c r="W290" s="302">
        <v>389</v>
      </c>
    </row>
    <row r="291" spans="23:23">
      <c r="W291" s="302">
        <v>390</v>
      </c>
    </row>
    <row r="292" spans="23:23">
      <c r="W292" s="302">
        <v>391</v>
      </c>
    </row>
    <row r="293" spans="23:23">
      <c r="W293" s="302">
        <v>392</v>
      </c>
    </row>
    <row r="294" spans="23:23">
      <c r="W294" s="302">
        <v>393</v>
      </c>
    </row>
    <row r="295" spans="23:23">
      <c r="W295" s="302">
        <v>394</v>
      </c>
    </row>
    <row r="296" spans="23:23">
      <c r="W296" s="302">
        <v>395</v>
      </c>
    </row>
    <row r="297" spans="23:23">
      <c r="W297" s="302">
        <v>396</v>
      </c>
    </row>
    <row r="298" spans="23:23">
      <c r="W298" s="302">
        <v>397</v>
      </c>
    </row>
    <row r="299" spans="23:23">
      <c r="W299" s="302">
        <v>398</v>
      </c>
    </row>
    <row r="300" spans="23:23">
      <c r="W300" s="302">
        <v>399</v>
      </c>
    </row>
    <row r="301" spans="23:23">
      <c r="W301" s="302">
        <v>400</v>
      </c>
    </row>
    <row r="302" spans="23:23">
      <c r="W302" s="302">
        <v>401</v>
      </c>
    </row>
    <row r="303" spans="23:23">
      <c r="W303" s="302">
        <v>402</v>
      </c>
    </row>
    <row r="304" spans="23:23">
      <c r="W304" s="302">
        <v>403</v>
      </c>
    </row>
    <row r="305" spans="23:23">
      <c r="W305" s="302">
        <v>404</v>
      </c>
    </row>
    <row r="306" spans="23:23">
      <c r="W306" s="302">
        <v>405</v>
      </c>
    </row>
    <row r="307" spans="23:23">
      <c r="W307" s="302">
        <v>406</v>
      </c>
    </row>
    <row r="308" spans="23:23">
      <c r="W308" s="302">
        <v>407</v>
      </c>
    </row>
    <row r="309" spans="23:23">
      <c r="W309" s="302">
        <v>408</v>
      </c>
    </row>
    <row r="310" spans="23:23">
      <c r="W310" s="302">
        <v>409</v>
      </c>
    </row>
    <row r="311" spans="23:23">
      <c r="W311" s="302">
        <v>410</v>
      </c>
    </row>
    <row r="312" spans="23:23">
      <c r="W312" s="302">
        <v>411</v>
      </c>
    </row>
    <row r="313" spans="23:23">
      <c r="W313" s="302">
        <v>412</v>
      </c>
    </row>
    <row r="314" spans="23:23">
      <c r="W314" s="302">
        <v>413</v>
      </c>
    </row>
    <row r="315" spans="23:23">
      <c r="W315" s="302">
        <v>414</v>
      </c>
    </row>
    <row r="316" spans="23:23">
      <c r="W316" s="302">
        <v>415</v>
      </c>
    </row>
    <row r="317" spans="23:23">
      <c r="W317" s="302">
        <v>416</v>
      </c>
    </row>
    <row r="318" spans="23:23">
      <c r="W318" s="302">
        <v>417</v>
      </c>
    </row>
    <row r="319" spans="23:23">
      <c r="W319" s="302">
        <v>418</v>
      </c>
    </row>
    <row r="320" spans="23:23">
      <c r="W320" s="302">
        <v>419</v>
      </c>
    </row>
    <row r="321" spans="23:23">
      <c r="W321" s="302">
        <v>420</v>
      </c>
    </row>
    <row r="322" spans="23:23">
      <c r="W322" s="302">
        <v>421</v>
      </c>
    </row>
    <row r="323" spans="23:23">
      <c r="W323" s="302">
        <v>422</v>
      </c>
    </row>
    <row r="324" spans="23:23">
      <c r="W324" s="302">
        <v>423</v>
      </c>
    </row>
    <row r="325" spans="23:23">
      <c r="W325" s="302">
        <v>424</v>
      </c>
    </row>
    <row r="326" spans="23:23">
      <c r="W326" s="302">
        <v>425</v>
      </c>
    </row>
    <row r="327" spans="23:23">
      <c r="W327" s="302">
        <v>426</v>
      </c>
    </row>
    <row r="328" spans="23:23">
      <c r="W328" s="302">
        <v>427</v>
      </c>
    </row>
    <row r="329" spans="23:23">
      <c r="W329" s="302">
        <v>428</v>
      </c>
    </row>
    <row r="330" spans="23:23">
      <c r="W330" s="302">
        <v>429</v>
      </c>
    </row>
    <row r="331" spans="23:23">
      <c r="W331" s="302">
        <v>430</v>
      </c>
    </row>
    <row r="332" spans="23:23">
      <c r="W332" s="302">
        <v>431</v>
      </c>
    </row>
    <row r="333" spans="23:23">
      <c r="W333" s="302">
        <v>432</v>
      </c>
    </row>
    <row r="334" spans="23:23">
      <c r="W334" s="302">
        <v>433</v>
      </c>
    </row>
    <row r="335" spans="23:23">
      <c r="W335" s="302">
        <v>434</v>
      </c>
    </row>
    <row r="336" spans="23:23">
      <c r="W336" s="302">
        <v>435</v>
      </c>
    </row>
    <row r="337" spans="23:23">
      <c r="W337" s="302">
        <v>436</v>
      </c>
    </row>
    <row r="338" spans="23:23">
      <c r="W338" s="302">
        <v>437</v>
      </c>
    </row>
    <row r="339" spans="23:23">
      <c r="W339" s="302">
        <v>438</v>
      </c>
    </row>
    <row r="340" spans="23:23">
      <c r="W340" s="302">
        <v>439</v>
      </c>
    </row>
    <row r="341" spans="23:23">
      <c r="W341" s="302">
        <v>440</v>
      </c>
    </row>
    <row r="342" spans="23:23">
      <c r="W342" s="302">
        <v>441</v>
      </c>
    </row>
    <row r="343" spans="23:23">
      <c r="W343" s="302">
        <v>442</v>
      </c>
    </row>
    <row r="344" spans="23:23">
      <c r="W344" s="302">
        <v>443</v>
      </c>
    </row>
    <row r="345" spans="23:23">
      <c r="W345" s="302">
        <v>444</v>
      </c>
    </row>
    <row r="346" spans="23:23">
      <c r="W346" s="302">
        <v>445</v>
      </c>
    </row>
    <row r="347" spans="23:23">
      <c r="W347" s="302">
        <v>446</v>
      </c>
    </row>
    <row r="348" spans="23:23">
      <c r="W348" s="302">
        <v>447</v>
      </c>
    </row>
    <row r="349" spans="23:23">
      <c r="W349" s="302">
        <v>448</v>
      </c>
    </row>
    <row r="350" spans="23:23">
      <c r="W350" s="302">
        <v>449</v>
      </c>
    </row>
    <row r="351" spans="23:23">
      <c r="W351" s="302">
        <v>450</v>
      </c>
    </row>
    <row r="352" spans="23:23">
      <c r="W352" s="302">
        <v>451</v>
      </c>
    </row>
    <row r="353" spans="23:23">
      <c r="W353" s="302">
        <v>452</v>
      </c>
    </row>
    <row r="354" spans="23:23">
      <c r="W354" s="302">
        <v>453</v>
      </c>
    </row>
    <row r="355" spans="23:23">
      <c r="W355" s="302">
        <v>454</v>
      </c>
    </row>
    <row r="356" spans="23:23">
      <c r="W356" s="302">
        <v>455</v>
      </c>
    </row>
    <row r="357" spans="23:23">
      <c r="W357" s="302">
        <v>456</v>
      </c>
    </row>
    <row r="358" spans="23:23">
      <c r="W358" s="302">
        <v>457</v>
      </c>
    </row>
    <row r="359" spans="23:23">
      <c r="W359" s="302">
        <v>458</v>
      </c>
    </row>
    <row r="360" spans="23:23">
      <c r="W360" s="302">
        <v>459</v>
      </c>
    </row>
    <row r="361" spans="23:23">
      <c r="W361" s="302">
        <v>460</v>
      </c>
    </row>
    <row r="362" spans="23:23">
      <c r="W362" s="302">
        <v>461</v>
      </c>
    </row>
    <row r="363" spans="23:23">
      <c r="W363" s="302">
        <v>462</v>
      </c>
    </row>
    <row r="364" spans="23:23">
      <c r="W364" s="302">
        <v>463</v>
      </c>
    </row>
    <row r="365" spans="23:23">
      <c r="W365" s="302">
        <v>464</v>
      </c>
    </row>
    <row r="366" spans="23:23">
      <c r="W366" s="302">
        <v>465</v>
      </c>
    </row>
    <row r="367" spans="23:23">
      <c r="W367" s="302">
        <v>466</v>
      </c>
    </row>
    <row r="368" spans="23:23">
      <c r="W368" s="302">
        <v>467</v>
      </c>
    </row>
    <row r="369" spans="23:23">
      <c r="W369" s="302">
        <v>468</v>
      </c>
    </row>
    <row r="370" spans="23:23">
      <c r="W370" s="302">
        <v>469</v>
      </c>
    </row>
    <row r="371" spans="23:23">
      <c r="W371" s="302">
        <v>470</v>
      </c>
    </row>
  </sheetData>
  <phoneticPr fontId="6"/>
  <conditionalFormatting sqref="A53:D279">
    <cfRule type="expression" dxfId="1" priority="7" stopIfTrue="1">
      <formula>NOT(ISBLANK($C53))</formula>
    </cfRule>
  </conditionalFormatting>
  <conditionalFormatting sqref="E53:H273">
    <cfRule type="expression" dxfId="0" priority="13" stopIfTrue="1">
      <formula>NOT(ISBLANK($G53))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119"/>
  <sheetViews>
    <sheetView zoomScale="85" zoomScaleNormal="85" workbookViewId="0">
      <selection activeCell="T25" sqref="T25"/>
    </sheetView>
  </sheetViews>
  <sheetFormatPr defaultColWidth="9" defaultRowHeight="11.25"/>
  <cols>
    <col min="1" max="1" width="4.5" style="54" customWidth="1"/>
    <col min="2" max="2" width="17.125" style="54" customWidth="1"/>
    <col min="3" max="3" width="7.75" style="54" customWidth="1"/>
    <col min="4" max="15" width="4.5" style="54" customWidth="1"/>
    <col min="16" max="16" width="2.75" style="55" customWidth="1"/>
    <col min="17" max="17" width="6" style="54" customWidth="1"/>
    <col min="18" max="18" width="15.625" style="56" customWidth="1"/>
    <col min="19" max="19" width="6.25" style="56" customWidth="1"/>
    <col min="20" max="20" width="6.25" style="55" customWidth="1"/>
    <col min="21" max="21" width="8.5" style="55" customWidth="1"/>
    <col min="22" max="22" width="6" style="54" customWidth="1"/>
    <col min="23" max="23" width="15.625" style="56" customWidth="1"/>
    <col min="24" max="24" width="6.25" style="56" customWidth="1"/>
    <col min="25" max="25" width="7.375" style="55" customWidth="1"/>
    <col min="26" max="26" width="8.5" style="55" customWidth="1"/>
    <col min="27" max="27" width="6.375" style="55" customWidth="1"/>
    <col min="28" max="16384" width="9" style="55"/>
  </cols>
  <sheetData>
    <row r="1" spans="1:24" ht="15.75" customHeight="1">
      <c r="A1" s="53" t="s">
        <v>108</v>
      </c>
    </row>
    <row r="2" spans="1:24" s="59" customFormat="1" ht="12.95" customHeight="1">
      <c r="A2" s="57" t="s">
        <v>112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89"/>
      <c r="Q2" s="58"/>
      <c r="R2" s="57"/>
      <c r="S2" s="57"/>
      <c r="V2" s="58"/>
      <c r="W2" s="57"/>
    </row>
    <row r="3" spans="1:24" ht="16.7" customHeight="1" thickBot="1">
      <c r="X3" s="55"/>
    </row>
    <row r="4" spans="1:24" ht="23.25" customHeight="1" thickBot="1">
      <c r="B4" s="566" t="s">
        <v>126</v>
      </c>
      <c r="C4" s="567"/>
      <c r="D4" s="568">
        <f>D18+S10</f>
        <v>0</v>
      </c>
      <c r="E4" s="569"/>
      <c r="F4" s="569"/>
      <c r="G4" s="569"/>
      <c r="H4" s="570"/>
      <c r="X4" s="55"/>
    </row>
    <row r="5" spans="1:24" ht="16.7" customHeight="1" thickBot="1">
      <c r="X5" s="55"/>
    </row>
    <row r="6" spans="1:24" s="113" customFormat="1" ht="19.5" customHeight="1">
      <c r="A6" s="112"/>
      <c r="B6" s="572" t="s">
        <v>123</v>
      </c>
      <c r="C6" s="573"/>
      <c r="D6" s="573"/>
      <c r="E6" s="573"/>
      <c r="F6" s="573"/>
      <c r="G6" s="573"/>
      <c r="H6" s="574"/>
      <c r="I6" s="112"/>
      <c r="J6" s="112"/>
      <c r="K6" s="112"/>
      <c r="L6" s="112"/>
      <c r="M6" s="112"/>
      <c r="N6" s="112"/>
      <c r="O6" s="112"/>
      <c r="Q6" s="572" t="s">
        <v>124</v>
      </c>
      <c r="R6" s="573"/>
      <c r="S6" s="573"/>
      <c r="T6" s="573"/>
      <c r="U6" s="573"/>
      <c r="V6" s="574"/>
      <c r="W6" s="114"/>
    </row>
    <row r="7" spans="1:24" ht="12.95" customHeight="1">
      <c r="B7" s="60" t="s">
        <v>103</v>
      </c>
      <c r="C7" s="104" t="s">
        <v>110</v>
      </c>
      <c r="D7" s="571" t="s">
        <v>102</v>
      </c>
      <c r="E7" s="571"/>
      <c r="F7" s="575" t="s">
        <v>95</v>
      </c>
      <c r="G7" s="576"/>
      <c r="H7" s="577"/>
      <c r="Q7" s="598" t="s">
        <v>103</v>
      </c>
      <c r="R7" s="584"/>
      <c r="S7" s="584" t="s">
        <v>122</v>
      </c>
      <c r="T7" s="584"/>
      <c r="U7" s="584" t="s">
        <v>95</v>
      </c>
      <c r="V7" s="588"/>
      <c r="X7" s="55"/>
    </row>
    <row r="8" spans="1:24" ht="17.25" customHeight="1">
      <c r="B8" s="61" t="s">
        <v>93</v>
      </c>
      <c r="C8" s="62">
        <f>E24</f>
        <v>0</v>
      </c>
      <c r="D8" s="565"/>
      <c r="E8" s="565"/>
      <c r="F8" s="563">
        <f>C8*D8</f>
        <v>0</v>
      </c>
      <c r="G8" s="563"/>
      <c r="H8" s="564"/>
      <c r="N8" s="55"/>
      <c r="O8" s="55"/>
      <c r="P8" s="54"/>
      <c r="Q8" s="585" t="s">
        <v>98</v>
      </c>
      <c r="R8" s="586"/>
      <c r="S8" s="587">
        <f>T24</f>
        <v>0</v>
      </c>
      <c r="T8" s="587"/>
      <c r="U8" s="563">
        <f>U24</f>
        <v>0</v>
      </c>
      <c r="V8" s="564"/>
      <c r="W8" s="55"/>
      <c r="X8" s="55"/>
    </row>
    <row r="9" spans="1:24" ht="17.25" customHeight="1">
      <c r="B9" s="61" t="s">
        <v>94</v>
      </c>
      <c r="C9" s="62">
        <f>K24</f>
        <v>0</v>
      </c>
      <c r="D9" s="565"/>
      <c r="E9" s="565"/>
      <c r="F9" s="563">
        <f t="shared" ref="F9:F17" si="0">C9*D9</f>
        <v>0</v>
      </c>
      <c r="G9" s="563"/>
      <c r="H9" s="564"/>
      <c r="N9" s="55"/>
      <c r="O9" s="55"/>
      <c r="P9" s="54"/>
      <c r="Q9" s="585" t="s">
        <v>99</v>
      </c>
      <c r="R9" s="586"/>
      <c r="S9" s="587">
        <f>Y24</f>
        <v>0</v>
      </c>
      <c r="T9" s="587"/>
      <c r="U9" s="563">
        <f>Z24</f>
        <v>0</v>
      </c>
      <c r="V9" s="564"/>
      <c r="W9" s="55"/>
      <c r="X9" s="55"/>
    </row>
    <row r="10" spans="1:24" ht="17.25" customHeight="1" thickBot="1">
      <c r="B10" s="61" t="s">
        <v>85</v>
      </c>
      <c r="C10" s="62">
        <f>F24</f>
        <v>0</v>
      </c>
      <c r="D10" s="565"/>
      <c r="E10" s="565"/>
      <c r="F10" s="563">
        <f t="shared" si="0"/>
        <v>0</v>
      </c>
      <c r="G10" s="563"/>
      <c r="H10" s="564"/>
      <c r="N10" s="55"/>
      <c r="O10" s="55"/>
      <c r="P10" s="54"/>
      <c r="Q10" s="590" t="s">
        <v>125</v>
      </c>
      <c r="R10" s="591"/>
      <c r="S10" s="582">
        <f>SUM(U8:U9)</f>
        <v>0</v>
      </c>
      <c r="T10" s="582"/>
      <c r="U10" s="582"/>
      <c r="V10" s="583"/>
      <c r="W10" s="55"/>
      <c r="X10" s="55"/>
    </row>
    <row r="11" spans="1:24" ht="17.25" customHeight="1">
      <c r="B11" s="61" t="s">
        <v>86</v>
      </c>
      <c r="C11" s="62">
        <f>L24</f>
        <v>0</v>
      </c>
      <c r="D11" s="565"/>
      <c r="E11" s="565"/>
      <c r="F11" s="563">
        <f t="shared" si="0"/>
        <v>0</v>
      </c>
      <c r="G11" s="563"/>
      <c r="H11" s="564"/>
      <c r="N11" s="55"/>
      <c r="O11" s="55"/>
      <c r="P11" s="54"/>
      <c r="Q11" s="56"/>
      <c r="R11" s="55"/>
      <c r="S11" s="55"/>
      <c r="T11" s="54"/>
      <c r="U11" s="54"/>
      <c r="V11" s="56"/>
      <c r="W11" s="55"/>
      <c r="X11" s="55"/>
    </row>
    <row r="12" spans="1:24" ht="17.25" customHeight="1">
      <c r="B12" s="61" t="s">
        <v>87</v>
      </c>
      <c r="C12" s="62">
        <f>G24</f>
        <v>0</v>
      </c>
      <c r="D12" s="565"/>
      <c r="E12" s="565"/>
      <c r="F12" s="563">
        <f t="shared" si="0"/>
        <v>0</v>
      </c>
      <c r="G12" s="563"/>
      <c r="H12" s="564"/>
      <c r="N12" s="55"/>
      <c r="O12" s="55"/>
      <c r="P12" s="54"/>
      <c r="Q12" s="56"/>
      <c r="R12" s="55"/>
      <c r="S12" s="55"/>
      <c r="T12" s="54"/>
      <c r="U12" s="54"/>
      <c r="V12" s="56"/>
      <c r="W12" s="55"/>
      <c r="X12" s="55"/>
    </row>
    <row r="13" spans="1:24" ht="17.25" customHeight="1">
      <c r="B13" s="61" t="s">
        <v>88</v>
      </c>
      <c r="C13" s="62">
        <f>M24</f>
        <v>0</v>
      </c>
      <c r="D13" s="565"/>
      <c r="E13" s="565"/>
      <c r="F13" s="563">
        <f t="shared" si="0"/>
        <v>0</v>
      </c>
      <c r="G13" s="563"/>
      <c r="H13" s="564"/>
      <c r="N13" s="55"/>
      <c r="O13" s="55"/>
      <c r="P13" s="54"/>
      <c r="Q13" s="56"/>
      <c r="R13" s="55"/>
      <c r="S13" s="55"/>
      <c r="T13" s="54"/>
      <c r="U13" s="54"/>
      <c r="V13" s="56"/>
      <c r="W13" s="55"/>
      <c r="X13" s="55"/>
    </row>
    <row r="14" spans="1:24" ht="17.25" customHeight="1">
      <c r="B14" s="61" t="s">
        <v>89</v>
      </c>
      <c r="C14" s="62">
        <f>H24</f>
        <v>0</v>
      </c>
      <c r="D14" s="565"/>
      <c r="E14" s="565"/>
      <c r="F14" s="563">
        <f t="shared" si="0"/>
        <v>0</v>
      </c>
      <c r="G14" s="563"/>
      <c r="H14" s="564"/>
      <c r="N14" s="55"/>
      <c r="O14" s="55"/>
      <c r="P14" s="54"/>
      <c r="Q14" s="56"/>
      <c r="R14" s="55"/>
      <c r="S14" s="55"/>
      <c r="T14" s="54"/>
      <c r="U14" s="54"/>
      <c r="V14" s="56"/>
      <c r="W14" s="55"/>
      <c r="X14" s="55"/>
    </row>
    <row r="15" spans="1:24" ht="17.25" customHeight="1">
      <c r="B15" s="61" t="s">
        <v>90</v>
      </c>
      <c r="C15" s="62">
        <f>N24</f>
        <v>0</v>
      </c>
      <c r="D15" s="565"/>
      <c r="E15" s="565"/>
      <c r="F15" s="563">
        <f t="shared" si="0"/>
        <v>0</v>
      </c>
      <c r="G15" s="563"/>
      <c r="H15" s="564"/>
      <c r="N15" s="55"/>
      <c r="O15" s="55"/>
      <c r="P15" s="54"/>
      <c r="Q15" s="56"/>
      <c r="R15" s="55"/>
      <c r="S15" s="55"/>
      <c r="T15" s="54"/>
      <c r="U15" s="54"/>
      <c r="V15" s="56"/>
      <c r="W15" s="55"/>
      <c r="X15" s="55"/>
    </row>
    <row r="16" spans="1:24" ht="17.25" customHeight="1">
      <c r="B16" s="61" t="s">
        <v>91</v>
      </c>
      <c r="C16" s="62">
        <f>I24</f>
        <v>0</v>
      </c>
      <c r="D16" s="565"/>
      <c r="E16" s="565"/>
      <c r="F16" s="563">
        <f t="shared" si="0"/>
        <v>0</v>
      </c>
      <c r="G16" s="563"/>
      <c r="H16" s="564"/>
      <c r="K16" s="63"/>
      <c r="N16" s="55"/>
      <c r="O16" s="55"/>
      <c r="P16" s="54"/>
      <c r="Q16" s="56"/>
      <c r="R16" s="55"/>
      <c r="S16" s="55"/>
      <c r="T16" s="54"/>
      <c r="U16" s="54"/>
      <c r="V16" s="56"/>
      <c r="W16" s="55"/>
      <c r="X16" s="55"/>
    </row>
    <row r="17" spans="1:26" ht="17.25" customHeight="1">
      <c r="B17" s="61" t="s">
        <v>92</v>
      </c>
      <c r="C17" s="62">
        <f>O24</f>
        <v>0</v>
      </c>
      <c r="D17" s="565"/>
      <c r="E17" s="565"/>
      <c r="F17" s="563">
        <f t="shared" si="0"/>
        <v>0</v>
      </c>
      <c r="G17" s="563"/>
      <c r="H17" s="564"/>
      <c r="N17" s="55"/>
      <c r="O17" s="55"/>
      <c r="P17" s="54"/>
      <c r="Q17" s="56"/>
      <c r="R17" s="55"/>
      <c r="S17" s="55"/>
      <c r="T17" s="54"/>
      <c r="U17" s="54"/>
      <c r="V17" s="56"/>
      <c r="W17" s="55"/>
      <c r="X17" s="55"/>
    </row>
    <row r="18" spans="1:26" s="65" customFormat="1" ht="19.5" customHeight="1" thickBot="1">
      <c r="A18" s="64"/>
      <c r="B18" s="603" t="s">
        <v>125</v>
      </c>
      <c r="C18" s="591"/>
      <c r="D18" s="582">
        <f>SUM(F8:G17)</f>
        <v>0</v>
      </c>
      <c r="E18" s="582"/>
      <c r="F18" s="582"/>
      <c r="G18" s="582"/>
      <c r="H18" s="583"/>
      <c r="I18" s="64"/>
      <c r="J18" s="64"/>
      <c r="K18" s="64"/>
      <c r="L18" s="64"/>
      <c r="M18" s="64"/>
      <c r="P18" s="64"/>
      <c r="Q18" s="66"/>
      <c r="T18" s="64"/>
      <c r="U18" s="64"/>
      <c r="V18" s="66"/>
    </row>
    <row r="19" spans="1:26" ht="12.95" customHeight="1">
      <c r="B19" s="67"/>
      <c r="C19" s="67"/>
      <c r="D19" s="68"/>
      <c r="E19" s="69"/>
    </row>
    <row r="20" spans="1:26" ht="13.5" customHeight="1">
      <c r="A20" s="70" t="s">
        <v>109</v>
      </c>
      <c r="B20" s="67"/>
      <c r="C20" s="67"/>
      <c r="D20" s="68"/>
      <c r="E20" s="69"/>
    </row>
    <row r="21" spans="1:26" ht="17.25" customHeight="1">
      <c r="A21" s="589" t="s">
        <v>68</v>
      </c>
      <c r="B21" s="589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589" t="s">
        <v>69</v>
      </c>
      <c r="R21" s="589"/>
      <c r="S21" s="85"/>
      <c r="T21" s="54"/>
      <c r="U21" s="54"/>
      <c r="V21" s="74"/>
      <c r="W21" s="75"/>
      <c r="X21" s="75"/>
      <c r="Y21" s="84"/>
      <c r="Z21" s="84" t="s">
        <v>116</v>
      </c>
    </row>
    <row r="22" spans="1:26" ht="17.25" customHeight="1">
      <c r="A22" s="580" t="s">
        <v>111</v>
      </c>
      <c r="B22" s="599" t="s">
        <v>104</v>
      </c>
      <c r="C22" s="580" t="s">
        <v>107</v>
      </c>
      <c r="D22" s="601" t="s">
        <v>105</v>
      </c>
      <c r="E22" s="593"/>
      <c r="F22" s="593"/>
      <c r="G22" s="593"/>
      <c r="H22" s="593"/>
      <c r="I22" s="594"/>
      <c r="J22" s="602" t="s">
        <v>106</v>
      </c>
      <c r="K22" s="596"/>
      <c r="L22" s="596"/>
      <c r="M22" s="596"/>
      <c r="N22" s="596"/>
      <c r="O22" s="597"/>
      <c r="Q22" s="592" t="s">
        <v>105</v>
      </c>
      <c r="R22" s="593"/>
      <c r="S22" s="593"/>
      <c r="T22" s="593"/>
      <c r="U22" s="594"/>
      <c r="V22" s="595" t="s">
        <v>106</v>
      </c>
      <c r="W22" s="596"/>
      <c r="X22" s="596"/>
      <c r="Y22" s="596"/>
      <c r="Z22" s="597"/>
    </row>
    <row r="23" spans="1:26" ht="17.25" customHeight="1">
      <c r="A23" s="581"/>
      <c r="B23" s="600"/>
      <c r="C23" s="581"/>
      <c r="D23" s="76" t="s">
        <v>81</v>
      </c>
      <c r="E23" s="77" t="s">
        <v>80</v>
      </c>
      <c r="F23" s="77" t="s">
        <v>64</v>
      </c>
      <c r="G23" s="77" t="s">
        <v>65</v>
      </c>
      <c r="H23" s="78" t="s">
        <v>97</v>
      </c>
      <c r="I23" s="78" t="s">
        <v>66</v>
      </c>
      <c r="J23" s="79" t="s">
        <v>81</v>
      </c>
      <c r="K23" s="80" t="s">
        <v>80</v>
      </c>
      <c r="L23" s="80" t="s">
        <v>64</v>
      </c>
      <c r="M23" s="80" t="s">
        <v>65</v>
      </c>
      <c r="N23" s="81" t="s">
        <v>97</v>
      </c>
      <c r="O23" s="81" t="s">
        <v>66</v>
      </c>
      <c r="Q23" s="82" t="s">
        <v>84</v>
      </c>
      <c r="R23" s="82" t="s">
        <v>104</v>
      </c>
      <c r="S23" s="82" t="s">
        <v>113</v>
      </c>
      <c r="T23" s="82" t="s">
        <v>82</v>
      </c>
      <c r="U23" s="82" t="s">
        <v>115</v>
      </c>
      <c r="V23" s="83" t="s">
        <v>83</v>
      </c>
      <c r="W23" s="83" t="s">
        <v>104</v>
      </c>
      <c r="X23" s="83" t="s">
        <v>114</v>
      </c>
      <c r="Y23" s="83" t="s">
        <v>82</v>
      </c>
      <c r="Z23" s="86" t="s">
        <v>115</v>
      </c>
    </row>
    <row r="24" spans="1:26" ht="15.75" customHeight="1">
      <c r="A24" s="578" t="s">
        <v>96</v>
      </c>
      <c r="B24" s="579"/>
      <c r="C24" s="105">
        <f t="shared" ref="C24:O24" si="1">SUM(C25:C119)</f>
        <v>0</v>
      </c>
      <c r="D24" s="106">
        <f t="shared" si="1"/>
        <v>0</v>
      </c>
      <c r="E24" s="106">
        <f t="shared" si="1"/>
        <v>0</v>
      </c>
      <c r="F24" s="106">
        <f t="shared" si="1"/>
        <v>0</v>
      </c>
      <c r="G24" s="106">
        <f t="shared" si="1"/>
        <v>0</v>
      </c>
      <c r="H24" s="106">
        <f t="shared" si="1"/>
        <v>0</v>
      </c>
      <c r="I24" s="106">
        <f t="shared" si="1"/>
        <v>0</v>
      </c>
      <c r="J24" s="106">
        <f t="shared" si="1"/>
        <v>0</v>
      </c>
      <c r="K24" s="106">
        <f t="shared" si="1"/>
        <v>0</v>
      </c>
      <c r="L24" s="106">
        <f t="shared" si="1"/>
        <v>0</v>
      </c>
      <c r="M24" s="106">
        <f t="shared" si="1"/>
        <v>0</v>
      </c>
      <c r="N24" s="106">
        <f t="shared" si="1"/>
        <v>0</v>
      </c>
      <c r="O24" s="106">
        <f t="shared" si="1"/>
        <v>0</v>
      </c>
      <c r="Q24" s="578" t="s">
        <v>100</v>
      </c>
      <c r="R24" s="579"/>
      <c r="S24" s="109"/>
      <c r="T24" s="116">
        <f>SUM(T25:T119)</f>
        <v>0</v>
      </c>
      <c r="U24" s="111">
        <f>SUM(U25:U119)</f>
        <v>0</v>
      </c>
      <c r="V24" s="578" t="s">
        <v>101</v>
      </c>
      <c r="W24" s="579"/>
      <c r="X24" s="109"/>
      <c r="Y24" s="116">
        <f>SUM(Y25:Y119)</f>
        <v>0</v>
      </c>
      <c r="Z24" s="110">
        <f>SUM(Z25:Z119)</f>
        <v>0</v>
      </c>
    </row>
    <row r="25" spans="1:26">
      <c r="A25" s="108">
        <f>データ!P2</f>
        <v>1</v>
      </c>
      <c r="B25" s="91" t="str">
        <f>データ!Q2</f>
        <v>一般男子100m</v>
      </c>
      <c r="C25" s="107">
        <f t="shared" ref="C25:C56" si="2">IF($A25="","",D25+J25)</f>
        <v>0</v>
      </c>
      <c r="D25" s="108">
        <f t="shared" ref="D25:D56" si="3">IF($A25="","",SUM(E25:I25))</f>
        <v>0</v>
      </c>
      <c r="E25" s="108">
        <f>IF($A25="","",COUNTIF(集計シート!$A$2:$E$202,集計チェック!E$23&amp;",男"&amp;","&amp;集計チェック!$A25))</f>
        <v>0</v>
      </c>
      <c r="F25" s="108">
        <f>IF($A25="","",COUNTIF(集計シート!$A$2:$E$202,集計チェック!F$23&amp;",男"&amp;","&amp;集計チェック!$A25))</f>
        <v>0</v>
      </c>
      <c r="G25" s="108">
        <f>IF($A25="","",COUNTIF(集計シート!$A$2:$E$202,集計チェック!G$23&amp;",男"&amp;","&amp;集計チェック!$A25))</f>
        <v>0</v>
      </c>
      <c r="H25" s="108">
        <f>IF($A25="","",COUNTIF(集計シート!$A$2:$E$202,集計チェック!H$23&amp;",男"&amp;","&amp;集計チェック!$A25))</f>
        <v>0</v>
      </c>
      <c r="I25" s="108">
        <f>IF($A25="","",COUNTIF(集計シート!$A$2:$E$202,集計チェック!I$23&amp;",男"&amp;","&amp;集計チェック!$A25)+COUNTIF(集計シート!$A$2:$E$202,",男"&amp;","&amp;集計チェック!$A25))</f>
        <v>0</v>
      </c>
      <c r="J25" s="108">
        <f>IF($A25="","",SUM(K25:O25))</f>
        <v>0</v>
      </c>
      <c r="K25" s="108">
        <f>IF($A25="","",COUNTIF(集計シート!$A$2:$E$202,集計チェック!K$23&amp;",女"&amp;","&amp;集計チェック!$A25))</f>
        <v>0</v>
      </c>
      <c r="L25" s="108">
        <f>IF($A25="","",COUNTIF(集計シート!$A$2:$E$202,集計チェック!L$23&amp;",女"&amp;","&amp;集計チェック!$A25))</f>
        <v>0</v>
      </c>
      <c r="M25" s="108">
        <f>IF($A25="","",COUNTIF(集計シート!$A$2:$E$202,集計チェック!M$23&amp;",女"&amp;","&amp;集計チェック!$A25))</f>
        <v>0</v>
      </c>
      <c r="N25" s="108">
        <f>IF($A25="","",COUNTIF(集計シート!$A$2:$E$202,集計チェック!N$23&amp;",女"&amp;","&amp;集計チェック!$A25))</f>
        <v>0</v>
      </c>
      <c r="O25" s="108">
        <f>IF($A25="","",COUNTIF(集計シート!$A$2:$E$202,集計チェック!O$23&amp;",女"&amp;","&amp;集計チェック!$A25)+COUNTIF(集計シート!$A$2:$E$202,",女"&amp;","&amp;集計チェック!$A25))</f>
        <v>0</v>
      </c>
      <c r="Q25" s="108">
        <f>データ!R2</f>
        <v>10</v>
      </c>
      <c r="R25" s="92" t="str">
        <f>データ!S2</f>
        <v>一般男子4X100mR</v>
      </c>
      <c r="S25" s="93"/>
      <c r="T25" s="115">
        <f>IF($Q25="","",COUNTIF(集計シート!$K$2:$O$202,$Q25&amp;","&amp;1))</f>
        <v>0</v>
      </c>
      <c r="U25" s="117" t="str">
        <f>IF(S25="","",S25*T25)</f>
        <v/>
      </c>
      <c r="V25" s="108">
        <f>データ!T2</f>
        <v>26</v>
      </c>
      <c r="W25" s="92" t="str">
        <f>データ!U2</f>
        <v>一般女子4X100mR</v>
      </c>
      <c r="X25" s="93"/>
      <c r="Y25" s="115">
        <f>IF($V25="","",COUNTIF(集計シート!$K$2:$O$202,$V25&amp;","&amp;1))</f>
        <v>0</v>
      </c>
      <c r="Z25" s="118" t="str">
        <f>IF(X25="","",X25*Y25)</f>
        <v/>
      </c>
    </row>
    <row r="26" spans="1:26">
      <c r="A26" s="108">
        <f>データ!P3</f>
        <v>2</v>
      </c>
      <c r="B26" s="91" t="str">
        <f>データ!Q3</f>
        <v>一般男子200m</v>
      </c>
      <c r="C26" s="107">
        <f t="shared" si="2"/>
        <v>0</v>
      </c>
      <c r="D26" s="108">
        <f t="shared" si="3"/>
        <v>0</v>
      </c>
      <c r="E26" s="108">
        <f>IF($A26="","",COUNTIF(集計シート!$A$2:$E$202,集計チェック!E$23&amp;",男"&amp;","&amp;集計チェック!$A26))</f>
        <v>0</v>
      </c>
      <c r="F26" s="108">
        <f>IF($A26="","",COUNTIF(集計シート!$A$2:$E$202,集計チェック!F$23&amp;",男"&amp;","&amp;集計チェック!$A26))</f>
        <v>0</v>
      </c>
      <c r="G26" s="108">
        <f>IF($A26="","",COUNTIF(集計シート!$A$2:$E$202,集計チェック!G$23&amp;",男"&amp;","&amp;集計チェック!$A26))</f>
        <v>0</v>
      </c>
      <c r="H26" s="108">
        <f>IF($A26="","",COUNTIF(集計シート!$A$2:$E$202,集計チェック!H$23&amp;",男"&amp;","&amp;集計チェック!$A26))</f>
        <v>0</v>
      </c>
      <c r="I26" s="108">
        <f>IF($A26="","",COUNTIF(集計シート!$A$2:$E$202,集計チェック!I$23&amp;",男"&amp;","&amp;集計チェック!$A26)+COUNTIF(集計シート!$A$2:$E$202,",男"&amp;","&amp;集計チェック!$A26))</f>
        <v>0</v>
      </c>
      <c r="J26" s="108">
        <f t="shared" ref="J26:J89" si="4">IF($A26="","",SUM(K26:O26))</f>
        <v>0</v>
      </c>
      <c r="K26" s="108">
        <f>IF($A26="","",COUNTIF(集計シート!$A$2:$E$202,集計チェック!K$23&amp;",女"&amp;","&amp;集計チェック!$A26))</f>
        <v>0</v>
      </c>
      <c r="L26" s="108">
        <f>IF($A26="","",COUNTIF(集計シート!$A$2:$E$202,集計チェック!L$23&amp;",女"&amp;","&amp;集計チェック!$A26))</f>
        <v>0</v>
      </c>
      <c r="M26" s="108">
        <f>IF($A26="","",COUNTIF(集計シート!$A$2:$E$202,集計チェック!M$23&amp;",女"&amp;","&amp;集計チェック!$A26))</f>
        <v>0</v>
      </c>
      <c r="N26" s="108">
        <f>IF($A26="","",COUNTIF(集計シート!$A$2:$E$202,集計チェック!N$23&amp;",女"&amp;","&amp;集計チェック!$A26))</f>
        <v>0</v>
      </c>
      <c r="O26" s="108">
        <f>IF($A26="","",COUNTIF(集計シート!$A$2:$E$202,集計チェック!O$23&amp;",女"&amp;","&amp;集計チェック!$A26)+COUNTIF(集計シート!$A$2:$E$202,",女"&amp;","&amp;集計チェック!$A26))</f>
        <v>0</v>
      </c>
      <c r="Q26" s="108">
        <f>データ!R3</f>
        <v>38</v>
      </c>
      <c r="R26" s="92" t="str">
        <f>データ!S3</f>
        <v>中学男子4X100mR</v>
      </c>
      <c r="S26" s="93"/>
      <c r="T26" s="115">
        <f>IF($Q26="","",COUNTIF(集計シート!$K$2:$O$202,$Q26&amp;","&amp;1))</f>
        <v>0</v>
      </c>
      <c r="U26" s="117" t="str">
        <f t="shared" ref="U26:U88" si="5">IF(S26="","",S26*T26)</f>
        <v/>
      </c>
      <c r="V26" s="108">
        <f>データ!T3</f>
        <v>47</v>
      </c>
      <c r="W26" s="92" t="str">
        <f>データ!U3</f>
        <v>中学女子4X100mR</v>
      </c>
      <c r="X26" s="93"/>
      <c r="Y26" s="115">
        <f>IF($V26="","",COUNTIF(集計シート!$K$2:$O$202,$V26&amp;","&amp;1))</f>
        <v>0</v>
      </c>
      <c r="Z26" s="118" t="str">
        <f t="shared" ref="Z26:Z89" si="6">IF(X26="","",X26*Y26)</f>
        <v/>
      </c>
    </row>
    <row r="27" spans="1:26">
      <c r="A27" s="108">
        <f>データ!P4</f>
        <v>3</v>
      </c>
      <c r="B27" s="91" t="str">
        <f>データ!Q4</f>
        <v>一般男子400m</v>
      </c>
      <c r="C27" s="107">
        <f t="shared" si="2"/>
        <v>0</v>
      </c>
      <c r="D27" s="108">
        <f t="shared" si="3"/>
        <v>0</v>
      </c>
      <c r="E27" s="108">
        <f>IF($A27="","",COUNTIF(集計シート!$A$2:$E$202,集計チェック!E$23&amp;",男"&amp;","&amp;集計チェック!$A27))</f>
        <v>0</v>
      </c>
      <c r="F27" s="108">
        <f>IF($A27="","",COUNTIF(集計シート!$A$2:$E$202,集計チェック!F$23&amp;",男"&amp;","&amp;集計チェック!$A27))</f>
        <v>0</v>
      </c>
      <c r="G27" s="108">
        <f>IF($A27="","",COUNTIF(集計シート!$A$2:$E$202,集計チェック!G$23&amp;",男"&amp;","&amp;集計チェック!$A27))</f>
        <v>0</v>
      </c>
      <c r="H27" s="108">
        <f>IF($A27="","",COUNTIF(集計シート!$A$2:$E$202,集計チェック!H$23&amp;",男"&amp;","&amp;集計チェック!$A27))</f>
        <v>0</v>
      </c>
      <c r="I27" s="108">
        <f>IF($A27="","",COUNTIF(集計シート!$A$2:$E$202,集計チェック!I$23&amp;",男"&amp;","&amp;集計チェック!$A27)+COUNTIF(集計シート!$A$2:$E$202,",男"&amp;","&amp;集計チェック!$A27))</f>
        <v>0</v>
      </c>
      <c r="J27" s="108">
        <f t="shared" si="4"/>
        <v>0</v>
      </c>
      <c r="K27" s="108">
        <f>IF($A27="","",COUNTIF(集計シート!$A$2:$E$202,集計チェック!K$23&amp;",女"&amp;","&amp;集計チェック!$A27))</f>
        <v>0</v>
      </c>
      <c r="L27" s="108">
        <f>IF($A27="","",COUNTIF(集計シート!$A$2:$E$202,集計チェック!L$23&amp;",女"&amp;","&amp;集計チェック!$A27))</f>
        <v>0</v>
      </c>
      <c r="M27" s="108">
        <f>IF($A27="","",COUNTIF(集計シート!$A$2:$E$202,集計チェック!M$23&amp;",女"&amp;","&amp;集計チェック!$A27))</f>
        <v>0</v>
      </c>
      <c r="N27" s="108">
        <f>IF($A27="","",COUNTIF(集計シート!$A$2:$E$202,集計チェック!N$23&amp;",女"&amp;","&amp;集計チェック!$A27))</f>
        <v>0</v>
      </c>
      <c r="O27" s="108">
        <f>IF($A27="","",COUNTIF(集計シート!$A$2:$E$202,集計チェック!O$23&amp;",女"&amp;","&amp;集計チェック!$A27)+COUNTIF(集計シート!$A$2:$E$202,",女"&amp;","&amp;集計チェック!$A27))</f>
        <v>0</v>
      </c>
      <c r="Q27" s="108">
        <f>データ!R4</f>
        <v>0</v>
      </c>
      <c r="R27" s="92">
        <f>データ!S4</f>
        <v>0</v>
      </c>
      <c r="S27" s="93"/>
      <c r="T27" s="115">
        <f>IF($Q27="",T30,COUNTIF(集計シート!$K$2:$O$202,$Q27&amp;","&amp;1))</f>
        <v>0</v>
      </c>
      <c r="U27" s="117" t="str">
        <f t="shared" si="5"/>
        <v/>
      </c>
      <c r="V27" s="108">
        <f>データ!T4</f>
        <v>0</v>
      </c>
      <c r="W27" s="92">
        <f>データ!U4</f>
        <v>0</v>
      </c>
      <c r="X27" s="93"/>
      <c r="Y27" s="115">
        <f>IF($V27="","",COUNTIF(集計シート!$K$2:$O$202,$V27&amp;","&amp;1))</f>
        <v>0</v>
      </c>
      <c r="Z27" s="118" t="str">
        <f t="shared" si="6"/>
        <v/>
      </c>
    </row>
    <row r="28" spans="1:26">
      <c r="A28" s="108">
        <f>データ!P5</f>
        <v>4</v>
      </c>
      <c r="B28" s="91" t="str">
        <f>データ!Q5</f>
        <v>一般男子800m</v>
      </c>
      <c r="C28" s="107">
        <f t="shared" si="2"/>
        <v>0</v>
      </c>
      <c r="D28" s="108">
        <f t="shared" si="3"/>
        <v>0</v>
      </c>
      <c r="E28" s="108">
        <f>IF($A28="","",COUNTIF(集計シート!$A$2:$E$202,集計チェック!E$23&amp;",男"&amp;","&amp;集計チェック!$A28))</f>
        <v>0</v>
      </c>
      <c r="F28" s="108">
        <f>IF($A28="","",COUNTIF(集計シート!$A$2:$E$202,集計チェック!F$23&amp;",男"&amp;","&amp;集計チェック!$A28))</f>
        <v>0</v>
      </c>
      <c r="G28" s="108">
        <f>IF($A28="","",COUNTIF(集計シート!$A$2:$E$202,集計チェック!G$23&amp;",男"&amp;","&amp;集計チェック!$A28))</f>
        <v>0</v>
      </c>
      <c r="H28" s="108">
        <f>IF($A28="","",COUNTIF(集計シート!$A$2:$E$202,集計チェック!H$23&amp;",男"&amp;","&amp;集計チェック!$A28))</f>
        <v>0</v>
      </c>
      <c r="I28" s="108">
        <f>IF($A28="","",COUNTIF(集計シート!$A$2:$E$202,集計チェック!I$23&amp;",男"&amp;","&amp;集計チェック!$A28)+COUNTIF(集計シート!$A$2:$E$202,",男"&amp;","&amp;集計チェック!$A28))</f>
        <v>0</v>
      </c>
      <c r="J28" s="108">
        <f t="shared" si="4"/>
        <v>0</v>
      </c>
      <c r="K28" s="108">
        <f>IF($A28="","",COUNTIF(集計シート!$A$2:$E$202,集計チェック!K$23&amp;",女"&amp;","&amp;集計チェック!$A28))</f>
        <v>0</v>
      </c>
      <c r="L28" s="108">
        <f>IF($A28="","",COUNTIF(集計シート!$A$2:$E$202,集計チェック!L$23&amp;",女"&amp;","&amp;集計チェック!$A28))</f>
        <v>0</v>
      </c>
      <c r="M28" s="108">
        <f>IF($A28="","",COUNTIF(集計シート!$A$2:$E$202,集計チェック!M$23&amp;",女"&amp;","&amp;集計チェック!$A28))</f>
        <v>0</v>
      </c>
      <c r="N28" s="108">
        <f>IF($A28="","",COUNTIF(集計シート!$A$2:$E$202,集計チェック!N$23&amp;",女"&amp;","&amp;集計チェック!$A28))</f>
        <v>0</v>
      </c>
      <c r="O28" s="108">
        <f>IF($A28="","",COUNTIF(集計シート!$A$2:$E$202,集計チェック!O$23&amp;",女"&amp;","&amp;集計チェック!$A28)+COUNTIF(集計シート!$A$2:$E$202,",女"&amp;","&amp;集計チェック!$A28))</f>
        <v>0</v>
      </c>
      <c r="Q28" s="108">
        <f>データ!R5</f>
        <v>0</v>
      </c>
      <c r="R28" s="92">
        <f>データ!S5</f>
        <v>0</v>
      </c>
      <c r="S28" s="93"/>
      <c r="T28" s="115">
        <f>IF($Q28="","",COUNTIF(集計シート!$K$2:$O$202,$Q28&amp;","&amp;1))</f>
        <v>0</v>
      </c>
      <c r="U28" s="117" t="str">
        <f t="shared" si="5"/>
        <v/>
      </c>
      <c r="V28" s="108">
        <f>データ!T5</f>
        <v>0</v>
      </c>
      <c r="W28" s="92">
        <f>データ!U5</f>
        <v>0</v>
      </c>
      <c r="X28" s="93"/>
      <c r="Y28" s="115">
        <f>IF($V28="","",COUNTIF(集計シート!$K$2:$O$202,$V28&amp;","&amp;1))</f>
        <v>0</v>
      </c>
      <c r="Z28" s="118" t="str">
        <f t="shared" si="6"/>
        <v/>
      </c>
    </row>
    <row r="29" spans="1:26">
      <c r="A29" s="108">
        <f>データ!P6</f>
        <v>5</v>
      </c>
      <c r="B29" s="91" t="str">
        <f>データ!Q6</f>
        <v>一般男子1500m</v>
      </c>
      <c r="C29" s="107">
        <f t="shared" si="2"/>
        <v>0</v>
      </c>
      <c r="D29" s="108">
        <f t="shared" si="3"/>
        <v>0</v>
      </c>
      <c r="E29" s="108">
        <f>IF($A29="","",COUNTIF(集計シート!$A$2:$E$202,集計チェック!E$23&amp;",男"&amp;","&amp;集計チェック!$A29))</f>
        <v>0</v>
      </c>
      <c r="F29" s="108">
        <f>IF($A29="","",COUNTIF(集計シート!$A$2:$E$202,集計チェック!F$23&amp;",男"&amp;","&amp;集計チェック!$A29))</f>
        <v>0</v>
      </c>
      <c r="G29" s="108">
        <f>IF($A29="","",COUNTIF(集計シート!$A$2:$E$202,集計チェック!G$23&amp;",男"&amp;","&amp;集計チェック!$A29))</f>
        <v>0</v>
      </c>
      <c r="H29" s="108">
        <f>IF($A29="","",COUNTIF(集計シート!$A$2:$E$202,集計チェック!H$23&amp;",男"&amp;","&amp;集計チェック!$A29))</f>
        <v>0</v>
      </c>
      <c r="I29" s="108">
        <f>IF($A29="","",COUNTIF(集計シート!$A$2:$E$202,集計チェック!I$23&amp;",男"&amp;","&amp;集計チェック!$A29)+COUNTIF(集計シート!$A$2:$E$202,",男"&amp;","&amp;集計チェック!$A29))</f>
        <v>0</v>
      </c>
      <c r="J29" s="108">
        <f t="shared" si="4"/>
        <v>0</v>
      </c>
      <c r="K29" s="108">
        <f>IF($A29="","",COUNTIF(集計シート!$A$2:$E$202,集計チェック!K$23&amp;",女"&amp;","&amp;集計チェック!$A29))</f>
        <v>0</v>
      </c>
      <c r="L29" s="108">
        <f>IF($A29="","",COUNTIF(集計シート!$A$2:$E$202,集計チェック!L$23&amp;",女"&amp;","&amp;集計チェック!$A29))</f>
        <v>0</v>
      </c>
      <c r="M29" s="108">
        <f>IF($A29="","",COUNTIF(集計シート!$A$2:$E$202,集計チェック!M$23&amp;",女"&amp;","&amp;集計チェック!$A29))</f>
        <v>0</v>
      </c>
      <c r="N29" s="108">
        <f>IF($A29="","",COUNTIF(集計シート!$A$2:$E$202,集計チェック!N$23&amp;",女"&amp;","&amp;集計チェック!$A29))</f>
        <v>0</v>
      </c>
      <c r="O29" s="108">
        <f>IF($A29="","",COUNTIF(集計シート!$A$2:$E$202,集計チェック!O$23&amp;",女"&amp;","&amp;集計チェック!$A29)+COUNTIF(集計シート!$A$2:$E$202,",女"&amp;","&amp;集計チェック!$A29))</f>
        <v>0</v>
      </c>
      <c r="Q29" s="108">
        <f>データ!R6</f>
        <v>0</v>
      </c>
      <c r="R29" s="92">
        <f>データ!S6</f>
        <v>0</v>
      </c>
      <c r="S29" s="93"/>
      <c r="T29" s="115">
        <f>IF($Q29="","",COUNTIF(集計シート!$K$2:$O$202,$Q29&amp;","&amp;1))</f>
        <v>0</v>
      </c>
      <c r="U29" s="117" t="str">
        <f t="shared" si="5"/>
        <v/>
      </c>
      <c r="V29" s="108">
        <f>データ!T6</f>
        <v>0</v>
      </c>
      <c r="W29" s="92">
        <f>データ!U6</f>
        <v>0</v>
      </c>
      <c r="X29" s="93"/>
      <c r="Y29" s="115">
        <f>IF($V29="","",COUNTIF(集計シート!$K$2:$O$202,$V29&amp;","&amp;1))</f>
        <v>0</v>
      </c>
      <c r="Z29" s="118" t="str">
        <f t="shared" si="6"/>
        <v/>
      </c>
    </row>
    <row r="30" spans="1:26">
      <c r="A30" s="108">
        <f>データ!P7</f>
        <v>6</v>
      </c>
      <c r="B30" s="91" t="str">
        <f>データ!Q7</f>
        <v>一般男子5000m</v>
      </c>
      <c r="C30" s="107">
        <f t="shared" si="2"/>
        <v>0</v>
      </c>
      <c r="D30" s="108">
        <f t="shared" si="3"/>
        <v>0</v>
      </c>
      <c r="E30" s="108">
        <f>IF($A30="","",COUNTIF(集計シート!$A$2:$E$202,集計チェック!E$23&amp;",男"&amp;","&amp;集計チェック!$A30))</f>
        <v>0</v>
      </c>
      <c r="F30" s="108">
        <f>IF($A30="","",COUNTIF(集計シート!$A$2:$E$202,集計チェック!F$23&amp;",男"&amp;","&amp;集計チェック!$A30))</f>
        <v>0</v>
      </c>
      <c r="G30" s="108">
        <f>IF($A30="","",COUNTIF(集計シート!$A$2:$E$202,集計チェック!G$23&amp;",男"&amp;","&amp;集計チェック!$A30))</f>
        <v>0</v>
      </c>
      <c r="H30" s="108">
        <f>IF($A30="","",COUNTIF(集計シート!$A$2:$E$202,集計チェック!H$23&amp;",男"&amp;","&amp;集計チェック!$A30))</f>
        <v>0</v>
      </c>
      <c r="I30" s="108">
        <f>IF($A30="","",COUNTIF(集計シート!$A$2:$E$202,集計チェック!I$23&amp;",男"&amp;","&amp;集計チェック!$A30)+COUNTIF(集計シート!$A$2:$E$202,",男"&amp;","&amp;集計チェック!$A30))</f>
        <v>0</v>
      </c>
      <c r="J30" s="108">
        <f t="shared" si="4"/>
        <v>0</v>
      </c>
      <c r="K30" s="108">
        <f>IF($A30="","",COUNTIF(集計シート!$A$2:$E$202,集計チェック!K$23&amp;",女"&amp;","&amp;集計チェック!$A30))</f>
        <v>0</v>
      </c>
      <c r="L30" s="108">
        <f>IF($A30="","",COUNTIF(集計シート!$A$2:$E$202,集計チェック!L$23&amp;",女"&amp;","&amp;集計チェック!$A30))</f>
        <v>0</v>
      </c>
      <c r="M30" s="108">
        <f>IF($A30="","",COUNTIF(集計シート!$A$2:$E$202,集計チェック!M$23&amp;",女"&amp;","&amp;集計チェック!$A30))</f>
        <v>0</v>
      </c>
      <c r="N30" s="108">
        <f>IF($A30="","",COUNTIF(集計シート!$A$2:$E$202,集計チェック!N$23&amp;",女"&amp;","&amp;集計チェック!$A30))</f>
        <v>0</v>
      </c>
      <c r="O30" s="108">
        <f>IF($A30="","",COUNTIF(集計シート!$A$2:$E$202,集計チェック!O$23&amp;",女"&amp;","&amp;集計チェック!$A30)+COUNTIF(集計シート!$A$2:$E$202,",女"&amp;","&amp;集計チェック!$A30))</f>
        <v>0</v>
      </c>
      <c r="Q30" s="108">
        <f>データ!R7</f>
        <v>0</v>
      </c>
      <c r="R30" s="92">
        <f>データ!S7</f>
        <v>0</v>
      </c>
      <c r="S30" s="93"/>
      <c r="T30" s="115">
        <f>IF($Q30="","",COUNTIF(集計シート!$K$2:$O$202,$Q30&amp;","&amp;1))</f>
        <v>0</v>
      </c>
      <c r="U30" s="117" t="str">
        <f t="shared" si="5"/>
        <v/>
      </c>
      <c r="V30" s="108">
        <f>データ!T7</f>
        <v>0</v>
      </c>
      <c r="W30" s="92">
        <f>データ!U7</f>
        <v>0</v>
      </c>
      <c r="X30" s="93"/>
      <c r="Y30" s="115">
        <f>IF($V30="","",COUNTIF(集計シート!$K$2:$O$202,$V30&amp;","&amp;1))</f>
        <v>0</v>
      </c>
      <c r="Z30" s="118" t="str">
        <f t="shared" si="6"/>
        <v/>
      </c>
    </row>
    <row r="31" spans="1:26">
      <c r="A31" s="108">
        <f>データ!P8</f>
        <v>7</v>
      </c>
      <c r="B31" s="91" t="str">
        <f>データ!Q8</f>
        <v>一般男子110mH</v>
      </c>
      <c r="C31" s="107">
        <f t="shared" si="2"/>
        <v>0</v>
      </c>
      <c r="D31" s="108">
        <f t="shared" si="3"/>
        <v>0</v>
      </c>
      <c r="E31" s="108">
        <f>IF($A31="","",COUNTIF(集計シート!$A$2:$E$202,集計チェック!E$23&amp;",男"&amp;","&amp;集計チェック!$A31))</f>
        <v>0</v>
      </c>
      <c r="F31" s="108">
        <f>IF($A31="","",COUNTIF(集計シート!$A$2:$E$202,集計チェック!F$23&amp;",男"&amp;","&amp;集計チェック!$A31))</f>
        <v>0</v>
      </c>
      <c r="G31" s="108">
        <f>IF($A31="","",COUNTIF(集計シート!$A$2:$E$202,集計チェック!G$23&amp;",男"&amp;","&amp;集計チェック!$A31))</f>
        <v>0</v>
      </c>
      <c r="H31" s="108">
        <f>IF($A31="","",COUNTIF(集計シート!$A$2:$E$202,集計チェック!H$23&amp;",男"&amp;","&amp;集計チェック!$A31))</f>
        <v>0</v>
      </c>
      <c r="I31" s="108">
        <f>IF($A31="","",COUNTIF(集計シート!$A$2:$E$202,集計チェック!I$23&amp;",男"&amp;","&amp;集計チェック!$A31)+COUNTIF(集計シート!$A$2:$E$202,",男"&amp;","&amp;集計チェック!$A31))</f>
        <v>0</v>
      </c>
      <c r="J31" s="108">
        <f t="shared" si="4"/>
        <v>0</v>
      </c>
      <c r="K31" s="108">
        <f>IF($A31="","",COUNTIF(集計シート!$A$2:$E$202,集計チェック!K$23&amp;",女"&amp;","&amp;集計チェック!$A31))</f>
        <v>0</v>
      </c>
      <c r="L31" s="108">
        <f>IF($A31="","",COUNTIF(集計シート!$A$2:$E$202,集計チェック!L$23&amp;",女"&amp;","&amp;集計チェック!$A31))</f>
        <v>0</v>
      </c>
      <c r="M31" s="108">
        <f>IF($A31="","",COUNTIF(集計シート!$A$2:$E$202,集計チェック!M$23&amp;",女"&amp;","&amp;集計チェック!$A31))</f>
        <v>0</v>
      </c>
      <c r="N31" s="108">
        <f>IF($A31="","",COUNTIF(集計シート!$A$2:$E$202,集計チェック!N$23&amp;",女"&amp;","&amp;集計チェック!$A31))</f>
        <v>0</v>
      </c>
      <c r="O31" s="108">
        <f>IF($A31="","",COUNTIF(集計シート!$A$2:$E$202,集計チェック!O$23&amp;",女"&amp;","&amp;集計チェック!$A31)+COUNTIF(集計シート!$A$2:$E$202,",女"&amp;","&amp;集計チェック!$A31))</f>
        <v>0</v>
      </c>
      <c r="Q31" s="108">
        <f>データ!R8</f>
        <v>0</v>
      </c>
      <c r="R31" s="92">
        <f>データ!S8</f>
        <v>0</v>
      </c>
      <c r="S31" s="93"/>
      <c r="T31" s="115">
        <f>IF($Q31="","",COUNTIF(集計シート!$K$2:$O$202,$Q31&amp;","&amp;1))</f>
        <v>0</v>
      </c>
      <c r="U31" s="117" t="str">
        <f t="shared" si="5"/>
        <v/>
      </c>
      <c r="V31" s="108">
        <f>データ!T8</f>
        <v>0</v>
      </c>
      <c r="W31" s="92">
        <f>データ!U8</f>
        <v>0</v>
      </c>
      <c r="X31" s="93"/>
      <c r="Y31" s="115">
        <f>IF($V31="","",COUNTIF(集計シート!$K$2:$O$202,$V31&amp;","&amp;1))</f>
        <v>0</v>
      </c>
      <c r="Z31" s="118" t="str">
        <f t="shared" si="6"/>
        <v/>
      </c>
    </row>
    <row r="32" spans="1:26">
      <c r="A32" s="108">
        <f>データ!P9</f>
        <v>8</v>
      </c>
      <c r="B32" s="91" t="str">
        <f>データ!Q9</f>
        <v>一般男子400mH</v>
      </c>
      <c r="C32" s="107">
        <f t="shared" si="2"/>
        <v>0</v>
      </c>
      <c r="D32" s="108">
        <f t="shared" si="3"/>
        <v>0</v>
      </c>
      <c r="E32" s="108">
        <f>IF($A32="","",COUNTIF(集計シート!$A$2:$E$202,集計チェック!E$23&amp;",男"&amp;","&amp;集計チェック!$A32))</f>
        <v>0</v>
      </c>
      <c r="F32" s="108">
        <f>IF($A32="","",COUNTIF(集計シート!$A$2:$E$202,集計チェック!F$23&amp;",男"&amp;","&amp;集計チェック!$A32))</f>
        <v>0</v>
      </c>
      <c r="G32" s="108">
        <f>IF($A32="","",COUNTIF(集計シート!$A$2:$E$202,集計チェック!G$23&amp;",男"&amp;","&amp;集計チェック!$A32))</f>
        <v>0</v>
      </c>
      <c r="H32" s="108">
        <f>IF($A32="","",COUNTIF(集計シート!$A$2:$E$202,集計チェック!H$23&amp;",男"&amp;","&amp;集計チェック!$A32))</f>
        <v>0</v>
      </c>
      <c r="I32" s="108">
        <f>IF($A32="","",COUNTIF(集計シート!$A$2:$E$202,集計チェック!I$23&amp;",男"&amp;","&amp;集計チェック!$A32)+COUNTIF(集計シート!$A$2:$E$202,",男"&amp;","&amp;集計チェック!$A32))</f>
        <v>0</v>
      </c>
      <c r="J32" s="108">
        <f t="shared" si="4"/>
        <v>0</v>
      </c>
      <c r="K32" s="108">
        <f>IF($A32="","",COUNTIF(集計シート!$A$2:$E$202,集計チェック!K$23&amp;",女"&amp;","&amp;集計チェック!$A32))</f>
        <v>0</v>
      </c>
      <c r="L32" s="108">
        <f>IF($A32="","",COUNTIF(集計シート!$A$2:$E$202,集計チェック!L$23&amp;",女"&amp;","&amp;集計チェック!$A32))</f>
        <v>0</v>
      </c>
      <c r="M32" s="108">
        <f>IF($A32="","",COUNTIF(集計シート!$A$2:$E$202,集計チェック!M$23&amp;",女"&amp;","&amp;集計チェック!$A32))</f>
        <v>0</v>
      </c>
      <c r="N32" s="108">
        <f>IF($A32="","",COUNTIF(集計シート!$A$2:$E$202,集計チェック!N$23&amp;",女"&amp;","&amp;集計チェック!$A32))</f>
        <v>0</v>
      </c>
      <c r="O32" s="108">
        <f>IF($A32="","",COUNTIF(集計シート!$A$2:$E$202,集計チェック!O$23&amp;",女"&amp;","&amp;集計チェック!$A32)+COUNTIF(集計シート!$A$2:$E$202,",女"&amp;","&amp;集計チェック!$A32))</f>
        <v>0</v>
      </c>
      <c r="Q32" s="108">
        <f>データ!R9</f>
        <v>0</v>
      </c>
      <c r="R32" s="92">
        <f>データ!S9</f>
        <v>0</v>
      </c>
      <c r="S32" s="93"/>
      <c r="T32" s="115">
        <f>IF($Q32="","",COUNTIF(集計シート!$K$2:$O$202,$Q32&amp;","&amp;1))</f>
        <v>0</v>
      </c>
      <c r="U32" s="117" t="str">
        <f t="shared" si="5"/>
        <v/>
      </c>
      <c r="V32" s="108">
        <f>データ!T9</f>
        <v>0</v>
      </c>
      <c r="W32" s="92">
        <f>データ!U9</f>
        <v>0</v>
      </c>
      <c r="X32" s="93"/>
      <c r="Y32" s="115">
        <f>IF($V32="","",COUNTIF(集計シート!$K$2:$O$202,$V32&amp;","&amp;1))</f>
        <v>0</v>
      </c>
      <c r="Z32" s="118" t="str">
        <f t="shared" si="6"/>
        <v/>
      </c>
    </row>
    <row r="33" spans="1:26">
      <c r="A33" s="108">
        <f>データ!P10</f>
        <v>9</v>
      </c>
      <c r="B33" s="91" t="str">
        <f>データ!Q10</f>
        <v>一般男子3000mSC</v>
      </c>
      <c r="C33" s="107">
        <f t="shared" si="2"/>
        <v>0</v>
      </c>
      <c r="D33" s="108">
        <f t="shared" si="3"/>
        <v>0</v>
      </c>
      <c r="E33" s="108">
        <f>IF($A33="","",COUNTIF(集計シート!$A$2:$E$202,集計チェック!E$23&amp;",男"&amp;","&amp;集計チェック!$A33))</f>
        <v>0</v>
      </c>
      <c r="F33" s="108">
        <f>IF($A33="","",COUNTIF(集計シート!$A$2:$E$202,集計チェック!F$23&amp;",男"&amp;","&amp;集計チェック!$A33))</f>
        <v>0</v>
      </c>
      <c r="G33" s="108">
        <f>IF($A33="","",COUNTIF(集計シート!$A$2:$E$202,集計チェック!G$23&amp;",男"&amp;","&amp;集計チェック!$A33))</f>
        <v>0</v>
      </c>
      <c r="H33" s="108">
        <f>IF($A33="","",COUNTIF(集計シート!$A$2:$E$202,集計チェック!H$23&amp;",男"&amp;","&amp;集計チェック!$A33))</f>
        <v>0</v>
      </c>
      <c r="I33" s="108">
        <f>IF($A33="","",COUNTIF(集計シート!$A$2:$E$202,集計チェック!I$23&amp;",男"&amp;","&amp;集計チェック!$A33)+COUNTIF(集計シート!$A$2:$E$202,",男"&amp;","&amp;集計チェック!$A33))</f>
        <v>0</v>
      </c>
      <c r="J33" s="108">
        <f t="shared" si="4"/>
        <v>0</v>
      </c>
      <c r="K33" s="108">
        <f>IF($A33="","",COUNTIF(集計シート!$A$2:$E$202,集計チェック!K$23&amp;",女"&amp;","&amp;集計チェック!$A33))</f>
        <v>0</v>
      </c>
      <c r="L33" s="108">
        <f>IF($A33="","",COUNTIF(集計シート!$A$2:$E$202,集計チェック!L$23&amp;",女"&amp;","&amp;集計チェック!$A33))</f>
        <v>0</v>
      </c>
      <c r="M33" s="108">
        <f>IF($A33="","",COUNTIF(集計シート!$A$2:$E$202,集計チェック!M$23&amp;",女"&amp;","&amp;集計チェック!$A33))</f>
        <v>0</v>
      </c>
      <c r="N33" s="108">
        <f>IF($A33="","",COUNTIF(集計シート!$A$2:$E$202,集計チェック!N$23&amp;",女"&amp;","&amp;集計チェック!$A33))</f>
        <v>0</v>
      </c>
      <c r="O33" s="108">
        <f>IF($A33="","",COUNTIF(集計シート!$A$2:$E$202,集計チェック!O$23&amp;",女"&amp;","&amp;集計チェック!$A33)+COUNTIF(集計シート!$A$2:$E$202,",女"&amp;","&amp;集計チェック!$A33))</f>
        <v>0</v>
      </c>
      <c r="Q33" s="108">
        <f>データ!R10</f>
        <v>0</v>
      </c>
      <c r="R33" s="92">
        <f>データ!S10</f>
        <v>0</v>
      </c>
      <c r="S33" s="93"/>
      <c r="T33" s="115">
        <f>IF($Q33="","",COUNTIF(集計シート!$K$2:$O$202,$Q33&amp;","&amp;1))</f>
        <v>0</v>
      </c>
      <c r="U33" s="117" t="str">
        <f t="shared" si="5"/>
        <v/>
      </c>
      <c r="V33" s="108">
        <f>データ!T10</f>
        <v>0</v>
      </c>
      <c r="W33" s="92">
        <f>データ!U10</f>
        <v>0</v>
      </c>
      <c r="X33" s="93"/>
      <c r="Y33" s="115">
        <f>IF($V33="","",COUNTIF(集計シート!$K$2:$O$202,$V33&amp;","&amp;1))</f>
        <v>0</v>
      </c>
      <c r="Z33" s="118" t="str">
        <f t="shared" si="6"/>
        <v/>
      </c>
    </row>
    <row r="34" spans="1:26">
      <c r="A34" s="108">
        <f>データ!P11</f>
        <v>11</v>
      </c>
      <c r="B34" s="91" t="str">
        <f>データ!Q11</f>
        <v>一般男子走高跳</v>
      </c>
      <c r="C34" s="107">
        <f t="shared" si="2"/>
        <v>0</v>
      </c>
      <c r="D34" s="108">
        <f t="shared" si="3"/>
        <v>0</v>
      </c>
      <c r="E34" s="108">
        <f>IF($A34="","",COUNTIF(集計シート!$A$2:$E$202,集計チェック!E$23&amp;",男"&amp;","&amp;集計チェック!$A34))</f>
        <v>0</v>
      </c>
      <c r="F34" s="108">
        <f>IF($A34="","",COUNTIF(集計シート!$A$2:$E$202,集計チェック!F$23&amp;",男"&amp;","&amp;集計チェック!$A34))</f>
        <v>0</v>
      </c>
      <c r="G34" s="108">
        <f>IF($A34="","",COUNTIF(集計シート!$A$2:$E$202,集計チェック!G$23&amp;",男"&amp;","&amp;集計チェック!$A34))</f>
        <v>0</v>
      </c>
      <c r="H34" s="108">
        <f>IF($A34="","",COUNTIF(集計シート!$A$2:$E$202,集計チェック!H$23&amp;",男"&amp;","&amp;集計チェック!$A34))</f>
        <v>0</v>
      </c>
      <c r="I34" s="108">
        <f>IF($A34="","",COUNTIF(集計シート!$A$2:$E$202,集計チェック!I$23&amp;",男"&amp;","&amp;集計チェック!$A34)+COUNTIF(集計シート!$A$2:$E$202,",男"&amp;","&amp;集計チェック!$A34))</f>
        <v>0</v>
      </c>
      <c r="J34" s="108">
        <f t="shared" si="4"/>
        <v>0</v>
      </c>
      <c r="K34" s="108">
        <f>IF($A34="","",COUNTIF(集計シート!$A$2:$E$202,集計チェック!K$23&amp;",女"&amp;","&amp;集計チェック!$A34))</f>
        <v>0</v>
      </c>
      <c r="L34" s="108">
        <f>IF($A34="","",COUNTIF(集計シート!$A$2:$E$202,集計チェック!L$23&amp;",女"&amp;","&amp;集計チェック!$A34))</f>
        <v>0</v>
      </c>
      <c r="M34" s="108">
        <f>IF($A34="","",COUNTIF(集計シート!$A$2:$E$202,集計チェック!M$23&amp;",女"&amp;","&amp;集計チェック!$A34))</f>
        <v>0</v>
      </c>
      <c r="N34" s="108">
        <f>IF($A34="","",COUNTIF(集計シート!$A$2:$E$202,集計チェック!N$23&amp;",女"&amp;","&amp;集計チェック!$A34))</f>
        <v>0</v>
      </c>
      <c r="O34" s="108">
        <f>IF($A34="","",COUNTIF(集計シート!$A$2:$E$202,集計チェック!O$23&amp;",女"&amp;","&amp;集計チェック!$A34)+COUNTIF(集計シート!$A$2:$E$202,",女"&amp;","&amp;集計チェック!$A34))</f>
        <v>0</v>
      </c>
      <c r="Q34" s="108">
        <f>データ!R11</f>
        <v>0</v>
      </c>
      <c r="R34" s="92">
        <f>データ!S11</f>
        <v>0</v>
      </c>
      <c r="S34" s="93"/>
      <c r="T34" s="115">
        <f>IF($Q34="","",COUNTIF(集計シート!$K$2:$O$202,$Q34&amp;","&amp;1))</f>
        <v>0</v>
      </c>
      <c r="U34" s="117" t="str">
        <f t="shared" si="5"/>
        <v/>
      </c>
      <c r="V34" s="108">
        <f>データ!T11</f>
        <v>0</v>
      </c>
      <c r="W34" s="92">
        <f>データ!U11</f>
        <v>0</v>
      </c>
      <c r="X34" s="93"/>
      <c r="Y34" s="115">
        <f>IF($V34="","",COUNTIF(集計シート!$K$2:$O$202,$V34&amp;","&amp;1))</f>
        <v>0</v>
      </c>
      <c r="Z34" s="118" t="str">
        <f t="shared" si="6"/>
        <v/>
      </c>
    </row>
    <row r="35" spans="1:26">
      <c r="A35" s="108">
        <f>データ!P12</f>
        <v>12</v>
      </c>
      <c r="B35" s="91" t="str">
        <f>データ!Q12</f>
        <v>一般男子走幅跳</v>
      </c>
      <c r="C35" s="107">
        <f t="shared" si="2"/>
        <v>0</v>
      </c>
      <c r="D35" s="108">
        <f t="shared" si="3"/>
        <v>0</v>
      </c>
      <c r="E35" s="108">
        <f>IF($A35="","",COUNTIF(集計シート!$A$2:$E$202,集計チェック!E$23&amp;",男"&amp;","&amp;集計チェック!$A35))</f>
        <v>0</v>
      </c>
      <c r="F35" s="108">
        <f>IF($A35="","",COUNTIF(集計シート!$A$2:$E$202,集計チェック!F$23&amp;",男"&amp;","&amp;集計チェック!$A35))</f>
        <v>0</v>
      </c>
      <c r="G35" s="108">
        <f>IF($A35="","",COUNTIF(集計シート!$A$2:$E$202,集計チェック!G$23&amp;",男"&amp;","&amp;集計チェック!$A35))</f>
        <v>0</v>
      </c>
      <c r="H35" s="108">
        <f>IF($A35="","",COUNTIF(集計シート!$A$2:$E$202,集計チェック!H$23&amp;",男"&amp;","&amp;集計チェック!$A35))</f>
        <v>0</v>
      </c>
      <c r="I35" s="108">
        <f>IF($A35="","",COUNTIF(集計シート!$A$2:$E$202,集計チェック!I$23&amp;",男"&amp;","&amp;集計チェック!$A35)+COUNTIF(集計シート!$A$2:$E$202,",男"&amp;","&amp;集計チェック!$A35))</f>
        <v>0</v>
      </c>
      <c r="J35" s="108">
        <f t="shared" si="4"/>
        <v>0</v>
      </c>
      <c r="K35" s="108">
        <f>IF($A35="","",COUNTIF(集計シート!$A$2:$E$202,集計チェック!K$23&amp;",女"&amp;","&amp;集計チェック!$A35))</f>
        <v>0</v>
      </c>
      <c r="L35" s="108">
        <f>IF($A35="","",COUNTIF(集計シート!$A$2:$E$202,集計チェック!L$23&amp;",女"&amp;","&amp;集計チェック!$A35))</f>
        <v>0</v>
      </c>
      <c r="M35" s="108">
        <f>IF($A35="","",COUNTIF(集計シート!$A$2:$E$202,集計チェック!M$23&amp;",女"&amp;","&amp;集計チェック!$A35))</f>
        <v>0</v>
      </c>
      <c r="N35" s="108">
        <f>IF($A35="","",COUNTIF(集計シート!$A$2:$E$202,集計チェック!N$23&amp;",女"&amp;","&amp;集計チェック!$A35))</f>
        <v>0</v>
      </c>
      <c r="O35" s="108">
        <f>IF($A35="","",COUNTIF(集計シート!$A$2:$E$202,集計チェック!O$23&amp;",女"&amp;","&amp;集計チェック!$A35)+COUNTIF(集計シート!$A$2:$E$202,",女"&amp;","&amp;集計チェック!$A35))</f>
        <v>0</v>
      </c>
      <c r="Q35" s="108">
        <f>データ!R12</f>
        <v>0</v>
      </c>
      <c r="R35" s="92">
        <f>データ!S12</f>
        <v>0</v>
      </c>
      <c r="S35" s="93"/>
      <c r="T35" s="115">
        <f>IF($Q35="","",COUNTIF(集計シート!$K$2:$O$202,$Q35&amp;","&amp;1))</f>
        <v>0</v>
      </c>
      <c r="U35" s="117" t="str">
        <f t="shared" si="5"/>
        <v/>
      </c>
      <c r="V35" s="108">
        <f>データ!T12</f>
        <v>0</v>
      </c>
      <c r="W35" s="92">
        <f>データ!U12</f>
        <v>0</v>
      </c>
      <c r="X35" s="93"/>
      <c r="Y35" s="115">
        <f>IF($V35="","",COUNTIF(集計シート!$K$2:$O$202,$V35&amp;","&amp;1))</f>
        <v>0</v>
      </c>
      <c r="Z35" s="118" t="str">
        <f t="shared" si="6"/>
        <v/>
      </c>
    </row>
    <row r="36" spans="1:26">
      <c r="A36" s="108">
        <f>データ!P13</f>
        <v>13</v>
      </c>
      <c r="B36" s="91" t="str">
        <f>データ!Q13</f>
        <v>一般男子砲丸投</v>
      </c>
      <c r="C36" s="107">
        <f t="shared" si="2"/>
        <v>0</v>
      </c>
      <c r="D36" s="108">
        <f t="shared" si="3"/>
        <v>0</v>
      </c>
      <c r="E36" s="108">
        <f>IF($A36="","",COUNTIF(集計シート!$A$2:$E$202,集計チェック!E$23&amp;",男"&amp;","&amp;集計チェック!$A36))</f>
        <v>0</v>
      </c>
      <c r="F36" s="108">
        <f>IF($A36="","",COUNTIF(集計シート!$A$2:$E$202,集計チェック!F$23&amp;",男"&amp;","&amp;集計チェック!$A36))</f>
        <v>0</v>
      </c>
      <c r="G36" s="108">
        <f>IF($A36="","",COUNTIF(集計シート!$A$2:$E$202,集計チェック!G$23&amp;",男"&amp;","&amp;集計チェック!$A36))</f>
        <v>0</v>
      </c>
      <c r="H36" s="108">
        <f>IF($A36="","",COUNTIF(集計シート!$A$2:$E$202,集計チェック!H$23&amp;",男"&amp;","&amp;集計チェック!$A36))</f>
        <v>0</v>
      </c>
      <c r="I36" s="108">
        <f>IF($A36="","",COUNTIF(集計シート!$A$2:$E$202,集計チェック!I$23&amp;",男"&amp;","&amp;集計チェック!$A36)+COUNTIF(集計シート!$A$2:$E$202,",男"&amp;","&amp;集計チェック!$A36))</f>
        <v>0</v>
      </c>
      <c r="J36" s="108">
        <f t="shared" si="4"/>
        <v>0</v>
      </c>
      <c r="K36" s="108">
        <f>IF($A36="","",COUNTIF(集計シート!$A$2:$E$202,集計チェック!K$23&amp;",女"&amp;","&amp;集計チェック!$A36))</f>
        <v>0</v>
      </c>
      <c r="L36" s="108">
        <f>IF($A36="","",COUNTIF(集計シート!$A$2:$E$202,集計チェック!L$23&amp;",女"&amp;","&amp;集計チェック!$A36))</f>
        <v>0</v>
      </c>
      <c r="M36" s="108">
        <f>IF($A36="","",COUNTIF(集計シート!$A$2:$E$202,集計チェック!M$23&amp;",女"&amp;","&amp;集計チェック!$A36))</f>
        <v>0</v>
      </c>
      <c r="N36" s="108">
        <f>IF($A36="","",COUNTIF(集計シート!$A$2:$E$202,集計チェック!N$23&amp;",女"&amp;","&amp;集計チェック!$A36))</f>
        <v>0</v>
      </c>
      <c r="O36" s="108">
        <f>IF($A36="","",COUNTIF(集計シート!$A$2:$E$202,集計チェック!O$23&amp;",女"&amp;","&amp;集計チェック!$A36)+COUNTIF(集計シート!$A$2:$E$202,",女"&amp;","&amp;集計チェック!$A36))</f>
        <v>0</v>
      </c>
      <c r="Q36" s="108">
        <f>データ!R13</f>
        <v>0</v>
      </c>
      <c r="R36" s="92">
        <f>データ!S13</f>
        <v>0</v>
      </c>
      <c r="S36" s="93"/>
      <c r="T36" s="115">
        <f>IF($Q36="","",COUNTIF(集計シート!$K$2:$O$202,$Q36&amp;","&amp;1))</f>
        <v>0</v>
      </c>
      <c r="U36" s="117" t="str">
        <f t="shared" si="5"/>
        <v/>
      </c>
      <c r="V36" s="108">
        <f>データ!T13</f>
        <v>0</v>
      </c>
      <c r="W36" s="92">
        <f>データ!U13</f>
        <v>0</v>
      </c>
      <c r="X36" s="93"/>
      <c r="Y36" s="115">
        <f>IF($V36="","",COUNTIF(集計シート!$K$2:$O$202,$V36&amp;","&amp;1))</f>
        <v>0</v>
      </c>
      <c r="Z36" s="118" t="str">
        <f t="shared" si="6"/>
        <v/>
      </c>
    </row>
    <row r="37" spans="1:26">
      <c r="A37" s="108">
        <f>データ!P14</f>
        <v>15</v>
      </c>
      <c r="B37" s="91" t="str">
        <f>データ!Q14</f>
        <v>一般男子円盤投</v>
      </c>
      <c r="C37" s="107">
        <f t="shared" si="2"/>
        <v>0</v>
      </c>
      <c r="D37" s="108">
        <f t="shared" si="3"/>
        <v>0</v>
      </c>
      <c r="E37" s="108">
        <f>IF($A37="","",COUNTIF(集計シート!$A$2:$E$202,集計チェック!E$23&amp;",男"&amp;","&amp;集計チェック!$A37))</f>
        <v>0</v>
      </c>
      <c r="F37" s="108">
        <f>IF($A37="","",COUNTIF(集計シート!$A$2:$E$202,集計チェック!F$23&amp;",男"&amp;","&amp;集計チェック!$A37))</f>
        <v>0</v>
      </c>
      <c r="G37" s="108">
        <f>IF($A37="","",COUNTIF(集計シート!$A$2:$E$202,集計チェック!G$23&amp;",男"&amp;","&amp;集計チェック!$A37))</f>
        <v>0</v>
      </c>
      <c r="H37" s="108">
        <f>IF($A37="","",COUNTIF(集計シート!$A$2:$E$202,集計チェック!H$23&amp;",男"&amp;","&amp;集計チェック!$A37))</f>
        <v>0</v>
      </c>
      <c r="I37" s="108">
        <f>IF($A37="","",COUNTIF(集計シート!$A$2:$E$202,集計チェック!I$23&amp;",男"&amp;","&amp;集計チェック!$A37)+COUNTIF(集計シート!$A$2:$E$202,",男"&amp;","&amp;集計チェック!$A37))</f>
        <v>0</v>
      </c>
      <c r="J37" s="108">
        <f t="shared" si="4"/>
        <v>0</v>
      </c>
      <c r="K37" s="108">
        <f>IF($A37="","",COUNTIF(集計シート!$A$2:$E$202,集計チェック!K$23&amp;",女"&amp;","&amp;集計チェック!$A37))</f>
        <v>0</v>
      </c>
      <c r="L37" s="108">
        <f>IF($A37="","",COUNTIF(集計シート!$A$2:$E$202,集計チェック!L$23&amp;",女"&amp;","&amp;集計チェック!$A37))</f>
        <v>0</v>
      </c>
      <c r="M37" s="108">
        <f>IF($A37="","",COUNTIF(集計シート!$A$2:$E$202,集計チェック!M$23&amp;",女"&amp;","&amp;集計チェック!$A37))</f>
        <v>0</v>
      </c>
      <c r="N37" s="108">
        <f>IF($A37="","",COUNTIF(集計シート!$A$2:$E$202,集計チェック!N$23&amp;",女"&amp;","&amp;集計チェック!$A37))</f>
        <v>0</v>
      </c>
      <c r="O37" s="108">
        <f>IF($A37="","",COUNTIF(集計シート!$A$2:$E$202,集計チェック!O$23&amp;",女"&amp;","&amp;集計チェック!$A37)+COUNTIF(集計シート!$A$2:$E$202,",女"&amp;","&amp;集計チェック!$A37))</f>
        <v>0</v>
      </c>
      <c r="Q37" s="108">
        <f>データ!R14</f>
        <v>0</v>
      </c>
      <c r="R37" s="92">
        <f>データ!S14</f>
        <v>0</v>
      </c>
      <c r="S37" s="93"/>
      <c r="T37" s="115">
        <f>IF($Q37="","",COUNTIF(集計シート!$K$2:$O$202,$Q37&amp;","&amp;1))</f>
        <v>0</v>
      </c>
      <c r="U37" s="117" t="str">
        <f t="shared" si="5"/>
        <v/>
      </c>
      <c r="V37" s="108">
        <f>データ!T14</f>
        <v>0</v>
      </c>
      <c r="W37" s="92">
        <f>データ!U14</f>
        <v>0</v>
      </c>
      <c r="X37" s="93"/>
      <c r="Y37" s="115">
        <f>IF($V37="","",COUNTIF(集計シート!$K$2:$O$202,$V37&amp;","&amp;1))</f>
        <v>0</v>
      </c>
      <c r="Z37" s="118" t="str">
        <f t="shared" si="6"/>
        <v/>
      </c>
    </row>
    <row r="38" spans="1:26">
      <c r="A38" s="108">
        <f>データ!P15</f>
        <v>17</v>
      </c>
      <c r="B38" s="91" t="str">
        <f>データ!Q15</f>
        <v>一般男子やり投</v>
      </c>
      <c r="C38" s="107">
        <f t="shared" si="2"/>
        <v>0</v>
      </c>
      <c r="D38" s="108">
        <f t="shared" si="3"/>
        <v>0</v>
      </c>
      <c r="E38" s="108">
        <f>IF($A38="","",COUNTIF(集計シート!$A$2:$E$202,集計チェック!E$23&amp;",男"&amp;","&amp;集計チェック!$A38))</f>
        <v>0</v>
      </c>
      <c r="F38" s="108">
        <f>IF($A38="","",COUNTIF(集計シート!$A$2:$E$202,集計チェック!F$23&amp;",男"&amp;","&amp;集計チェック!$A38))</f>
        <v>0</v>
      </c>
      <c r="G38" s="108">
        <f>IF($A38="","",COUNTIF(集計シート!$A$2:$E$202,集計チェック!G$23&amp;",男"&amp;","&amp;集計チェック!$A38))</f>
        <v>0</v>
      </c>
      <c r="H38" s="108">
        <f>IF($A38="","",COUNTIF(集計シート!$A$2:$E$202,集計チェック!H$23&amp;",男"&amp;","&amp;集計チェック!$A38))</f>
        <v>0</v>
      </c>
      <c r="I38" s="108">
        <f>IF($A38="","",COUNTIF(集計シート!$A$2:$E$202,集計チェック!I$23&amp;",男"&amp;","&amp;集計チェック!$A38)+COUNTIF(集計シート!$A$2:$E$202,",男"&amp;","&amp;集計チェック!$A38))</f>
        <v>0</v>
      </c>
      <c r="J38" s="108">
        <f t="shared" si="4"/>
        <v>0</v>
      </c>
      <c r="K38" s="108">
        <f>IF($A38="","",COUNTIF(集計シート!$A$2:$E$202,集計チェック!K$23&amp;",女"&amp;","&amp;集計チェック!$A38))</f>
        <v>0</v>
      </c>
      <c r="L38" s="108">
        <f>IF($A38="","",COUNTIF(集計シート!$A$2:$E$202,集計チェック!L$23&amp;",女"&amp;","&amp;集計チェック!$A38))</f>
        <v>0</v>
      </c>
      <c r="M38" s="108">
        <f>IF($A38="","",COUNTIF(集計シート!$A$2:$E$202,集計チェック!M$23&amp;",女"&amp;","&amp;集計チェック!$A38))</f>
        <v>0</v>
      </c>
      <c r="N38" s="108">
        <f>IF($A38="","",COUNTIF(集計シート!$A$2:$E$202,集計チェック!N$23&amp;",女"&amp;","&amp;集計チェック!$A38))</f>
        <v>0</v>
      </c>
      <c r="O38" s="108">
        <f>IF($A38="","",COUNTIF(集計シート!$A$2:$E$202,集計チェック!O$23&amp;",女"&amp;","&amp;集計チェック!$A38)+COUNTIF(集計シート!$A$2:$E$202,",女"&amp;","&amp;集計チェック!$A38))</f>
        <v>0</v>
      </c>
      <c r="Q38" s="108">
        <f>データ!R15</f>
        <v>0</v>
      </c>
      <c r="R38" s="92">
        <f>データ!S15</f>
        <v>0</v>
      </c>
      <c r="S38" s="93"/>
      <c r="T38" s="115">
        <f>IF($Q38="","",COUNTIF(集計シート!$K$2:$O$202,$Q38&amp;","&amp;1))</f>
        <v>0</v>
      </c>
      <c r="U38" s="117" t="str">
        <f t="shared" si="5"/>
        <v/>
      </c>
      <c r="V38" s="108">
        <f>データ!T15</f>
        <v>0</v>
      </c>
      <c r="W38" s="92">
        <f>データ!U15</f>
        <v>0</v>
      </c>
      <c r="X38" s="93"/>
      <c r="Y38" s="115">
        <f>IF($V38="","",COUNTIF(集計シート!$K$2:$O$202,$V38&amp;","&amp;1))</f>
        <v>0</v>
      </c>
      <c r="Z38" s="118" t="str">
        <f t="shared" si="6"/>
        <v/>
      </c>
    </row>
    <row r="39" spans="1:26">
      <c r="A39" s="108">
        <f>データ!P16</f>
        <v>14</v>
      </c>
      <c r="B39" s="91" t="str">
        <f>データ!Q16</f>
        <v>高校男子砲丸投</v>
      </c>
      <c r="C39" s="107">
        <f t="shared" si="2"/>
        <v>0</v>
      </c>
      <c r="D39" s="108">
        <f t="shared" si="3"/>
        <v>0</v>
      </c>
      <c r="E39" s="108">
        <f>IF($A39="","",COUNTIF(集計シート!$A$2:$E$202,集計チェック!E$23&amp;",男"&amp;","&amp;集計チェック!$A39))</f>
        <v>0</v>
      </c>
      <c r="F39" s="108">
        <f>IF($A39="","",COUNTIF(集計シート!$A$2:$E$202,集計チェック!F$23&amp;",男"&amp;","&amp;集計チェック!$A39))</f>
        <v>0</v>
      </c>
      <c r="G39" s="108">
        <f>IF($A39="","",COUNTIF(集計シート!$A$2:$E$202,集計チェック!G$23&amp;",男"&amp;","&amp;集計チェック!$A39))</f>
        <v>0</v>
      </c>
      <c r="H39" s="108">
        <f>IF($A39="","",COUNTIF(集計シート!$A$2:$E$202,集計チェック!H$23&amp;",男"&amp;","&amp;集計チェック!$A39))</f>
        <v>0</v>
      </c>
      <c r="I39" s="108">
        <f>IF($A39="","",COUNTIF(集計シート!$A$2:$E$202,集計チェック!I$23&amp;",男"&amp;","&amp;集計チェック!$A39)+COUNTIF(集計シート!$A$2:$E$202,",男"&amp;","&amp;集計チェック!$A39))</f>
        <v>0</v>
      </c>
      <c r="J39" s="108">
        <f t="shared" si="4"/>
        <v>0</v>
      </c>
      <c r="K39" s="108">
        <f>IF($A39="","",COUNTIF(集計シート!$A$2:$E$202,集計チェック!K$23&amp;",女"&amp;","&amp;集計チェック!$A39))</f>
        <v>0</v>
      </c>
      <c r="L39" s="108">
        <f>IF($A39="","",COUNTIF(集計シート!$A$2:$E$202,集計チェック!L$23&amp;",女"&amp;","&amp;集計チェック!$A39))</f>
        <v>0</v>
      </c>
      <c r="M39" s="108">
        <f>IF($A39="","",COUNTIF(集計シート!$A$2:$E$202,集計チェック!M$23&amp;",女"&amp;","&amp;集計チェック!$A39))</f>
        <v>0</v>
      </c>
      <c r="N39" s="108">
        <f>IF($A39="","",COUNTIF(集計シート!$A$2:$E$202,集計チェック!N$23&amp;",女"&amp;","&amp;集計チェック!$A39))</f>
        <v>0</v>
      </c>
      <c r="O39" s="108">
        <f>IF($A39="","",COUNTIF(集計シート!$A$2:$E$202,集計チェック!O$23&amp;",女"&amp;","&amp;集計チェック!$A39)+COUNTIF(集計シート!$A$2:$E$202,",女"&amp;","&amp;集計チェック!$A39))</f>
        <v>0</v>
      </c>
      <c r="Q39" s="108">
        <f>データ!R16</f>
        <v>0</v>
      </c>
      <c r="R39" s="92">
        <f>データ!S16</f>
        <v>0</v>
      </c>
      <c r="S39" s="93"/>
      <c r="T39" s="115">
        <f>IF($Q39="","",COUNTIF(集計シート!$K$2:$O$202,$Q39&amp;","&amp;1))</f>
        <v>0</v>
      </c>
      <c r="U39" s="117" t="str">
        <f t="shared" si="5"/>
        <v/>
      </c>
      <c r="V39" s="108">
        <f>データ!T16</f>
        <v>0</v>
      </c>
      <c r="W39" s="92">
        <f>データ!U16</f>
        <v>0</v>
      </c>
      <c r="X39" s="93"/>
      <c r="Y39" s="115">
        <f>IF($V39="","",COUNTIF(集計シート!$K$2:$O$202,$V39&amp;","&amp;1))</f>
        <v>0</v>
      </c>
      <c r="Z39" s="118" t="str">
        <f t="shared" si="6"/>
        <v/>
      </c>
    </row>
    <row r="40" spans="1:26" ht="11.25" customHeight="1">
      <c r="A40" s="108">
        <f>データ!P17</f>
        <v>16</v>
      </c>
      <c r="B40" s="91" t="str">
        <f>データ!Q17</f>
        <v>高校男子円盤投</v>
      </c>
      <c r="C40" s="107">
        <f t="shared" si="2"/>
        <v>0</v>
      </c>
      <c r="D40" s="108">
        <f t="shared" si="3"/>
        <v>0</v>
      </c>
      <c r="E40" s="108">
        <f>IF($A40="","",COUNTIF(集計シート!$A$2:$E$202,集計チェック!E$23&amp;",男"&amp;","&amp;集計チェック!$A40))</f>
        <v>0</v>
      </c>
      <c r="F40" s="108">
        <f>IF($A40="","",COUNTIF(集計シート!$A$2:$E$202,集計チェック!F$23&amp;",男"&amp;","&amp;集計チェック!$A40))</f>
        <v>0</v>
      </c>
      <c r="G40" s="108">
        <f>IF($A40="","",COUNTIF(集計シート!$A$2:$E$202,集計チェック!G$23&amp;",男"&amp;","&amp;集計チェック!$A40))</f>
        <v>0</v>
      </c>
      <c r="H40" s="108">
        <f>IF($A40="","",COUNTIF(集計シート!$A$2:$E$202,集計チェック!H$23&amp;",男"&amp;","&amp;集計チェック!$A40))</f>
        <v>0</v>
      </c>
      <c r="I40" s="108">
        <f>IF($A40="","",COUNTIF(集計シート!$A$2:$E$202,集計チェック!I$23&amp;",男"&amp;","&amp;集計チェック!$A40)+COUNTIF(集計シート!$A$2:$E$202,",男"&amp;","&amp;集計チェック!$A40))</f>
        <v>0</v>
      </c>
      <c r="J40" s="108">
        <f t="shared" si="4"/>
        <v>0</v>
      </c>
      <c r="K40" s="108">
        <f>IF($A40="","",COUNTIF(集計シート!$A$2:$E$202,集計チェック!K$23&amp;",女"&amp;","&amp;集計チェック!$A40))</f>
        <v>0</v>
      </c>
      <c r="L40" s="108">
        <f>IF($A40="","",COUNTIF(集計シート!$A$2:$E$202,集計チェック!L$23&amp;",女"&amp;","&amp;集計チェック!$A40))</f>
        <v>0</v>
      </c>
      <c r="M40" s="108">
        <f>IF($A40="","",COUNTIF(集計シート!$A$2:$E$202,集計チェック!M$23&amp;",女"&amp;","&amp;集計チェック!$A40))</f>
        <v>0</v>
      </c>
      <c r="N40" s="108">
        <f>IF($A40="","",COUNTIF(集計シート!$A$2:$E$202,集計チェック!N$23&amp;",女"&amp;","&amp;集計チェック!$A40))</f>
        <v>0</v>
      </c>
      <c r="O40" s="108">
        <f>IF($A40="","",COUNTIF(集計シート!$A$2:$E$202,集計チェック!O$23&amp;",女"&amp;","&amp;集計チェック!$A40)+COUNTIF(集計シート!$A$2:$E$202,",女"&amp;","&amp;集計チェック!$A40))</f>
        <v>0</v>
      </c>
      <c r="Q40" s="108">
        <f>データ!R17</f>
        <v>0</v>
      </c>
      <c r="R40" s="92">
        <f>データ!S17</f>
        <v>0</v>
      </c>
      <c r="S40" s="93"/>
      <c r="T40" s="115">
        <f>IF($Q40="","",COUNTIF(集計シート!$K$2:$O$202,$Q40&amp;","&amp;1))</f>
        <v>0</v>
      </c>
      <c r="U40" s="117" t="str">
        <f t="shared" si="5"/>
        <v/>
      </c>
      <c r="V40" s="108">
        <f>データ!T17</f>
        <v>0</v>
      </c>
      <c r="W40" s="92">
        <f>データ!U17</f>
        <v>0</v>
      </c>
      <c r="X40" s="93"/>
      <c r="Y40" s="115">
        <f>IF($V40="","",COUNTIF(集計シート!$K$2:$O$202,$V40&amp;","&amp;1))</f>
        <v>0</v>
      </c>
      <c r="Z40" s="118" t="str">
        <f t="shared" si="6"/>
        <v/>
      </c>
    </row>
    <row r="41" spans="1:26">
      <c r="A41" s="108">
        <f>データ!P18</f>
        <v>32</v>
      </c>
      <c r="B41" s="91" t="str">
        <f>データ!Q18</f>
        <v>中学男子100m</v>
      </c>
      <c r="C41" s="107">
        <f t="shared" si="2"/>
        <v>0</v>
      </c>
      <c r="D41" s="108">
        <f t="shared" si="3"/>
        <v>0</v>
      </c>
      <c r="E41" s="108">
        <f>IF($A41="","",COUNTIF(集計シート!$A$2:$E$202,集計チェック!E$23&amp;",男"&amp;","&amp;集計チェック!$A41))</f>
        <v>0</v>
      </c>
      <c r="F41" s="108">
        <f>IF($A41="","",COUNTIF(集計シート!$A$2:$E$202,集計チェック!F$23&amp;",男"&amp;","&amp;集計チェック!$A41))</f>
        <v>0</v>
      </c>
      <c r="G41" s="108">
        <f>IF($A41="","",COUNTIF(集計シート!$A$2:$E$202,集計チェック!G$23&amp;",男"&amp;","&amp;集計チェック!$A41))</f>
        <v>0</v>
      </c>
      <c r="H41" s="108">
        <f>IF($A41="","",COUNTIF(集計シート!$A$2:$E$202,集計チェック!H$23&amp;",男"&amp;","&amp;集計チェック!$A41))</f>
        <v>0</v>
      </c>
      <c r="I41" s="108">
        <f>IF($A41="","",COUNTIF(集計シート!$A$2:$E$202,集計チェック!I$23&amp;",男"&amp;","&amp;集計チェック!$A41)+COUNTIF(集計シート!$A$2:$E$202,",男"&amp;","&amp;集計チェック!$A41))</f>
        <v>0</v>
      </c>
      <c r="J41" s="108">
        <f t="shared" si="4"/>
        <v>0</v>
      </c>
      <c r="K41" s="108">
        <f>IF($A41="","",COUNTIF(集計シート!$A$2:$E$202,集計チェック!K$23&amp;",女"&amp;","&amp;集計チェック!$A41))</f>
        <v>0</v>
      </c>
      <c r="L41" s="108">
        <f>IF($A41="","",COUNTIF(集計シート!$A$2:$E$202,集計チェック!L$23&amp;",女"&amp;","&amp;集計チェック!$A41))</f>
        <v>0</v>
      </c>
      <c r="M41" s="108">
        <f>IF($A41="","",COUNTIF(集計シート!$A$2:$E$202,集計チェック!M$23&amp;",女"&amp;","&amp;集計チェック!$A41))</f>
        <v>0</v>
      </c>
      <c r="N41" s="108">
        <f>IF($A41="","",COUNTIF(集計シート!$A$2:$E$202,集計チェック!N$23&amp;",女"&amp;","&amp;集計チェック!$A41))</f>
        <v>0</v>
      </c>
      <c r="O41" s="108">
        <f>IF($A41="","",COUNTIF(集計シート!$A$2:$E$202,集計チェック!O$23&amp;",女"&amp;","&amp;集計チェック!$A41)+COUNTIF(集計シート!$A$2:$E$202,",女"&amp;","&amp;集計チェック!$A41))</f>
        <v>0</v>
      </c>
      <c r="Q41" s="108">
        <f>データ!R18</f>
        <v>0</v>
      </c>
      <c r="R41" s="92">
        <f>データ!S18</f>
        <v>0</v>
      </c>
      <c r="S41" s="93"/>
      <c r="T41" s="115">
        <f>IF($Q41="","",COUNTIF(集計シート!$K$2:$O$202,$Q41&amp;","&amp;1))</f>
        <v>0</v>
      </c>
      <c r="U41" s="117" t="str">
        <f t="shared" si="5"/>
        <v/>
      </c>
      <c r="V41" s="108">
        <f>データ!T18</f>
        <v>0</v>
      </c>
      <c r="W41" s="92">
        <f>データ!U18</f>
        <v>0</v>
      </c>
      <c r="X41" s="93"/>
      <c r="Y41" s="115">
        <f>IF($V41="","",COUNTIF(集計シート!$K$2:$O$202,$V41&amp;","&amp;1))</f>
        <v>0</v>
      </c>
      <c r="Z41" s="118" t="str">
        <f t="shared" si="6"/>
        <v/>
      </c>
    </row>
    <row r="42" spans="1:26">
      <c r="A42" s="108">
        <f>データ!P19</f>
        <v>33</v>
      </c>
      <c r="B42" s="91" t="str">
        <f>データ!Q19</f>
        <v>中学男子200m</v>
      </c>
      <c r="C42" s="107">
        <f t="shared" si="2"/>
        <v>0</v>
      </c>
      <c r="D42" s="108">
        <f t="shared" si="3"/>
        <v>0</v>
      </c>
      <c r="E42" s="108">
        <f>IF($A42="","",COUNTIF(集計シート!$A$2:$E$202,集計チェック!E$23&amp;",男"&amp;","&amp;集計チェック!$A42))</f>
        <v>0</v>
      </c>
      <c r="F42" s="108">
        <f>IF($A42="","",COUNTIF(集計シート!$A$2:$E$202,集計チェック!F$23&amp;",男"&amp;","&amp;集計チェック!$A42))</f>
        <v>0</v>
      </c>
      <c r="G42" s="108">
        <f>IF($A42="","",COUNTIF(集計シート!$A$2:$E$202,集計チェック!G$23&amp;",男"&amp;","&amp;集計チェック!$A42))</f>
        <v>0</v>
      </c>
      <c r="H42" s="108">
        <f>IF($A42="","",COUNTIF(集計シート!$A$2:$E$202,集計チェック!H$23&amp;",男"&amp;","&amp;集計チェック!$A42))</f>
        <v>0</v>
      </c>
      <c r="I42" s="108">
        <f>IF($A42="","",COUNTIF(集計シート!$A$2:$E$202,集計チェック!I$23&amp;",男"&amp;","&amp;集計チェック!$A42)+COUNTIF(集計シート!$A$2:$E$202,",男"&amp;","&amp;集計チェック!$A42))</f>
        <v>0</v>
      </c>
      <c r="J42" s="108">
        <f t="shared" si="4"/>
        <v>0</v>
      </c>
      <c r="K42" s="108">
        <f>IF($A42="","",COUNTIF(集計シート!$A$2:$E$202,集計チェック!K$23&amp;",女"&amp;","&amp;集計チェック!$A42))</f>
        <v>0</v>
      </c>
      <c r="L42" s="108">
        <f>IF($A42="","",COUNTIF(集計シート!$A$2:$E$202,集計チェック!L$23&amp;",女"&amp;","&amp;集計チェック!$A42))</f>
        <v>0</v>
      </c>
      <c r="M42" s="108">
        <f>IF($A42="","",COUNTIF(集計シート!$A$2:$E$202,集計チェック!M$23&amp;",女"&amp;","&amp;集計チェック!$A42))</f>
        <v>0</v>
      </c>
      <c r="N42" s="108">
        <f>IF($A42="","",COUNTIF(集計シート!$A$2:$E$202,集計チェック!N$23&amp;",女"&amp;","&amp;集計チェック!$A42))</f>
        <v>0</v>
      </c>
      <c r="O42" s="108">
        <f>IF($A42="","",COUNTIF(集計シート!$A$2:$E$202,集計チェック!O$23&amp;",女"&amp;","&amp;集計チェック!$A42)+COUNTIF(集計シート!$A$2:$E$202,",女"&amp;","&amp;集計チェック!$A42))</f>
        <v>0</v>
      </c>
      <c r="Q42" s="108">
        <f>データ!R19</f>
        <v>0</v>
      </c>
      <c r="R42" s="92">
        <f>データ!S19</f>
        <v>0</v>
      </c>
      <c r="S42" s="93"/>
      <c r="T42" s="115">
        <f>IF($Q42="","",COUNTIF(集計シート!$K$2:$O$202,$Q42&amp;","&amp;1))</f>
        <v>0</v>
      </c>
      <c r="U42" s="117" t="str">
        <f t="shared" si="5"/>
        <v/>
      </c>
      <c r="V42" s="108">
        <f>データ!T19</f>
        <v>0</v>
      </c>
      <c r="W42" s="92">
        <f>データ!U19</f>
        <v>0</v>
      </c>
      <c r="X42" s="93"/>
      <c r="Y42" s="115">
        <f>IF($V42="","",COUNTIF(集計シート!$K$2:$O$202,$V42&amp;","&amp;1))</f>
        <v>0</v>
      </c>
      <c r="Z42" s="118" t="str">
        <f t="shared" si="6"/>
        <v/>
      </c>
    </row>
    <row r="43" spans="1:26">
      <c r="A43" s="108">
        <f>データ!P20</f>
        <v>34</v>
      </c>
      <c r="B43" s="91" t="str">
        <f>データ!Q20</f>
        <v>中学男子400m</v>
      </c>
      <c r="C43" s="107">
        <f t="shared" si="2"/>
        <v>0</v>
      </c>
      <c r="D43" s="108">
        <f t="shared" si="3"/>
        <v>0</v>
      </c>
      <c r="E43" s="108">
        <f>IF($A43="","",COUNTIF(集計シート!$A$2:$E$202,集計チェック!E$23&amp;",男"&amp;","&amp;集計チェック!$A43))</f>
        <v>0</v>
      </c>
      <c r="F43" s="108">
        <f>IF($A43="","",COUNTIF(集計シート!$A$2:$E$202,集計チェック!F$23&amp;",男"&amp;","&amp;集計チェック!$A43))</f>
        <v>0</v>
      </c>
      <c r="G43" s="108">
        <f>IF($A43="","",COUNTIF(集計シート!$A$2:$E$202,集計チェック!G$23&amp;",男"&amp;","&amp;集計チェック!$A43))</f>
        <v>0</v>
      </c>
      <c r="H43" s="108">
        <f>IF($A43="","",COUNTIF(集計シート!$A$2:$E$202,集計チェック!H$23&amp;",男"&amp;","&amp;集計チェック!$A43))</f>
        <v>0</v>
      </c>
      <c r="I43" s="108">
        <f>IF($A43="","",COUNTIF(集計シート!$A$2:$E$202,集計チェック!I$23&amp;",男"&amp;","&amp;集計チェック!$A43)+COUNTIF(集計シート!$A$2:$E$202,",男"&amp;","&amp;集計チェック!$A43))</f>
        <v>0</v>
      </c>
      <c r="J43" s="108">
        <f t="shared" si="4"/>
        <v>0</v>
      </c>
      <c r="K43" s="108">
        <f>IF($A43="","",COUNTIF(集計シート!$A$2:$E$202,集計チェック!K$23&amp;",女"&amp;","&amp;集計チェック!$A43))</f>
        <v>0</v>
      </c>
      <c r="L43" s="108">
        <f>IF($A43="","",COUNTIF(集計シート!$A$2:$E$202,集計チェック!L$23&amp;",女"&amp;","&amp;集計チェック!$A43))</f>
        <v>0</v>
      </c>
      <c r="M43" s="108">
        <f>IF($A43="","",COUNTIF(集計シート!$A$2:$E$202,集計チェック!M$23&amp;",女"&amp;","&amp;集計チェック!$A43))</f>
        <v>0</v>
      </c>
      <c r="N43" s="108">
        <f>IF($A43="","",COUNTIF(集計シート!$A$2:$E$202,集計チェック!N$23&amp;",女"&amp;","&amp;集計チェック!$A43))</f>
        <v>0</v>
      </c>
      <c r="O43" s="108">
        <f>IF($A43="","",COUNTIF(集計シート!$A$2:$E$202,集計チェック!O$23&amp;",女"&amp;","&amp;集計チェック!$A43)+COUNTIF(集計シート!$A$2:$E$202,",女"&amp;","&amp;集計チェック!$A43))</f>
        <v>0</v>
      </c>
      <c r="Q43" s="108">
        <f>データ!R20</f>
        <v>0</v>
      </c>
      <c r="R43" s="92">
        <f>データ!S20</f>
        <v>0</v>
      </c>
      <c r="S43" s="93"/>
      <c r="T43" s="115">
        <f>IF($Q43="","",COUNTIF(集計シート!$K$2:$O$202,$Q43&amp;","&amp;1))</f>
        <v>0</v>
      </c>
      <c r="U43" s="117" t="str">
        <f t="shared" si="5"/>
        <v/>
      </c>
      <c r="V43" s="108">
        <f>データ!T20</f>
        <v>0</v>
      </c>
      <c r="W43" s="92">
        <f>データ!U20</f>
        <v>0</v>
      </c>
      <c r="X43" s="93"/>
      <c r="Y43" s="115">
        <f>IF($V43="","",COUNTIF(集計シート!$K$2:$O$202,$V43&amp;","&amp;1))</f>
        <v>0</v>
      </c>
      <c r="Z43" s="118" t="str">
        <f t="shared" si="6"/>
        <v/>
      </c>
    </row>
    <row r="44" spans="1:26">
      <c r="A44" s="108">
        <f>データ!P21</f>
        <v>35</v>
      </c>
      <c r="B44" s="91" t="str">
        <f>データ!Q21</f>
        <v>中学男子800m</v>
      </c>
      <c r="C44" s="107">
        <f t="shared" si="2"/>
        <v>0</v>
      </c>
      <c r="D44" s="108">
        <f t="shared" si="3"/>
        <v>0</v>
      </c>
      <c r="E44" s="108">
        <f>IF($A44="","",COUNTIF(集計シート!$A$2:$E$202,集計チェック!E$23&amp;",男"&amp;","&amp;集計チェック!$A44))</f>
        <v>0</v>
      </c>
      <c r="F44" s="108">
        <f>IF($A44="","",COUNTIF(集計シート!$A$2:$E$202,集計チェック!F$23&amp;",男"&amp;","&amp;集計チェック!$A44))</f>
        <v>0</v>
      </c>
      <c r="G44" s="108">
        <f>IF($A44="","",COUNTIF(集計シート!$A$2:$E$202,集計チェック!G$23&amp;",男"&amp;","&amp;集計チェック!$A44))</f>
        <v>0</v>
      </c>
      <c r="H44" s="108">
        <f>IF($A44="","",COUNTIF(集計シート!$A$2:$E$202,集計チェック!H$23&amp;",男"&amp;","&amp;集計チェック!$A44))</f>
        <v>0</v>
      </c>
      <c r="I44" s="108">
        <f>IF($A44="","",COUNTIF(集計シート!$A$2:$E$202,集計チェック!I$23&amp;",男"&amp;","&amp;集計チェック!$A44)+COUNTIF(集計シート!$A$2:$E$202,",男"&amp;","&amp;集計チェック!$A44))</f>
        <v>0</v>
      </c>
      <c r="J44" s="108">
        <f t="shared" si="4"/>
        <v>0</v>
      </c>
      <c r="K44" s="108">
        <f>IF($A44="","",COUNTIF(集計シート!$A$2:$E$202,集計チェック!K$23&amp;",女"&amp;","&amp;集計チェック!$A44))</f>
        <v>0</v>
      </c>
      <c r="L44" s="108">
        <f>IF($A44="","",COUNTIF(集計シート!$A$2:$E$202,集計チェック!L$23&amp;",女"&amp;","&amp;集計チェック!$A44))</f>
        <v>0</v>
      </c>
      <c r="M44" s="108">
        <f>IF($A44="","",COUNTIF(集計シート!$A$2:$E$202,集計チェック!M$23&amp;",女"&amp;","&amp;集計チェック!$A44))</f>
        <v>0</v>
      </c>
      <c r="N44" s="108">
        <f>IF($A44="","",COUNTIF(集計シート!$A$2:$E$202,集計チェック!N$23&amp;",女"&amp;","&amp;集計チェック!$A44))</f>
        <v>0</v>
      </c>
      <c r="O44" s="108">
        <f>IF($A44="","",COUNTIF(集計シート!$A$2:$E$202,集計チェック!O$23&amp;",女"&amp;","&amp;集計チェック!$A44)+COUNTIF(集計シート!$A$2:$E$202,",女"&amp;","&amp;集計チェック!$A44))</f>
        <v>0</v>
      </c>
      <c r="Q44" s="108">
        <f>データ!R21</f>
        <v>0</v>
      </c>
      <c r="R44" s="92">
        <f>データ!S21</f>
        <v>0</v>
      </c>
      <c r="S44" s="93"/>
      <c r="T44" s="115">
        <f>IF($Q44="","",COUNTIF(集計シート!$K$2:$O$202,$Q44&amp;","&amp;1))</f>
        <v>0</v>
      </c>
      <c r="U44" s="117" t="str">
        <f t="shared" si="5"/>
        <v/>
      </c>
      <c r="V44" s="108">
        <f>データ!T21</f>
        <v>0</v>
      </c>
      <c r="W44" s="92">
        <f>データ!U21</f>
        <v>0</v>
      </c>
      <c r="X44" s="93"/>
      <c r="Y44" s="115">
        <f>IF($V44="","",COUNTIF(集計シート!$K$2:$O$202,$V44&amp;","&amp;1))</f>
        <v>0</v>
      </c>
      <c r="Z44" s="118" t="str">
        <f t="shared" si="6"/>
        <v/>
      </c>
    </row>
    <row r="45" spans="1:26">
      <c r="A45" s="108">
        <f>データ!P22</f>
        <v>36</v>
      </c>
      <c r="B45" s="91" t="str">
        <f>データ!Q22</f>
        <v>中学男子3000m</v>
      </c>
      <c r="C45" s="107">
        <f t="shared" si="2"/>
        <v>0</v>
      </c>
      <c r="D45" s="108">
        <f t="shared" si="3"/>
        <v>0</v>
      </c>
      <c r="E45" s="108">
        <f>IF($A45="","",COUNTIF(集計シート!$A$2:$E$202,集計チェック!E$23&amp;",男"&amp;","&amp;集計チェック!$A45))</f>
        <v>0</v>
      </c>
      <c r="F45" s="108">
        <f>IF($A45="","",COUNTIF(集計シート!$A$2:$E$202,集計チェック!F$23&amp;",男"&amp;","&amp;集計チェック!$A45))</f>
        <v>0</v>
      </c>
      <c r="G45" s="108">
        <f>IF($A45="","",COUNTIF(集計シート!$A$2:$E$202,集計チェック!G$23&amp;",男"&amp;","&amp;集計チェック!$A45))</f>
        <v>0</v>
      </c>
      <c r="H45" s="108">
        <f>IF($A45="","",COUNTIF(集計シート!$A$2:$E$202,集計チェック!H$23&amp;",男"&amp;","&amp;集計チェック!$A45))</f>
        <v>0</v>
      </c>
      <c r="I45" s="108">
        <f>IF($A45="","",COUNTIF(集計シート!$A$2:$E$202,集計チェック!I$23&amp;",男"&amp;","&amp;集計チェック!$A45)+COUNTIF(集計シート!$A$2:$E$202,",男"&amp;","&amp;集計チェック!$A45))</f>
        <v>0</v>
      </c>
      <c r="J45" s="108">
        <f t="shared" si="4"/>
        <v>0</v>
      </c>
      <c r="K45" s="108">
        <f>IF($A45="","",COUNTIF(集計シート!$A$2:$E$202,集計チェック!K$23&amp;",女"&amp;","&amp;集計チェック!$A45))</f>
        <v>0</v>
      </c>
      <c r="L45" s="108">
        <f>IF($A45="","",COUNTIF(集計シート!$A$2:$E$202,集計チェック!L$23&amp;",女"&amp;","&amp;集計チェック!$A45))</f>
        <v>0</v>
      </c>
      <c r="M45" s="108">
        <f>IF($A45="","",COUNTIF(集計シート!$A$2:$E$202,集計チェック!M$23&amp;",女"&amp;","&amp;集計チェック!$A45))</f>
        <v>0</v>
      </c>
      <c r="N45" s="108">
        <f>IF($A45="","",COUNTIF(集計シート!$A$2:$E$202,集計チェック!N$23&amp;",女"&amp;","&amp;集計チェック!$A45))</f>
        <v>0</v>
      </c>
      <c r="O45" s="108">
        <f>IF($A45="","",COUNTIF(集計シート!$A$2:$E$202,集計チェック!O$23&amp;",女"&amp;","&amp;集計チェック!$A45)+COUNTIF(集計シート!$A$2:$E$202,",女"&amp;","&amp;集計チェック!$A45))</f>
        <v>0</v>
      </c>
      <c r="Q45" s="108">
        <f>データ!R22</f>
        <v>0</v>
      </c>
      <c r="R45" s="92">
        <f>データ!S22</f>
        <v>0</v>
      </c>
      <c r="S45" s="93"/>
      <c r="T45" s="115">
        <f>IF($Q45="","",COUNTIF(集計シート!$K$2:$O$202,$Q45&amp;","&amp;1))</f>
        <v>0</v>
      </c>
      <c r="U45" s="117" t="str">
        <f t="shared" si="5"/>
        <v/>
      </c>
      <c r="V45" s="108">
        <f>データ!T22</f>
        <v>0</v>
      </c>
      <c r="W45" s="92">
        <f>データ!U22</f>
        <v>0</v>
      </c>
      <c r="X45" s="93"/>
      <c r="Y45" s="115">
        <f>IF($V45="","",COUNTIF(集計シート!$K$2:$O$202,$V45&amp;","&amp;1))</f>
        <v>0</v>
      </c>
      <c r="Z45" s="118" t="str">
        <f t="shared" si="6"/>
        <v/>
      </c>
    </row>
    <row r="46" spans="1:26">
      <c r="A46" s="108">
        <f>データ!P23</f>
        <v>37</v>
      </c>
      <c r="B46" s="91" t="str">
        <f>データ!Q23</f>
        <v>中学男子110mH</v>
      </c>
      <c r="C46" s="107">
        <f t="shared" si="2"/>
        <v>0</v>
      </c>
      <c r="D46" s="108">
        <f t="shared" si="3"/>
        <v>0</v>
      </c>
      <c r="E46" s="108">
        <f>IF($A46="","",COUNTIF(集計シート!$A$2:$E$202,集計チェック!E$23&amp;",男"&amp;","&amp;集計チェック!$A46))</f>
        <v>0</v>
      </c>
      <c r="F46" s="108">
        <f>IF($A46="","",COUNTIF(集計シート!$A$2:$E$202,集計チェック!F$23&amp;",男"&amp;","&amp;集計チェック!$A46))</f>
        <v>0</v>
      </c>
      <c r="G46" s="108">
        <f>IF($A46="","",COUNTIF(集計シート!$A$2:$E$202,集計チェック!G$23&amp;",男"&amp;","&amp;集計チェック!$A46))</f>
        <v>0</v>
      </c>
      <c r="H46" s="108">
        <f>IF($A46="","",COUNTIF(集計シート!$A$2:$E$202,集計チェック!H$23&amp;",男"&amp;","&amp;集計チェック!$A46))</f>
        <v>0</v>
      </c>
      <c r="I46" s="108">
        <f>IF($A46="","",COUNTIF(集計シート!$A$2:$E$202,集計チェック!I$23&amp;",男"&amp;","&amp;集計チェック!$A46)+COUNTIF(集計シート!$A$2:$E$202,",男"&amp;","&amp;集計チェック!$A46))</f>
        <v>0</v>
      </c>
      <c r="J46" s="108">
        <f t="shared" si="4"/>
        <v>0</v>
      </c>
      <c r="K46" s="108">
        <f>IF($A46="","",COUNTIF(集計シート!$A$2:$E$202,集計チェック!K$23&amp;",女"&amp;","&amp;集計チェック!$A46))</f>
        <v>0</v>
      </c>
      <c r="L46" s="108">
        <f>IF($A46="","",COUNTIF(集計シート!$A$2:$E$202,集計チェック!L$23&amp;",女"&amp;","&amp;集計チェック!$A46))</f>
        <v>0</v>
      </c>
      <c r="M46" s="108">
        <f>IF($A46="","",COUNTIF(集計シート!$A$2:$E$202,集計チェック!M$23&amp;",女"&amp;","&amp;集計チェック!$A46))</f>
        <v>0</v>
      </c>
      <c r="N46" s="108">
        <f>IF($A46="","",COUNTIF(集計シート!$A$2:$E$202,集計チェック!N$23&amp;",女"&amp;","&amp;集計チェック!$A46))</f>
        <v>0</v>
      </c>
      <c r="O46" s="108">
        <f>IF($A46="","",COUNTIF(集計シート!$A$2:$E$202,集計チェック!O$23&amp;",女"&amp;","&amp;集計チェック!$A46)+COUNTIF(集計シート!$A$2:$E$202,",女"&amp;","&amp;集計チェック!$A46))</f>
        <v>0</v>
      </c>
      <c r="Q46" s="108">
        <f>データ!R23</f>
        <v>0</v>
      </c>
      <c r="R46" s="92">
        <f>データ!S23</f>
        <v>0</v>
      </c>
      <c r="S46" s="93"/>
      <c r="T46" s="115">
        <f>IF($Q46="","",COUNTIF(集計シート!$K$2:$O$202,$Q46&amp;","&amp;1))</f>
        <v>0</v>
      </c>
      <c r="U46" s="117" t="str">
        <f t="shared" si="5"/>
        <v/>
      </c>
      <c r="V46" s="108">
        <f>データ!T23</f>
        <v>0</v>
      </c>
      <c r="W46" s="92">
        <f>データ!U23</f>
        <v>0</v>
      </c>
      <c r="X46" s="93"/>
      <c r="Y46" s="115">
        <f>IF($V46="","",COUNTIF(集計シート!$K$2:$O$202,$V46&amp;","&amp;1))</f>
        <v>0</v>
      </c>
      <c r="Z46" s="118" t="str">
        <f t="shared" si="6"/>
        <v/>
      </c>
    </row>
    <row r="47" spans="1:26">
      <c r="A47" s="108">
        <f>データ!P24</f>
        <v>39</v>
      </c>
      <c r="B47" s="91" t="str">
        <f>データ!Q24</f>
        <v>中学男子走高跳</v>
      </c>
      <c r="C47" s="107">
        <f t="shared" si="2"/>
        <v>0</v>
      </c>
      <c r="D47" s="108">
        <f t="shared" si="3"/>
        <v>0</v>
      </c>
      <c r="E47" s="108">
        <f>IF($A47="","",COUNTIF(集計シート!$A$2:$E$202,集計チェック!E$23&amp;",男"&amp;","&amp;集計チェック!$A47))</f>
        <v>0</v>
      </c>
      <c r="F47" s="108">
        <f>IF($A47="","",COUNTIF(集計シート!$A$2:$E$202,集計チェック!F$23&amp;",男"&amp;","&amp;集計チェック!$A47))</f>
        <v>0</v>
      </c>
      <c r="G47" s="108">
        <f>IF($A47="","",COUNTIF(集計シート!$A$2:$E$202,集計チェック!G$23&amp;",男"&amp;","&amp;集計チェック!$A47))</f>
        <v>0</v>
      </c>
      <c r="H47" s="108">
        <f>IF($A47="","",COUNTIF(集計シート!$A$2:$E$202,集計チェック!H$23&amp;",男"&amp;","&amp;集計チェック!$A47))</f>
        <v>0</v>
      </c>
      <c r="I47" s="108">
        <f>IF($A47="","",COUNTIF(集計シート!$A$2:$E$202,集計チェック!I$23&amp;",男"&amp;","&amp;集計チェック!$A47)+COUNTIF(集計シート!$A$2:$E$202,",男"&amp;","&amp;集計チェック!$A47))</f>
        <v>0</v>
      </c>
      <c r="J47" s="108">
        <f t="shared" si="4"/>
        <v>0</v>
      </c>
      <c r="K47" s="108">
        <f>IF($A47="","",COUNTIF(集計シート!$A$2:$E$202,集計チェック!K$23&amp;",女"&amp;","&amp;集計チェック!$A47))</f>
        <v>0</v>
      </c>
      <c r="L47" s="108">
        <f>IF($A47="","",COUNTIF(集計シート!$A$2:$E$202,集計チェック!L$23&amp;",女"&amp;","&amp;集計チェック!$A47))</f>
        <v>0</v>
      </c>
      <c r="M47" s="108">
        <f>IF($A47="","",COUNTIF(集計シート!$A$2:$E$202,集計チェック!M$23&amp;",女"&amp;","&amp;集計チェック!$A47))</f>
        <v>0</v>
      </c>
      <c r="N47" s="108">
        <f>IF($A47="","",COUNTIF(集計シート!$A$2:$E$202,集計チェック!N$23&amp;",女"&amp;","&amp;集計チェック!$A47))</f>
        <v>0</v>
      </c>
      <c r="O47" s="108">
        <f>IF($A47="","",COUNTIF(集計シート!$A$2:$E$202,集計チェック!O$23&amp;",女"&amp;","&amp;集計チェック!$A47)+COUNTIF(集計シート!$A$2:$E$202,",女"&amp;","&amp;集計チェック!$A47))</f>
        <v>0</v>
      </c>
      <c r="Q47" s="108">
        <f>データ!R24</f>
        <v>0</v>
      </c>
      <c r="R47" s="92">
        <f>データ!S24</f>
        <v>0</v>
      </c>
      <c r="S47" s="93"/>
      <c r="T47" s="115">
        <f>IF($Q47="","",COUNTIF(集計シート!$K$2:$O$202,$Q47&amp;","&amp;1))</f>
        <v>0</v>
      </c>
      <c r="U47" s="117" t="str">
        <f t="shared" si="5"/>
        <v/>
      </c>
      <c r="V47" s="108">
        <f>データ!T24</f>
        <v>0</v>
      </c>
      <c r="W47" s="92">
        <f>データ!U24</f>
        <v>0</v>
      </c>
      <c r="X47" s="93"/>
      <c r="Y47" s="115">
        <f>IF($V47="","",COUNTIF(集計シート!$K$2:$O$202,$V47&amp;","&amp;1))</f>
        <v>0</v>
      </c>
      <c r="Z47" s="118" t="str">
        <f t="shared" si="6"/>
        <v/>
      </c>
    </row>
    <row r="48" spans="1:26">
      <c r="A48" s="108">
        <f>データ!P25</f>
        <v>40</v>
      </c>
      <c r="B48" s="91" t="str">
        <f>データ!Q25</f>
        <v>中学男子走幅跳</v>
      </c>
      <c r="C48" s="107">
        <f t="shared" si="2"/>
        <v>0</v>
      </c>
      <c r="D48" s="108">
        <f t="shared" si="3"/>
        <v>0</v>
      </c>
      <c r="E48" s="108">
        <f>IF($A48="","",COUNTIF(集計シート!$A$2:$E$202,集計チェック!E$23&amp;",男"&amp;","&amp;集計チェック!$A48))</f>
        <v>0</v>
      </c>
      <c r="F48" s="108">
        <f>IF($A48="","",COUNTIF(集計シート!$A$2:$E$202,集計チェック!F$23&amp;",男"&amp;","&amp;集計チェック!$A48))</f>
        <v>0</v>
      </c>
      <c r="G48" s="108">
        <f>IF($A48="","",COUNTIF(集計シート!$A$2:$E$202,集計チェック!G$23&amp;",男"&amp;","&amp;集計チェック!$A48))</f>
        <v>0</v>
      </c>
      <c r="H48" s="108">
        <f>IF($A48="","",COUNTIF(集計シート!$A$2:$E$202,集計チェック!H$23&amp;",男"&amp;","&amp;集計チェック!$A48))</f>
        <v>0</v>
      </c>
      <c r="I48" s="108">
        <f>IF($A48="","",COUNTIF(集計シート!$A$2:$E$202,集計チェック!I$23&amp;",男"&amp;","&amp;集計チェック!$A48)+COUNTIF(集計シート!$A$2:$E$202,",男"&amp;","&amp;集計チェック!$A48))</f>
        <v>0</v>
      </c>
      <c r="J48" s="108">
        <f t="shared" si="4"/>
        <v>0</v>
      </c>
      <c r="K48" s="108">
        <f>IF($A48="","",COUNTIF(集計シート!$A$2:$E$202,集計チェック!K$23&amp;",女"&amp;","&amp;集計チェック!$A48))</f>
        <v>0</v>
      </c>
      <c r="L48" s="108">
        <f>IF($A48="","",COUNTIF(集計シート!$A$2:$E$202,集計チェック!L$23&amp;",女"&amp;","&amp;集計チェック!$A48))</f>
        <v>0</v>
      </c>
      <c r="M48" s="108">
        <f>IF($A48="","",COUNTIF(集計シート!$A$2:$E$202,集計チェック!M$23&amp;",女"&amp;","&amp;集計チェック!$A48))</f>
        <v>0</v>
      </c>
      <c r="N48" s="108">
        <f>IF($A48="","",COUNTIF(集計シート!$A$2:$E$202,集計チェック!N$23&amp;",女"&amp;","&amp;集計チェック!$A48))</f>
        <v>0</v>
      </c>
      <c r="O48" s="108">
        <f>IF($A48="","",COUNTIF(集計シート!$A$2:$E$202,集計チェック!O$23&amp;",女"&amp;","&amp;集計チェック!$A48)+COUNTIF(集計シート!$A$2:$E$202,",女"&amp;","&amp;集計チェック!$A48))</f>
        <v>0</v>
      </c>
      <c r="Q48" s="108">
        <f>データ!R25</f>
        <v>0</v>
      </c>
      <c r="R48" s="92">
        <f>データ!S25</f>
        <v>0</v>
      </c>
      <c r="S48" s="93"/>
      <c r="T48" s="115">
        <f>IF($Q48="","",COUNTIF(集計シート!$K$2:$O$202,$Q48&amp;","&amp;1))</f>
        <v>0</v>
      </c>
      <c r="U48" s="117" t="str">
        <f t="shared" si="5"/>
        <v/>
      </c>
      <c r="V48" s="108">
        <f>データ!T25</f>
        <v>0</v>
      </c>
      <c r="W48" s="92">
        <f>データ!U25</f>
        <v>0</v>
      </c>
      <c r="X48" s="93"/>
      <c r="Y48" s="115">
        <f>IF($V48="","",COUNTIF(集計シート!$K$2:$O$202,$V48&amp;","&amp;1))</f>
        <v>0</v>
      </c>
      <c r="Z48" s="118" t="str">
        <f t="shared" si="6"/>
        <v/>
      </c>
    </row>
    <row r="49" spans="1:26">
      <c r="A49" s="108">
        <f>データ!P26</f>
        <v>41</v>
      </c>
      <c r="B49" s="91" t="str">
        <f>データ!Q26</f>
        <v>中学男子砲丸投</v>
      </c>
      <c r="C49" s="107">
        <f t="shared" si="2"/>
        <v>0</v>
      </c>
      <c r="D49" s="108">
        <f t="shared" si="3"/>
        <v>0</v>
      </c>
      <c r="E49" s="108">
        <f>IF($A49="","",COUNTIF(集計シート!$A$2:$E$202,集計チェック!E$23&amp;",男"&amp;","&amp;集計チェック!$A49))</f>
        <v>0</v>
      </c>
      <c r="F49" s="108">
        <f>IF($A49="","",COUNTIF(集計シート!$A$2:$E$202,集計チェック!F$23&amp;",男"&amp;","&amp;集計チェック!$A49))</f>
        <v>0</v>
      </c>
      <c r="G49" s="108">
        <f>IF($A49="","",COUNTIF(集計シート!$A$2:$E$202,集計チェック!G$23&amp;",男"&amp;","&amp;集計チェック!$A49))</f>
        <v>0</v>
      </c>
      <c r="H49" s="108">
        <f>IF($A49="","",COUNTIF(集計シート!$A$2:$E$202,集計チェック!H$23&amp;",男"&amp;","&amp;集計チェック!$A49))</f>
        <v>0</v>
      </c>
      <c r="I49" s="108">
        <f>IF($A49="","",COUNTIF(集計シート!$A$2:$E$202,集計チェック!I$23&amp;",男"&amp;","&amp;集計チェック!$A49)+COUNTIF(集計シート!$A$2:$E$202,",男"&amp;","&amp;集計チェック!$A49))</f>
        <v>0</v>
      </c>
      <c r="J49" s="108">
        <f t="shared" si="4"/>
        <v>0</v>
      </c>
      <c r="K49" s="108">
        <f>IF($A49="","",COUNTIF(集計シート!$A$2:$E$202,集計チェック!K$23&amp;",女"&amp;","&amp;集計チェック!$A49))</f>
        <v>0</v>
      </c>
      <c r="L49" s="108">
        <f>IF($A49="","",COUNTIF(集計シート!$A$2:$E$202,集計チェック!L$23&amp;",女"&amp;","&amp;集計チェック!$A49))</f>
        <v>0</v>
      </c>
      <c r="M49" s="108">
        <f>IF($A49="","",COUNTIF(集計シート!$A$2:$E$202,集計チェック!M$23&amp;",女"&amp;","&amp;集計チェック!$A49))</f>
        <v>0</v>
      </c>
      <c r="N49" s="108">
        <f>IF($A49="","",COUNTIF(集計シート!$A$2:$E$202,集計チェック!N$23&amp;",女"&amp;","&amp;集計チェック!$A49))</f>
        <v>0</v>
      </c>
      <c r="O49" s="108">
        <f>IF($A49="","",COUNTIF(集計シート!$A$2:$E$202,集計チェック!O$23&amp;",女"&amp;","&amp;集計チェック!$A49)+COUNTIF(集計シート!$A$2:$E$202,",女"&amp;","&amp;集計チェック!$A49))</f>
        <v>0</v>
      </c>
      <c r="Q49" s="108">
        <f>データ!R26</f>
        <v>0</v>
      </c>
      <c r="R49" s="92">
        <f>データ!S26</f>
        <v>0</v>
      </c>
      <c r="S49" s="93"/>
      <c r="T49" s="115">
        <f>IF($Q49="","",COUNTIF(集計シート!$K$2:$O$202,$Q49&amp;","&amp;1))</f>
        <v>0</v>
      </c>
      <c r="U49" s="117" t="str">
        <f t="shared" si="5"/>
        <v/>
      </c>
      <c r="V49" s="108">
        <f>データ!T26</f>
        <v>0</v>
      </c>
      <c r="W49" s="92">
        <f>データ!U26</f>
        <v>0</v>
      </c>
      <c r="X49" s="93"/>
      <c r="Y49" s="115">
        <f>IF($V49="","",COUNTIF(集計シート!$K$2:$O$202,$V49&amp;","&amp;1))</f>
        <v>0</v>
      </c>
      <c r="Z49" s="118" t="str">
        <f t="shared" si="6"/>
        <v/>
      </c>
    </row>
    <row r="50" spans="1:26">
      <c r="A50" s="108">
        <f>データ!P27</f>
        <v>51</v>
      </c>
      <c r="B50" s="91" t="str">
        <f>データ!Q27</f>
        <v>小学男子100m</v>
      </c>
      <c r="C50" s="107">
        <f t="shared" si="2"/>
        <v>0</v>
      </c>
      <c r="D50" s="108">
        <f t="shared" si="3"/>
        <v>0</v>
      </c>
      <c r="E50" s="108">
        <f>IF($A50="","",COUNTIF(集計シート!$A$2:$E$202,集計チェック!E$23&amp;",男"&amp;","&amp;集計チェック!$A50))</f>
        <v>0</v>
      </c>
      <c r="F50" s="108">
        <f>IF($A50="","",COUNTIF(集計シート!$A$2:$E$202,集計チェック!F$23&amp;",男"&amp;","&amp;集計チェック!$A50))</f>
        <v>0</v>
      </c>
      <c r="G50" s="108">
        <f>IF($A50="","",COUNTIF(集計シート!$A$2:$E$202,集計チェック!G$23&amp;",男"&amp;","&amp;集計チェック!$A50))</f>
        <v>0</v>
      </c>
      <c r="H50" s="108">
        <f>IF($A50="","",COUNTIF(集計シート!$A$2:$E$202,集計チェック!H$23&amp;",男"&amp;","&amp;集計チェック!$A50))</f>
        <v>0</v>
      </c>
      <c r="I50" s="108">
        <f>IF($A50="","",COUNTIF(集計シート!$A$2:$E$202,集計チェック!I$23&amp;",男"&amp;","&amp;集計チェック!$A50)+COUNTIF(集計シート!$A$2:$E$202,",男"&amp;","&amp;集計チェック!$A50))</f>
        <v>0</v>
      </c>
      <c r="J50" s="108">
        <f t="shared" si="4"/>
        <v>0</v>
      </c>
      <c r="K50" s="108">
        <f>IF($A50="","",COUNTIF(集計シート!$A$2:$E$202,集計チェック!K$23&amp;",女"&amp;","&amp;集計チェック!$A50))</f>
        <v>0</v>
      </c>
      <c r="L50" s="108">
        <f>IF($A50="","",COUNTIF(集計シート!$A$2:$E$202,集計チェック!L$23&amp;",女"&amp;","&amp;集計チェック!$A50))</f>
        <v>0</v>
      </c>
      <c r="M50" s="108">
        <f>IF($A50="","",COUNTIF(集計シート!$A$2:$E$202,集計チェック!M$23&amp;",女"&amp;","&amp;集計チェック!$A50))</f>
        <v>0</v>
      </c>
      <c r="N50" s="108">
        <f>IF($A50="","",COUNTIF(集計シート!$A$2:$E$202,集計チェック!N$23&amp;",女"&amp;","&amp;集計チェック!$A50))</f>
        <v>0</v>
      </c>
      <c r="O50" s="108">
        <f>IF($A50="","",COUNTIF(集計シート!$A$2:$E$202,集計チェック!O$23&amp;",女"&amp;","&amp;集計チェック!$A50)+COUNTIF(集計シート!$A$2:$E$202,",女"&amp;","&amp;集計チェック!$A50))</f>
        <v>0</v>
      </c>
      <c r="Q50" s="108">
        <f>データ!R27</f>
        <v>0</v>
      </c>
      <c r="R50" s="92">
        <f>データ!S27</f>
        <v>0</v>
      </c>
      <c r="S50" s="93"/>
      <c r="T50" s="115">
        <f>IF($Q50="","",COUNTIF(集計シート!$K$2:$O$202,$Q50&amp;","&amp;1))</f>
        <v>0</v>
      </c>
      <c r="U50" s="117" t="str">
        <f t="shared" si="5"/>
        <v/>
      </c>
      <c r="V50" s="108">
        <f>データ!T27</f>
        <v>0</v>
      </c>
      <c r="W50" s="92">
        <f>データ!U27</f>
        <v>0</v>
      </c>
      <c r="X50" s="93"/>
      <c r="Y50" s="115">
        <f>IF($V50="","",COUNTIF(集計シート!$K$2:$O$202,$V50&amp;","&amp;1))</f>
        <v>0</v>
      </c>
      <c r="Z50" s="118" t="str">
        <f t="shared" si="6"/>
        <v/>
      </c>
    </row>
    <row r="51" spans="1:26">
      <c r="A51" s="108">
        <f>データ!P28</f>
        <v>52</v>
      </c>
      <c r="B51" s="91" t="str">
        <f>データ!Q28</f>
        <v>小学男子1000m</v>
      </c>
      <c r="C51" s="107">
        <f t="shared" si="2"/>
        <v>0</v>
      </c>
      <c r="D51" s="108">
        <f t="shared" si="3"/>
        <v>0</v>
      </c>
      <c r="E51" s="108">
        <f>IF($A51="","",COUNTIF(集計シート!$A$2:$E$202,集計チェック!E$23&amp;",男"&amp;","&amp;集計チェック!$A51))</f>
        <v>0</v>
      </c>
      <c r="F51" s="108">
        <f>IF($A51="","",COUNTIF(集計シート!$A$2:$E$202,集計チェック!F$23&amp;",男"&amp;","&amp;集計チェック!$A51))</f>
        <v>0</v>
      </c>
      <c r="G51" s="108">
        <f>IF($A51="","",COUNTIF(集計シート!$A$2:$E$202,集計チェック!G$23&amp;",男"&amp;","&amp;集計チェック!$A51))</f>
        <v>0</v>
      </c>
      <c r="H51" s="108">
        <f>IF($A51="","",COUNTIF(集計シート!$A$2:$E$202,集計チェック!H$23&amp;",男"&amp;","&amp;集計チェック!$A51))</f>
        <v>0</v>
      </c>
      <c r="I51" s="108">
        <f>IF($A51="","",COUNTIF(集計シート!$A$2:$E$202,集計チェック!I$23&amp;",男"&amp;","&amp;集計チェック!$A51)+COUNTIF(集計シート!$A$2:$E$202,",男"&amp;","&amp;集計チェック!$A51))</f>
        <v>0</v>
      </c>
      <c r="J51" s="108">
        <f t="shared" si="4"/>
        <v>0</v>
      </c>
      <c r="K51" s="108">
        <f>IF($A51="","",COUNTIF(集計シート!$A$2:$E$202,集計チェック!K$23&amp;",女"&amp;","&amp;集計チェック!$A51))</f>
        <v>0</v>
      </c>
      <c r="L51" s="108">
        <f>IF($A51="","",COUNTIF(集計シート!$A$2:$E$202,集計チェック!L$23&amp;",女"&amp;","&amp;集計チェック!$A51))</f>
        <v>0</v>
      </c>
      <c r="M51" s="108">
        <f>IF($A51="","",COUNTIF(集計シート!$A$2:$E$202,集計チェック!M$23&amp;",女"&amp;","&amp;集計チェック!$A51))</f>
        <v>0</v>
      </c>
      <c r="N51" s="108">
        <f>IF($A51="","",COUNTIF(集計シート!$A$2:$E$202,集計チェック!N$23&amp;",女"&amp;","&amp;集計チェック!$A51))</f>
        <v>0</v>
      </c>
      <c r="O51" s="108">
        <f>IF($A51="","",COUNTIF(集計シート!$A$2:$E$202,集計チェック!O$23&amp;",女"&amp;","&amp;集計チェック!$A51)+COUNTIF(集計シート!$A$2:$E$202,",女"&amp;","&amp;集計チェック!$A51))</f>
        <v>0</v>
      </c>
      <c r="Q51" s="108">
        <f>データ!R28</f>
        <v>0</v>
      </c>
      <c r="R51" s="92">
        <f>データ!S28</f>
        <v>0</v>
      </c>
      <c r="S51" s="93"/>
      <c r="T51" s="115">
        <f>IF($Q51="","",COUNTIF(集計シート!$K$2:$O$202,$Q51&amp;","&amp;1))</f>
        <v>0</v>
      </c>
      <c r="U51" s="117" t="str">
        <f t="shared" si="5"/>
        <v/>
      </c>
      <c r="V51" s="108">
        <f>データ!T28</f>
        <v>0</v>
      </c>
      <c r="W51" s="92">
        <f>データ!U28</f>
        <v>0</v>
      </c>
      <c r="X51" s="93"/>
      <c r="Y51" s="115">
        <f>IF($V51="","",COUNTIF(集計シート!$K$2:$O$202,$V51&amp;","&amp;1))</f>
        <v>0</v>
      </c>
      <c r="Z51" s="118" t="str">
        <f t="shared" si="6"/>
        <v/>
      </c>
    </row>
    <row r="52" spans="1:26">
      <c r="A52" s="108">
        <f>データ!P29</f>
        <v>18</v>
      </c>
      <c r="B52" s="91" t="str">
        <f>データ!Q29</f>
        <v>一般女子100m</v>
      </c>
      <c r="C52" s="107">
        <f t="shared" si="2"/>
        <v>0</v>
      </c>
      <c r="D52" s="108">
        <f t="shared" si="3"/>
        <v>0</v>
      </c>
      <c r="E52" s="108">
        <f>IF($A52="","",COUNTIF(集計シート!$A$2:$E$202,集計チェック!E$23&amp;",男"&amp;","&amp;集計チェック!$A52))</f>
        <v>0</v>
      </c>
      <c r="F52" s="108">
        <f>IF($A52="","",COUNTIF(集計シート!$A$2:$E$202,集計チェック!F$23&amp;",男"&amp;","&amp;集計チェック!$A52))</f>
        <v>0</v>
      </c>
      <c r="G52" s="108">
        <f>IF($A52="","",COUNTIF(集計シート!$A$2:$E$202,集計チェック!G$23&amp;",男"&amp;","&amp;集計チェック!$A52))</f>
        <v>0</v>
      </c>
      <c r="H52" s="108">
        <f>IF($A52="","",COUNTIF(集計シート!$A$2:$E$202,集計チェック!H$23&amp;",男"&amp;","&amp;集計チェック!$A52))</f>
        <v>0</v>
      </c>
      <c r="I52" s="108">
        <f>IF($A52="","",COUNTIF(集計シート!$A$2:$E$202,集計チェック!I$23&amp;",男"&amp;","&amp;集計チェック!$A52)+COUNTIF(集計シート!$A$2:$E$202,",男"&amp;","&amp;集計チェック!$A52))</f>
        <v>0</v>
      </c>
      <c r="J52" s="108">
        <f t="shared" si="4"/>
        <v>0</v>
      </c>
      <c r="K52" s="108">
        <f>IF($A52="","",COUNTIF(集計シート!$A$2:$E$202,集計チェック!K$23&amp;",女"&amp;","&amp;集計チェック!$A52))</f>
        <v>0</v>
      </c>
      <c r="L52" s="108">
        <f>IF($A52="","",COUNTIF(集計シート!$A$2:$E$202,集計チェック!L$23&amp;",女"&amp;","&amp;集計チェック!$A52))</f>
        <v>0</v>
      </c>
      <c r="M52" s="108">
        <f>IF($A52="","",COUNTIF(集計シート!$A$2:$E$202,集計チェック!M$23&amp;",女"&amp;","&amp;集計チェック!$A52))</f>
        <v>0</v>
      </c>
      <c r="N52" s="108">
        <f>IF($A52="","",COUNTIF(集計シート!$A$2:$E$202,集計チェック!N$23&amp;",女"&amp;","&amp;集計チェック!$A52))</f>
        <v>0</v>
      </c>
      <c r="O52" s="108">
        <f>IF($A52="","",COUNTIF(集計シート!$A$2:$E$202,集計チェック!O$23&amp;",女"&amp;","&amp;集計チェック!$A52)+COUNTIF(集計シート!$A$2:$E$202,",女"&amp;","&amp;集計チェック!$A52))</f>
        <v>0</v>
      </c>
      <c r="Q52" s="108">
        <f>データ!R29</f>
        <v>0</v>
      </c>
      <c r="R52" s="92">
        <f>データ!S29</f>
        <v>0</v>
      </c>
      <c r="S52" s="93"/>
      <c r="T52" s="115">
        <f>IF($Q52="","",COUNTIF(集計シート!$K$2:$O$202,$Q52&amp;","&amp;1))</f>
        <v>0</v>
      </c>
      <c r="U52" s="117" t="str">
        <f t="shared" si="5"/>
        <v/>
      </c>
      <c r="V52" s="108">
        <f>データ!T29</f>
        <v>0</v>
      </c>
      <c r="W52" s="92">
        <f>データ!U29</f>
        <v>0</v>
      </c>
      <c r="X52" s="93"/>
      <c r="Y52" s="115">
        <f>IF($V52="","",COUNTIF(集計シート!$K$2:$O$202,$V52&amp;","&amp;1))</f>
        <v>0</v>
      </c>
      <c r="Z52" s="118" t="str">
        <f t="shared" si="6"/>
        <v/>
      </c>
    </row>
    <row r="53" spans="1:26">
      <c r="A53" s="108">
        <f>データ!P30</f>
        <v>19</v>
      </c>
      <c r="B53" s="91" t="str">
        <f>データ!Q30</f>
        <v>一般女子200m</v>
      </c>
      <c r="C53" s="107">
        <f t="shared" si="2"/>
        <v>0</v>
      </c>
      <c r="D53" s="108">
        <f t="shared" si="3"/>
        <v>0</v>
      </c>
      <c r="E53" s="108">
        <f>IF($A53="","",COUNTIF(集計シート!$A$2:$E$202,集計チェック!E$23&amp;",男"&amp;","&amp;集計チェック!$A53))</f>
        <v>0</v>
      </c>
      <c r="F53" s="108">
        <f>IF($A53="","",COUNTIF(集計シート!$A$2:$E$202,集計チェック!F$23&amp;",男"&amp;","&amp;集計チェック!$A53))</f>
        <v>0</v>
      </c>
      <c r="G53" s="108">
        <f>IF($A53="","",COUNTIF(集計シート!$A$2:$E$202,集計チェック!G$23&amp;",男"&amp;","&amp;集計チェック!$A53))</f>
        <v>0</v>
      </c>
      <c r="H53" s="108">
        <f>IF($A53="","",COUNTIF(集計シート!$A$2:$E$202,集計チェック!H$23&amp;",男"&amp;","&amp;集計チェック!$A53))</f>
        <v>0</v>
      </c>
      <c r="I53" s="108">
        <f>IF($A53="","",COUNTIF(集計シート!$A$2:$E$202,集計チェック!I$23&amp;",男"&amp;","&amp;集計チェック!$A53)+COUNTIF(集計シート!$A$2:$E$202,",男"&amp;","&amp;集計チェック!$A53))</f>
        <v>0</v>
      </c>
      <c r="J53" s="108">
        <f t="shared" si="4"/>
        <v>0</v>
      </c>
      <c r="K53" s="108">
        <f>IF($A53="","",COUNTIF(集計シート!$A$2:$E$202,集計チェック!K$23&amp;",女"&amp;","&amp;集計チェック!$A53))</f>
        <v>0</v>
      </c>
      <c r="L53" s="108">
        <f>IF($A53="","",COUNTIF(集計シート!$A$2:$E$202,集計チェック!L$23&amp;",女"&amp;","&amp;集計チェック!$A53))</f>
        <v>0</v>
      </c>
      <c r="M53" s="108">
        <f>IF($A53="","",COUNTIF(集計シート!$A$2:$E$202,集計チェック!M$23&amp;",女"&amp;","&amp;集計チェック!$A53))</f>
        <v>0</v>
      </c>
      <c r="N53" s="108">
        <f>IF($A53="","",COUNTIF(集計シート!$A$2:$E$202,集計チェック!N$23&amp;",女"&amp;","&amp;集計チェック!$A53))</f>
        <v>0</v>
      </c>
      <c r="O53" s="108">
        <f>IF($A53="","",COUNTIF(集計シート!$A$2:$E$202,集計チェック!O$23&amp;",女"&amp;","&amp;集計チェック!$A53)+COUNTIF(集計シート!$A$2:$E$202,",女"&amp;","&amp;集計チェック!$A53))</f>
        <v>0</v>
      </c>
      <c r="Q53" s="108">
        <f>データ!R30</f>
        <v>0</v>
      </c>
      <c r="R53" s="92">
        <f>データ!S30</f>
        <v>0</v>
      </c>
      <c r="S53" s="93"/>
      <c r="T53" s="115">
        <f>IF($Q53="","",COUNTIF(集計シート!$K$2:$O$202,$Q53&amp;","&amp;1))</f>
        <v>0</v>
      </c>
      <c r="U53" s="117" t="str">
        <f t="shared" si="5"/>
        <v/>
      </c>
      <c r="V53" s="108">
        <f>データ!T30</f>
        <v>0</v>
      </c>
      <c r="W53" s="92">
        <f>データ!U30</f>
        <v>0</v>
      </c>
      <c r="X53" s="93"/>
      <c r="Y53" s="115">
        <f>IF($V53="","",COUNTIF(集計シート!$K$2:$O$202,$V53&amp;","&amp;1))</f>
        <v>0</v>
      </c>
      <c r="Z53" s="118" t="str">
        <f t="shared" si="6"/>
        <v/>
      </c>
    </row>
    <row r="54" spans="1:26">
      <c r="A54" s="108">
        <f>データ!P31</f>
        <v>20</v>
      </c>
      <c r="B54" s="91" t="str">
        <f>データ!Q31</f>
        <v>一般女子400m</v>
      </c>
      <c r="C54" s="107">
        <f t="shared" si="2"/>
        <v>0</v>
      </c>
      <c r="D54" s="108">
        <f t="shared" si="3"/>
        <v>0</v>
      </c>
      <c r="E54" s="108">
        <f>IF($A54="","",COUNTIF(集計シート!$A$2:$E$202,集計チェック!E$23&amp;",男"&amp;","&amp;集計チェック!$A54))</f>
        <v>0</v>
      </c>
      <c r="F54" s="108">
        <f>IF($A54="","",COUNTIF(集計シート!$A$2:$E$202,集計チェック!F$23&amp;",男"&amp;","&amp;集計チェック!$A54))</f>
        <v>0</v>
      </c>
      <c r="G54" s="108">
        <f>IF($A54="","",COUNTIF(集計シート!$A$2:$E$202,集計チェック!G$23&amp;",男"&amp;","&amp;集計チェック!$A54))</f>
        <v>0</v>
      </c>
      <c r="H54" s="108">
        <f>IF($A54="","",COUNTIF(集計シート!$A$2:$E$202,集計チェック!H$23&amp;",男"&amp;","&amp;集計チェック!$A54))</f>
        <v>0</v>
      </c>
      <c r="I54" s="108">
        <f>IF($A54="","",COUNTIF(集計シート!$A$2:$E$202,集計チェック!I$23&amp;",男"&amp;","&amp;集計チェック!$A54)+COUNTIF(集計シート!$A$2:$E$202,",男"&amp;","&amp;集計チェック!$A54))</f>
        <v>0</v>
      </c>
      <c r="J54" s="108">
        <f t="shared" si="4"/>
        <v>0</v>
      </c>
      <c r="K54" s="108">
        <f>IF($A54="","",COUNTIF(集計シート!$A$2:$E$202,集計チェック!K$23&amp;",女"&amp;","&amp;集計チェック!$A54))</f>
        <v>0</v>
      </c>
      <c r="L54" s="108">
        <f>IF($A54="","",COUNTIF(集計シート!$A$2:$E$202,集計チェック!L$23&amp;",女"&amp;","&amp;集計チェック!$A54))</f>
        <v>0</v>
      </c>
      <c r="M54" s="108">
        <f>IF($A54="","",COUNTIF(集計シート!$A$2:$E$202,集計チェック!M$23&amp;",女"&amp;","&amp;集計チェック!$A54))</f>
        <v>0</v>
      </c>
      <c r="N54" s="108">
        <f>IF($A54="","",COUNTIF(集計シート!$A$2:$E$202,集計チェック!N$23&amp;",女"&amp;","&amp;集計チェック!$A54))</f>
        <v>0</v>
      </c>
      <c r="O54" s="108">
        <f>IF($A54="","",COUNTIF(集計シート!$A$2:$E$202,集計チェック!O$23&amp;",女"&amp;","&amp;集計チェック!$A54)+COUNTIF(集計シート!$A$2:$E$202,",女"&amp;","&amp;集計チェック!$A54))</f>
        <v>0</v>
      </c>
      <c r="Q54" s="108">
        <f>データ!R31</f>
        <v>0</v>
      </c>
      <c r="R54" s="92">
        <f>データ!S31</f>
        <v>0</v>
      </c>
      <c r="S54" s="93"/>
      <c r="T54" s="115">
        <f>IF($Q54="","",COUNTIF(集計シート!$K$2:$O$202,$Q54&amp;","&amp;1))</f>
        <v>0</v>
      </c>
      <c r="U54" s="117" t="str">
        <f t="shared" si="5"/>
        <v/>
      </c>
      <c r="V54" s="108">
        <f>データ!T31</f>
        <v>0</v>
      </c>
      <c r="W54" s="92">
        <f>データ!U31</f>
        <v>0</v>
      </c>
      <c r="X54" s="93"/>
      <c r="Y54" s="115">
        <f>IF($V54="","",COUNTIF(集計シート!$K$2:$O$202,$V54&amp;","&amp;1))</f>
        <v>0</v>
      </c>
      <c r="Z54" s="118" t="str">
        <f t="shared" si="6"/>
        <v/>
      </c>
    </row>
    <row r="55" spans="1:26">
      <c r="A55" s="108">
        <f>データ!P32</f>
        <v>21</v>
      </c>
      <c r="B55" s="91" t="str">
        <f>データ!Q32</f>
        <v>一般女子800m</v>
      </c>
      <c r="C55" s="107">
        <f t="shared" si="2"/>
        <v>0</v>
      </c>
      <c r="D55" s="108">
        <f t="shared" si="3"/>
        <v>0</v>
      </c>
      <c r="E55" s="108">
        <f>IF($A55="","",COUNTIF(集計シート!$A$2:$E$202,集計チェック!E$23&amp;",男"&amp;","&amp;集計チェック!$A55))</f>
        <v>0</v>
      </c>
      <c r="F55" s="108">
        <f>IF($A55="","",COUNTIF(集計シート!$A$2:$E$202,集計チェック!F$23&amp;",男"&amp;","&amp;集計チェック!$A55))</f>
        <v>0</v>
      </c>
      <c r="G55" s="108">
        <f>IF($A55="","",COUNTIF(集計シート!$A$2:$E$202,集計チェック!G$23&amp;",男"&amp;","&amp;集計チェック!$A55))</f>
        <v>0</v>
      </c>
      <c r="H55" s="108">
        <f>IF($A55="","",COUNTIF(集計シート!$A$2:$E$202,集計チェック!H$23&amp;",男"&amp;","&amp;集計チェック!$A55))</f>
        <v>0</v>
      </c>
      <c r="I55" s="108">
        <f>IF($A55="","",COUNTIF(集計シート!$A$2:$E$202,集計チェック!I$23&amp;",男"&amp;","&amp;集計チェック!$A55)+COUNTIF(集計シート!$A$2:$E$202,",男"&amp;","&amp;集計チェック!$A55))</f>
        <v>0</v>
      </c>
      <c r="J55" s="108">
        <f t="shared" si="4"/>
        <v>0</v>
      </c>
      <c r="K55" s="108">
        <f>IF($A55="","",COUNTIF(集計シート!$A$2:$E$202,集計チェック!K$23&amp;",女"&amp;","&amp;集計チェック!$A55))</f>
        <v>0</v>
      </c>
      <c r="L55" s="108">
        <f>IF($A55="","",COUNTIF(集計シート!$A$2:$E$202,集計チェック!L$23&amp;",女"&amp;","&amp;集計チェック!$A55))</f>
        <v>0</v>
      </c>
      <c r="M55" s="108">
        <f>IF($A55="","",COUNTIF(集計シート!$A$2:$E$202,集計チェック!M$23&amp;",女"&amp;","&amp;集計チェック!$A55))</f>
        <v>0</v>
      </c>
      <c r="N55" s="108">
        <f>IF($A55="","",COUNTIF(集計シート!$A$2:$E$202,集計チェック!N$23&amp;",女"&amp;","&amp;集計チェック!$A55))</f>
        <v>0</v>
      </c>
      <c r="O55" s="108">
        <f>IF($A55="","",COUNTIF(集計シート!$A$2:$E$202,集計チェック!O$23&amp;",女"&amp;","&amp;集計チェック!$A55)+COUNTIF(集計シート!$A$2:$E$202,",女"&amp;","&amp;集計チェック!$A55))</f>
        <v>0</v>
      </c>
      <c r="Q55" s="108">
        <f>データ!R32</f>
        <v>0</v>
      </c>
      <c r="R55" s="92">
        <f>データ!S32</f>
        <v>0</v>
      </c>
      <c r="S55" s="93"/>
      <c r="T55" s="115">
        <f>IF($Q55="","",COUNTIF(集計シート!$K$2:$O$202,$Q55&amp;","&amp;1))</f>
        <v>0</v>
      </c>
      <c r="U55" s="117" t="str">
        <f t="shared" si="5"/>
        <v/>
      </c>
      <c r="V55" s="108">
        <f>データ!T32</f>
        <v>0</v>
      </c>
      <c r="W55" s="92">
        <f>データ!U32</f>
        <v>0</v>
      </c>
      <c r="X55" s="93"/>
      <c r="Y55" s="115">
        <f>IF($V55="","",COUNTIF(集計シート!$K$2:$O$202,$V55&amp;","&amp;1))</f>
        <v>0</v>
      </c>
      <c r="Z55" s="118" t="str">
        <f t="shared" si="6"/>
        <v/>
      </c>
    </row>
    <row r="56" spans="1:26">
      <c r="A56" s="108">
        <f>データ!P33</f>
        <v>22</v>
      </c>
      <c r="B56" s="91" t="str">
        <f>データ!Q33</f>
        <v>一般女子1500m</v>
      </c>
      <c r="C56" s="107">
        <f t="shared" si="2"/>
        <v>0</v>
      </c>
      <c r="D56" s="108">
        <f t="shared" si="3"/>
        <v>0</v>
      </c>
      <c r="E56" s="108">
        <f>IF($A56="","",COUNTIF(集計シート!$A$2:$E$202,集計チェック!E$23&amp;",男"&amp;","&amp;集計チェック!$A56))</f>
        <v>0</v>
      </c>
      <c r="F56" s="108">
        <f>IF($A56="","",COUNTIF(集計シート!$A$2:$E$202,集計チェック!F$23&amp;",男"&amp;","&amp;集計チェック!$A56))</f>
        <v>0</v>
      </c>
      <c r="G56" s="108">
        <f>IF($A56="","",COUNTIF(集計シート!$A$2:$E$202,集計チェック!G$23&amp;",男"&amp;","&amp;集計チェック!$A56))</f>
        <v>0</v>
      </c>
      <c r="H56" s="108">
        <f>IF($A56="","",COUNTIF(集計シート!$A$2:$E$202,集計チェック!H$23&amp;",男"&amp;","&amp;集計チェック!$A56))</f>
        <v>0</v>
      </c>
      <c r="I56" s="108">
        <f>IF($A56="","",COUNTIF(集計シート!$A$2:$E$202,集計チェック!I$23&amp;",男"&amp;","&amp;集計チェック!$A56)+COUNTIF(集計シート!$A$2:$E$202,",男"&amp;","&amp;集計チェック!$A56))</f>
        <v>0</v>
      </c>
      <c r="J56" s="108">
        <f t="shared" si="4"/>
        <v>0</v>
      </c>
      <c r="K56" s="108">
        <f>IF($A56="","",COUNTIF(集計シート!$A$2:$E$202,集計チェック!K$23&amp;",女"&amp;","&amp;集計チェック!$A56))</f>
        <v>0</v>
      </c>
      <c r="L56" s="108">
        <f>IF($A56="","",COUNTIF(集計シート!$A$2:$E$202,集計チェック!L$23&amp;",女"&amp;","&amp;集計チェック!$A56))</f>
        <v>0</v>
      </c>
      <c r="M56" s="108">
        <f>IF($A56="","",COUNTIF(集計シート!$A$2:$E$202,集計チェック!M$23&amp;",女"&amp;","&amp;集計チェック!$A56))</f>
        <v>0</v>
      </c>
      <c r="N56" s="108">
        <f>IF($A56="","",COUNTIF(集計シート!$A$2:$E$202,集計チェック!N$23&amp;",女"&amp;","&amp;集計チェック!$A56))</f>
        <v>0</v>
      </c>
      <c r="O56" s="108">
        <f>IF($A56="","",COUNTIF(集計シート!$A$2:$E$202,集計チェック!O$23&amp;",女"&amp;","&amp;集計チェック!$A56)+COUNTIF(集計シート!$A$2:$E$202,",女"&amp;","&amp;集計チェック!$A56))</f>
        <v>0</v>
      </c>
      <c r="Q56" s="108">
        <f>データ!R33</f>
        <v>0</v>
      </c>
      <c r="R56" s="92">
        <f>データ!S33</f>
        <v>0</v>
      </c>
      <c r="S56" s="93"/>
      <c r="T56" s="115">
        <f>IF($Q56="","",COUNTIF(集計シート!$K$2:$O$202,$Q56&amp;","&amp;1))</f>
        <v>0</v>
      </c>
      <c r="U56" s="117" t="str">
        <f t="shared" si="5"/>
        <v/>
      </c>
      <c r="V56" s="108">
        <f>データ!T33</f>
        <v>0</v>
      </c>
      <c r="W56" s="92">
        <f>データ!U33</f>
        <v>0</v>
      </c>
      <c r="X56" s="93"/>
      <c r="Y56" s="115">
        <f>IF($V56="","",COUNTIF(集計シート!$K$2:$O$202,$V56&amp;","&amp;1))</f>
        <v>0</v>
      </c>
      <c r="Z56" s="118" t="str">
        <f t="shared" si="6"/>
        <v/>
      </c>
    </row>
    <row r="57" spans="1:26">
      <c r="A57" s="108">
        <f>データ!P34</f>
        <v>23</v>
      </c>
      <c r="B57" s="91" t="str">
        <f>データ!Q34</f>
        <v>一般女子3000m</v>
      </c>
      <c r="C57" s="107">
        <f t="shared" ref="C57:C88" si="7">IF($A57="","",D57+J57)</f>
        <v>0</v>
      </c>
      <c r="D57" s="108">
        <f t="shared" ref="D57:D88" si="8">IF($A57="","",SUM(E57:I57))</f>
        <v>0</v>
      </c>
      <c r="E57" s="108">
        <f>IF($A57="","",COUNTIF(集計シート!$A$2:$E$202,集計チェック!E$23&amp;",男"&amp;","&amp;集計チェック!$A57))</f>
        <v>0</v>
      </c>
      <c r="F57" s="108">
        <f>IF($A57="","",COUNTIF(集計シート!$A$2:$E$202,集計チェック!F$23&amp;",男"&amp;","&amp;集計チェック!$A57))</f>
        <v>0</v>
      </c>
      <c r="G57" s="108">
        <f>IF($A57="","",COUNTIF(集計シート!$A$2:$E$202,集計チェック!G$23&amp;",男"&amp;","&amp;集計チェック!$A57))</f>
        <v>0</v>
      </c>
      <c r="H57" s="108">
        <f>IF($A57="","",COUNTIF(集計シート!$A$2:$E$202,集計チェック!H$23&amp;",男"&amp;","&amp;集計チェック!$A57))</f>
        <v>0</v>
      </c>
      <c r="I57" s="108">
        <f>IF($A57="","",COUNTIF(集計シート!$A$2:$E$202,集計チェック!I$23&amp;",男"&amp;","&amp;集計チェック!$A57)+COUNTIF(集計シート!$A$2:$E$202,",男"&amp;","&amp;集計チェック!$A57))</f>
        <v>0</v>
      </c>
      <c r="J57" s="108">
        <f t="shared" si="4"/>
        <v>0</v>
      </c>
      <c r="K57" s="108">
        <f>IF($A57="","",COUNTIF(集計シート!$A$2:$E$202,集計チェック!K$23&amp;",女"&amp;","&amp;集計チェック!$A57))</f>
        <v>0</v>
      </c>
      <c r="L57" s="108">
        <f>IF($A57="","",COUNTIF(集計シート!$A$2:$E$202,集計チェック!L$23&amp;",女"&amp;","&amp;集計チェック!$A57))</f>
        <v>0</v>
      </c>
      <c r="M57" s="108">
        <f>IF($A57="","",COUNTIF(集計シート!$A$2:$E$202,集計チェック!M$23&amp;",女"&amp;","&amp;集計チェック!$A57))</f>
        <v>0</v>
      </c>
      <c r="N57" s="108">
        <f>IF($A57="","",COUNTIF(集計シート!$A$2:$E$202,集計チェック!N$23&amp;",女"&amp;","&amp;集計チェック!$A57))</f>
        <v>0</v>
      </c>
      <c r="O57" s="108">
        <f>IF($A57="","",COUNTIF(集計シート!$A$2:$E$202,集計チェック!O$23&amp;",女"&amp;","&amp;集計チェック!$A57)+COUNTIF(集計シート!$A$2:$E$202,",女"&amp;","&amp;集計チェック!$A57))</f>
        <v>0</v>
      </c>
      <c r="Q57" s="108">
        <f>データ!R34</f>
        <v>0</v>
      </c>
      <c r="R57" s="92">
        <f>データ!S34</f>
        <v>0</v>
      </c>
      <c r="S57" s="93"/>
      <c r="T57" s="115">
        <f>IF($Q57="","",COUNTIF(集計シート!$K$2:$O$202,$Q57&amp;","&amp;1))</f>
        <v>0</v>
      </c>
      <c r="U57" s="117" t="str">
        <f t="shared" si="5"/>
        <v/>
      </c>
      <c r="V57" s="108">
        <f>データ!T34</f>
        <v>0</v>
      </c>
      <c r="W57" s="92">
        <f>データ!U34</f>
        <v>0</v>
      </c>
      <c r="X57" s="93"/>
      <c r="Y57" s="115">
        <f>IF($V57="","",COUNTIF(集計シート!$K$2:$O$202,$V57&amp;","&amp;1))</f>
        <v>0</v>
      </c>
      <c r="Z57" s="118" t="str">
        <f t="shared" si="6"/>
        <v/>
      </c>
    </row>
    <row r="58" spans="1:26">
      <c r="A58" s="108">
        <f>データ!P35</f>
        <v>24</v>
      </c>
      <c r="B58" s="91" t="str">
        <f>データ!Q35</f>
        <v>一般女子100mH</v>
      </c>
      <c r="C58" s="107">
        <f t="shared" si="7"/>
        <v>0</v>
      </c>
      <c r="D58" s="108">
        <f t="shared" si="8"/>
        <v>0</v>
      </c>
      <c r="E58" s="108">
        <f>IF($A58="","",COUNTIF(集計シート!$A$2:$E$202,集計チェック!E$23&amp;",男"&amp;","&amp;集計チェック!$A58))</f>
        <v>0</v>
      </c>
      <c r="F58" s="108">
        <f>IF($A58="","",COUNTIF(集計シート!$A$2:$E$202,集計チェック!F$23&amp;",男"&amp;","&amp;集計チェック!$A58))</f>
        <v>0</v>
      </c>
      <c r="G58" s="108">
        <f>IF($A58="","",COUNTIF(集計シート!$A$2:$E$202,集計チェック!G$23&amp;",男"&amp;","&amp;集計チェック!$A58))</f>
        <v>0</v>
      </c>
      <c r="H58" s="108">
        <f>IF($A58="","",COUNTIF(集計シート!$A$2:$E$202,集計チェック!H$23&amp;",男"&amp;","&amp;集計チェック!$A58))</f>
        <v>0</v>
      </c>
      <c r="I58" s="108">
        <f>IF($A58="","",COUNTIF(集計シート!$A$2:$E$202,集計チェック!I$23&amp;",男"&amp;","&amp;集計チェック!$A58)+COUNTIF(集計シート!$A$2:$E$202,",男"&amp;","&amp;集計チェック!$A58))</f>
        <v>0</v>
      </c>
      <c r="J58" s="108">
        <f t="shared" si="4"/>
        <v>0</v>
      </c>
      <c r="K58" s="108">
        <f>IF($A58="","",COUNTIF(集計シート!$A$2:$E$202,集計チェック!K$23&amp;",女"&amp;","&amp;集計チェック!$A58))</f>
        <v>0</v>
      </c>
      <c r="L58" s="108">
        <f>IF($A58="","",COUNTIF(集計シート!$A$2:$E$202,集計チェック!L$23&amp;",女"&amp;","&amp;集計チェック!$A58))</f>
        <v>0</v>
      </c>
      <c r="M58" s="108">
        <f>IF($A58="","",COUNTIF(集計シート!$A$2:$E$202,集計チェック!M$23&amp;",女"&amp;","&amp;集計チェック!$A58))</f>
        <v>0</v>
      </c>
      <c r="N58" s="108">
        <f>IF($A58="","",COUNTIF(集計シート!$A$2:$E$202,集計チェック!N$23&amp;",女"&amp;","&amp;集計チェック!$A58))</f>
        <v>0</v>
      </c>
      <c r="O58" s="108">
        <f>IF($A58="","",COUNTIF(集計シート!$A$2:$E$202,集計チェック!O$23&amp;",女"&amp;","&amp;集計チェック!$A58)+COUNTIF(集計シート!$A$2:$E$202,",女"&amp;","&amp;集計チェック!$A58))</f>
        <v>0</v>
      </c>
      <c r="Q58" s="108">
        <f>データ!R35</f>
        <v>0</v>
      </c>
      <c r="R58" s="92">
        <f>データ!S35</f>
        <v>0</v>
      </c>
      <c r="S58" s="93"/>
      <c r="T58" s="115">
        <f>IF($Q58="","",COUNTIF(集計シート!$K$2:$O$202,$Q58&amp;","&amp;1))</f>
        <v>0</v>
      </c>
      <c r="U58" s="117" t="str">
        <f t="shared" si="5"/>
        <v/>
      </c>
      <c r="V58" s="108">
        <f>データ!T35</f>
        <v>0</v>
      </c>
      <c r="W58" s="92">
        <f>データ!U35</f>
        <v>0</v>
      </c>
      <c r="X58" s="93"/>
      <c r="Y58" s="115">
        <f>IF($V58="","",COUNTIF(集計シート!$K$2:$O$202,$V58&amp;","&amp;1))</f>
        <v>0</v>
      </c>
      <c r="Z58" s="118" t="str">
        <f t="shared" si="6"/>
        <v/>
      </c>
    </row>
    <row r="59" spans="1:26">
      <c r="A59" s="108">
        <f>データ!P36</f>
        <v>25</v>
      </c>
      <c r="B59" s="91" t="str">
        <f>データ!Q36</f>
        <v>一般女子400mH</v>
      </c>
      <c r="C59" s="107">
        <f t="shared" si="7"/>
        <v>0</v>
      </c>
      <c r="D59" s="108">
        <f t="shared" si="8"/>
        <v>0</v>
      </c>
      <c r="E59" s="108">
        <f>IF($A59="","",COUNTIF(集計シート!$A$2:$E$202,集計チェック!E$23&amp;",男"&amp;","&amp;集計チェック!$A59))</f>
        <v>0</v>
      </c>
      <c r="F59" s="108">
        <f>IF($A59="","",COUNTIF(集計シート!$A$2:$E$202,集計チェック!F$23&amp;",男"&amp;","&amp;集計チェック!$A59))</f>
        <v>0</v>
      </c>
      <c r="G59" s="108">
        <f>IF($A59="","",COUNTIF(集計シート!$A$2:$E$202,集計チェック!G$23&amp;",男"&amp;","&amp;集計チェック!$A59))</f>
        <v>0</v>
      </c>
      <c r="H59" s="108">
        <f>IF($A59="","",COUNTIF(集計シート!$A$2:$E$202,集計チェック!H$23&amp;",男"&amp;","&amp;集計チェック!$A59))</f>
        <v>0</v>
      </c>
      <c r="I59" s="108">
        <f>IF($A59="","",COUNTIF(集計シート!$A$2:$E$202,集計チェック!I$23&amp;",男"&amp;","&amp;集計チェック!$A59)+COUNTIF(集計シート!$A$2:$E$202,",男"&amp;","&amp;集計チェック!$A59))</f>
        <v>0</v>
      </c>
      <c r="J59" s="108">
        <f t="shared" si="4"/>
        <v>0</v>
      </c>
      <c r="K59" s="108">
        <f>IF($A59="","",COUNTIF(集計シート!$A$2:$E$202,集計チェック!K$23&amp;",女"&amp;","&amp;集計チェック!$A59))</f>
        <v>0</v>
      </c>
      <c r="L59" s="108">
        <f>IF($A59="","",COUNTIF(集計シート!$A$2:$E$202,集計チェック!L$23&amp;",女"&amp;","&amp;集計チェック!$A59))</f>
        <v>0</v>
      </c>
      <c r="M59" s="108">
        <f>IF($A59="","",COUNTIF(集計シート!$A$2:$E$202,集計チェック!M$23&amp;",女"&amp;","&amp;集計チェック!$A59))</f>
        <v>0</v>
      </c>
      <c r="N59" s="108">
        <f>IF($A59="","",COUNTIF(集計シート!$A$2:$E$202,集計チェック!N$23&amp;",女"&amp;","&amp;集計チェック!$A59))</f>
        <v>0</v>
      </c>
      <c r="O59" s="108">
        <f>IF($A59="","",COUNTIF(集計シート!$A$2:$E$202,集計チェック!O$23&amp;",女"&amp;","&amp;集計チェック!$A59)+COUNTIF(集計シート!$A$2:$E$202,",女"&amp;","&amp;集計チェック!$A59))</f>
        <v>0</v>
      </c>
      <c r="Q59" s="108">
        <f>データ!R36</f>
        <v>0</v>
      </c>
      <c r="R59" s="92">
        <f>データ!S36</f>
        <v>0</v>
      </c>
      <c r="S59" s="93"/>
      <c r="T59" s="115">
        <f>IF($Q59="","",COUNTIF(集計シート!$K$2:$O$202,$Q59&amp;","&amp;1))</f>
        <v>0</v>
      </c>
      <c r="U59" s="117" t="str">
        <f t="shared" si="5"/>
        <v/>
      </c>
      <c r="V59" s="108">
        <f>データ!T36</f>
        <v>0</v>
      </c>
      <c r="W59" s="92">
        <f>データ!U36</f>
        <v>0</v>
      </c>
      <c r="X59" s="93"/>
      <c r="Y59" s="115">
        <f>IF($V59="","",COUNTIF(集計シート!$K$2:$O$202,$V59&amp;","&amp;1))</f>
        <v>0</v>
      </c>
      <c r="Z59" s="118" t="str">
        <f t="shared" si="6"/>
        <v/>
      </c>
    </row>
    <row r="60" spans="1:26">
      <c r="A60" s="108">
        <f>データ!P37</f>
        <v>27</v>
      </c>
      <c r="B60" s="91" t="str">
        <f>データ!Q37</f>
        <v>一般女子走高跳</v>
      </c>
      <c r="C60" s="107">
        <f t="shared" si="7"/>
        <v>0</v>
      </c>
      <c r="D60" s="108">
        <f t="shared" si="8"/>
        <v>0</v>
      </c>
      <c r="E60" s="108">
        <f>IF($A60="","",COUNTIF(集計シート!$A$2:$E$202,集計チェック!E$23&amp;",男"&amp;","&amp;集計チェック!$A60))</f>
        <v>0</v>
      </c>
      <c r="F60" s="108">
        <f>IF($A60="","",COUNTIF(集計シート!$A$2:$E$202,集計チェック!F$23&amp;",男"&amp;","&amp;集計チェック!$A60))</f>
        <v>0</v>
      </c>
      <c r="G60" s="108">
        <f>IF($A60="","",COUNTIF(集計シート!$A$2:$E$202,集計チェック!G$23&amp;",男"&amp;","&amp;集計チェック!$A60))</f>
        <v>0</v>
      </c>
      <c r="H60" s="108">
        <f>IF($A60="","",COUNTIF(集計シート!$A$2:$E$202,集計チェック!H$23&amp;",男"&amp;","&amp;集計チェック!$A60))</f>
        <v>0</v>
      </c>
      <c r="I60" s="108">
        <f>IF($A60="","",COUNTIF(集計シート!$A$2:$E$202,集計チェック!I$23&amp;",男"&amp;","&amp;集計チェック!$A60)+COUNTIF(集計シート!$A$2:$E$202,",男"&amp;","&amp;集計チェック!$A60))</f>
        <v>0</v>
      </c>
      <c r="J60" s="108">
        <f t="shared" si="4"/>
        <v>0</v>
      </c>
      <c r="K60" s="108">
        <f>IF($A60="","",COUNTIF(集計シート!$A$2:$E$202,集計チェック!K$23&amp;",女"&amp;","&amp;集計チェック!$A60))</f>
        <v>0</v>
      </c>
      <c r="L60" s="108">
        <f>IF($A60="","",COUNTIF(集計シート!$A$2:$E$202,集計チェック!L$23&amp;",女"&amp;","&amp;集計チェック!$A60))</f>
        <v>0</v>
      </c>
      <c r="M60" s="108">
        <f>IF($A60="","",COUNTIF(集計シート!$A$2:$E$202,集計チェック!M$23&amp;",女"&amp;","&amp;集計チェック!$A60))</f>
        <v>0</v>
      </c>
      <c r="N60" s="108">
        <f>IF($A60="","",COUNTIF(集計シート!$A$2:$E$202,集計チェック!N$23&amp;",女"&amp;","&amp;集計チェック!$A60))</f>
        <v>0</v>
      </c>
      <c r="O60" s="108">
        <f>IF($A60="","",COUNTIF(集計シート!$A$2:$E$202,集計チェック!O$23&amp;",女"&amp;","&amp;集計チェック!$A60)+COUNTIF(集計シート!$A$2:$E$202,",女"&amp;","&amp;集計チェック!$A60))</f>
        <v>0</v>
      </c>
      <c r="Q60" s="108">
        <f>データ!R37</f>
        <v>0</v>
      </c>
      <c r="R60" s="92">
        <f>データ!S37</f>
        <v>0</v>
      </c>
      <c r="S60" s="93"/>
      <c r="T60" s="115">
        <f>IF($Q60="","",COUNTIF(集計シート!$K$2:$O$202,$Q60&amp;","&amp;1))</f>
        <v>0</v>
      </c>
      <c r="U60" s="117" t="str">
        <f t="shared" si="5"/>
        <v/>
      </c>
      <c r="V60" s="108">
        <f>データ!T37</f>
        <v>0</v>
      </c>
      <c r="W60" s="92">
        <f>データ!U37</f>
        <v>0</v>
      </c>
      <c r="X60" s="93"/>
      <c r="Y60" s="115">
        <f>IF($V60="","",COUNTIF(集計シート!$K$2:$O$202,$V60&amp;","&amp;1))</f>
        <v>0</v>
      </c>
      <c r="Z60" s="118" t="str">
        <f t="shared" si="6"/>
        <v/>
      </c>
    </row>
    <row r="61" spans="1:26">
      <c r="A61" s="108">
        <f>データ!P38</f>
        <v>28</v>
      </c>
      <c r="B61" s="91" t="str">
        <f>データ!Q38</f>
        <v>一般女子走幅跳</v>
      </c>
      <c r="C61" s="107">
        <f t="shared" si="7"/>
        <v>0</v>
      </c>
      <c r="D61" s="108">
        <f t="shared" si="8"/>
        <v>0</v>
      </c>
      <c r="E61" s="108">
        <f>IF($A61="","",COUNTIF(集計シート!$A$2:$E$202,集計チェック!E$23&amp;",男"&amp;","&amp;集計チェック!$A61))</f>
        <v>0</v>
      </c>
      <c r="F61" s="108">
        <f>IF($A61="","",COUNTIF(集計シート!$A$2:$E$202,集計チェック!F$23&amp;",男"&amp;","&amp;集計チェック!$A61))</f>
        <v>0</v>
      </c>
      <c r="G61" s="108">
        <f>IF($A61="","",COUNTIF(集計シート!$A$2:$E$202,集計チェック!G$23&amp;",男"&amp;","&amp;集計チェック!$A61))</f>
        <v>0</v>
      </c>
      <c r="H61" s="108">
        <f>IF($A61="","",COUNTIF(集計シート!$A$2:$E$202,集計チェック!H$23&amp;",男"&amp;","&amp;集計チェック!$A61))</f>
        <v>0</v>
      </c>
      <c r="I61" s="108">
        <f>IF($A61="","",COUNTIF(集計シート!$A$2:$E$202,集計チェック!I$23&amp;",男"&amp;","&amp;集計チェック!$A61)+COUNTIF(集計シート!$A$2:$E$202,",男"&amp;","&amp;集計チェック!$A61))</f>
        <v>0</v>
      </c>
      <c r="J61" s="108">
        <f t="shared" si="4"/>
        <v>0</v>
      </c>
      <c r="K61" s="108">
        <f>IF($A61="","",COUNTIF(集計シート!$A$2:$E$202,集計チェック!K$23&amp;",女"&amp;","&amp;集計チェック!$A61))</f>
        <v>0</v>
      </c>
      <c r="L61" s="108">
        <f>IF($A61="","",COUNTIF(集計シート!$A$2:$E$202,集計チェック!L$23&amp;",女"&amp;","&amp;集計チェック!$A61))</f>
        <v>0</v>
      </c>
      <c r="M61" s="108">
        <f>IF($A61="","",COUNTIF(集計シート!$A$2:$E$202,集計チェック!M$23&amp;",女"&amp;","&amp;集計チェック!$A61))</f>
        <v>0</v>
      </c>
      <c r="N61" s="108">
        <f>IF($A61="","",COUNTIF(集計シート!$A$2:$E$202,集計チェック!N$23&amp;",女"&amp;","&amp;集計チェック!$A61))</f>
        <v>0</v>
      </c>
      <c r="O61" s="108">
        <f>IF($A61="","",COUNTIF(集計シート!$A$2:$E$202,集計チェック!O$23&amp;",女"&amp;","&amp;集計チェック!$A61)+COUNTIF(集計シート!$A$2:$E$202,",女"&amp;","&amp;集計チェック!$A61))</f>
        <v>0</v>
      </c>
      <c r="Q61" s="108">
        <f>データ!R38</f>
        <v>0</v>
      </c>
      <c r="R61" s="92">
        <f>データ!S38</f>
        <v>0</v>
      </c>
      <c r="S61" s="93"/>
      <c r="T61" s="115">
        <f>IF($Q61="","",COUNTIF(集計シート!$K$2:$O$202,$Q61&amp;","&amp;1))</f>
        <v>0</v>
      </c>
      <c r="U61" s="117" t="str">
        <f t="shared" si="5"/>
        <v/>
      </c>
      <c r="V61" s="108">
        <f>データ!T38</f>
        <v>0</v>
      </c>
      <c r="W61" s="92">
        <f>データ!U38</f>
        <v>0</v>
      </c>
      <c r="X61" s="93"/>
      <c r="Y61" s="115">
        <f>IF($V61="","",COUNTIF(集計シート!$K$2:$O$202,$V61&amp;","&amp;1))</f>
        <v>0</v>
      </c>
      <c r="Z61" s="118" t="str">
        <f t="shared" si="6"/>
        <v/>
      </c>
    </row>
    <row r="62" spans="1:26">
      <c r="A62" s="108">
        <f>データ!P39</f>
        <v>29</v>
      </c>
      <c r="B62" s="91" t="str">
        <f>データ!Q39</f>
        <v>一般女子砲丸投</v>
      </c>
      <c r="C62" s="107">
        <f t="shared" si="7"/>
        <v>0</v>
      </c>
      <c r="D62" s="108">
        <f t="shared" si="8"/>
        <v>0</v>
      </c>
      <c r="E62" s="108">
        <f>IF($A62="","",COUNTIF(集計シート!$A$2:$E$202,集計チェック!E$23&amp;",男"&amp;","&amp;集計チェック!$A62))</f>
        <v>0</v>
      </c>
      <c r="F62" s="108">
        <f>IF($A62="","",COUNTIF(集計シート!$A$2:$E$202,集計チェック!F$23&amp;",男"&amp;","&amp;集計チェック!$A62))</f>
        <v>0</v>
      </c>
      <c r="G62" s="108">
        <f>IF($A62="","",COUNTIF(集計シート!$A$2:$E$202,集計チェック!G$23&amp;",男"&amp;","&amp;集計チェック!$A62))</f>
        <v>0</v>
      </c>
      <c r="H62" s="108">
        <f>IF($A62="","",COUNTIF(集計シート!$A$2:$E$202,集計チェック!H$23&amp;",男"&amp;","&amp;集計チェック!$A62))</f>
        <v>0</v>
      </c>
      <c r="I62" s="108">
        <f>IF($A62="","",COUNTIF(集計シート!$A$2:$E$202,集計チェック!I$23&amp;",男"&amp;","&amp;集計チェック!$A62)+COUNTIF(集計シート!$A$2:$E$202,",男"&amp;","&amp;集計チェック!$A62))</f>
        <v>0</v>
      </c>
      <c r="J62" s="108">
        <f t="shared" si="4"/>
        <v>0</v>
      </c>
      <c r="K62" s="108">
        <f>IF($A62="","",COUNTIF(集計シート!$A$2:$E$202,集計チェック!K$23&amp;",女"&amp;","&amp;集計チェック!$A62))</f>
        <v>0</v>
      </c>
      <c r="L62" s="108">
        <f>IF($A62="","",COUNTIF(集計シート!$A$2:$E$202,集計チェック!L$23&amp;",女"&amp;","&amp;集計チェック!$A62))</f>
        <v>0</v>
      </c>
      <c r="M62" s="108">
        <f>IF($A62="","",COUNTIF(集計シート!$A$2:$E$202,集計チェック!M$23&amp;",女"&amp;","&amp;集計チェック!$A62))</f>
        <v>0</v>
      </c>
      <c r="N62" s="108">
        <f>IF($A62="","",COUNTIF(集計シート!$A$2:$E$202,集計チェック!N$23&amp;",女"&amp;","&amp;集計チェック!$A62))</f>
        <v>0</v>
      </c>
      <c r="O62" s="108">
        <f>IF($A62="","",COUNTIF(集計シート!$A$2:$E$202,集計チェック!O$23&amp;",女"&amp;","&amp;集計チェック!$A62)+COUNTIF(集計シート!$A$2:$E$202,",女"&amp;","&amp;集計チェック!$A62))</f>
        <v>0</v>
      </c>
      <c r="Q62" s="108">
        <f>データ!R39</f>
        <v>0</v>
      </c>
      <c r="R62" s="92">
        <f>データ!S39</f>
        <v>0</v>
      </c>
      <c r="S62" s="93"/>
      <c r="T62" s="115">
        <f>IF($Q62="","",COUNTIF(集計シート!$K$2:$O$202,$Q62&amp;","&amp;1))</f>
        <v>0</v>
      </c>
      <c r="U62" s="117" t="str">
        <f t="shared" si="5"/>
        <v/>
      </c>
      <c r="V62" s="108">
        <f>データ!T39</f>
        <v>0</v>
      </c>
      <c r="W62" s="92">
        <f>データ!U39</f>
        <v>0</v>
      </c>
      <c r="X62" s="93"/>
      <c r="Y62" s="115">
        <f>IF($V62="","",COUNTIF(集計シート!$K$2:$O$202,$V62&amp;","&amp;1))</f>
        <v>0</v>
      </c>
      <c r="Z62" s="118" t="str">
        <f t="shared" si="6"/>
        <v/>
      </c>
    </row>
    <row r="63" spans="1:26">
      <c r="A63" s="108">
        <f>データ!P40</f>
        <v>30</v>
      </c>
      <c r="B63" s="91" t="str">
        <f>データ!Q40</f>
        <v>一般女子円盤投</v>
      </c>
      <c r="C63" s="107">
        <f t="shared" si="7"/>
        <v>0</v>
      </c>
      <c r="D63" s="108">
        <f t="shared" si="8"/>
        <v>0</v>
      </c>
      <c r="E63" s="108">
        <f>IF($A63="","",COUNTIF(集計シート!$A$2:$E$202,集計チェック!E$23&amp;",男"&amp;","&amp;集計チェック!$A63))</f>
        <v>0</v>
      </c>
      <c r="F63" s="108">
        <f>IF($A63="","",COUNTIF(集計シート!$A$2:$E$202,集計チェック!F$23&amp;",男"&amp;","&amp;集計チェック!$A63))</f>
        <v>0</v>
      </c>
      <c r="G63" s="108">
        <f>IF($A63="","",COUNTIF(集計シート!$A$2:$E$202,集計チェック!G$23&amp;",男"&amp;","&amp;集計チェック!$A63))</f>
        <v>0</v>
      </c>
      <c r="H63" s="108">
        <f>IF($A63="","",COUNTIF(集計シート!$A$2:$E$202,集計チェック!H$23&amp;",男"&amp;","&amp;集計チェック!$A63))</f>
        <v>0</v>
      </c>
      <c r="I63" s="108">
        <f>IF($A63="","",COUNTIF(集計シート!$A$2:$E$202,集計チェック!I$23&amp;",男"&amp;","&amp;集計チェック!$A63)+COUNTIF(集計シート!$A$2:$E$202,",男"&amp;","&amp;集計チェック!$A63))</f>
        <v>0</v>
      </c>
      <c r="J63" s="108">
        <f t="shared" si="4"/>
        <v>0</v>
      </c>
      <c r="K63" s="108">
        <f>IF($A63="","",COUNTIF(集計シート!$A$2:$E$202,集計チェック!K$23&amp;",女"&amp;","&amp;集計チェック!$A63))</f>
        <v>0</v>
      </c>
      <c r="L63" s="108">
        <f>IF($A63="","",COUNTIF(集計シート!$A$2:$E$202,集計チェック!L$23&amp;",女"&amp;","&amp;集計チェック!$A63))</f>
        <v>0</v>
      </c>
      <c r="M63" s="108">
        <f>IF($A63="","",COUNTIF(集計シート!$A$2:$E$202,集計チェック!M$23&amp;",女"&amp;","&amp;集計チェック!$A63))</f>
        <v>0</v>
      </c>
      <c r="N63" s="108">
        <f>IF($A63="","",COUNTIF(集計シート!$A$2:$E$202,集計チェック!N$23&amp;",女"&amp;","&amp;集計チェック!$A63))</f>
        <v>0</v>
      </c>
      <c r="O63" s="108">
        <f>IF($A63="","",COUNTIF(集計シート!$A$2:$E$202,集計チェック!O$23&amp;",女"&amp;","&amp;集計チェック!$A63)+COUNTIF(集計シート!$A$2:$E$202,",女"&amp;","&amp;集計チェック!$A63))</f>
        <v>0</v>
      </c>
      <c r="Q63" s="108">
        <f>データ!R40</f>
        <v>0</v>
      </c>
      <c r="R63" s="92">
        <f>データ!S40</f>
        <v>0</v>
      </c>
      <c r="S63" s="93"/>
      <c r="T63" s="115">
        <f>IF($Q63="","",COUNTIF(集計シート!$K$2:$O$202,$Q63&amp;","&amp;1))</f>
        <v>0</v>
      </c>
      <c r="U63" s="117" t="str">
        <f t="shared" si="5"/>
        <v/>
      </c>
      <c r="V63" s="108">
        <f>データ!T40</f>
        <v>0</v>
      </c>
      <c r="W63" s="92">
        <f>データ!U40</f>
        <v>0</v>
      </c>
      <c r="X63" s="93"/>
      <c r="Y63" s="115">
        <f>IF($V63="","",COUNTIF(集計シート!$K$2:$O$202,$V63&amp;","&amp;1))</f>
        <v>0</v>
      </c>
      <c r="Z63" s="118" t="str">
        <f t="shared" si="6"/>
        <v/>
      </c>
    </row>
    <row r="64" spans="1:26">
      <c r="A64" s="108">
        <f>データ!P41</f>
        <v>31</v>
      </c>
      <c r="B64" s="91" t="str">
        <f>データ!Q41</f>
        <v>一般女子やり投</v>
      </c>
      <c r="C64" s="107">
        <f t="shared" si="7"/>
        <v>0</v>
      </c>
      <c r="D64" s="108">
        <f t="shared" si="8"/>
        <v>0</v>
      </c>
      <c r="E64" s="108">
        <f>IF($A64="","",COUNTIF(集計シート!$A$2:$E$202,集計チェック!E$23&amp;",男"&amp;","&amp;集計チェック!$A64))</f>
        <v>0</v>
      </c>
      <c r="F64" s="108">
        <f>IF($A64="","",COUNTIF(集計シート!$A$2:$E$202,集計チェック!F$23&amp;",男"&amp;","&amp;集計チェック!$A64))</f>
        <v>0</v>
      </c>
      <c r="G64" s="108">
        <f>IF($A64="","",COUNTIF(集計シート!$A$2:$E$202,集計チェック!G$23&amp;",男"&amp;","&amp;集計チェック!$A64))</f>
        <v>0</v>
      </c>
      <c r="H64" s="108">
        <f>IF($A64="","",COUNTIF(集計シート!$A$2:$E$202,集計チェック!H$23&amp;",男"&amp;","&amp;集計チェック!$A64))</f>
        <v>0</v>
      </c>
      <c r="I64" s="108">
        <f>IF($A64="","",COUNTIF(集計シート!$A$2:$E$202,集計チェック!I$23&amp;",男"&amp;","&amp;集計チェック!$A64)+COUNTIF(集計シート!$A$2:$E$202,",男"&amp;","&amp;集計チェック!$A64))</f>
        <v>0</v>
      </c>
      <c r="J64" s="108">
        <f t="shared" si="4"/>
        <v>0</v>
      </c>
      <c r="K64" s="108">
        <f>IF($A64="","",COUNTIF(集計シート!$A$2:$E$202,集計チェック!K$23&amp;",女"&amp;","&amp;集計チェック!$A64))</f>
        <v>0</v>
      </c>
      <c r="L64" s="108">
        <f>IF($A64="","",COUNTIF(集計シート!$A$2:$E$202,集計チェック!L$23&amp;",女"&amp;","&amp;集計チェック!$A64))</f>
        <v>0</v>
      </c>
      <c r="M64" s="108">
        <f>IF($A64="","",COUNTIF(集計シート!$A$2:$E$202,集計チェック!M$23&amp;",女"&amp;","&amp;集計チェック!$A64))</f>
        <v>0</v>
      </c>
      <c r="N64" s="108">
        <f>IF($A64="","",COUNTIF(集計シート!$A$2:$E$202,集計チェック!N$23&amp;",女"&amp;","&amp;集計チェック!$A64))</f>
        <v>0</v>
      </c>
      <c r="O64" s="108">
        <f>IF($A64="","",COUNTIF(集計シート!$A$2:$E$202,集計チェック!O$23&amp;",女"&amp;","&amp;集計チェック!$A64)+COUNTIF(集計シート!$A$2:$E$202,",女"&amp;","&amp;集計チェック!$A64))</f>
        <v>0</v>
      </c>
      <c r="Q64" s="108">
        <f>データ!R41</f>
        <v>0</v>
      </c>
      <c r="R64" s="92">
        <f>データ!S41</f>
        <v>0</v>
      </c>
      <c r="S64" s="93"/>
      <c r="T64" s="115">
        <f>IF($Q64="","",COUNTIF(集計シート!$K$2:$O$202,$Q64&amp;","&amp;1))</f>
        <v>0</v>
      </c>
      <c r="U64" s="117" t="str">
        <f t="shared" si="5"/>
        <v/>
      </c>
      <c r="V64" s="108">
        <f>データ!T41</f>
        <v>0</v>
      </c>
      <c r="W64" s="92">
        <f>データ!U41</f>
        <v>0</v>
      </c>
      <c r="X64" s="93"/>
      <c r="Y64" s="115">
        <f>IF($V64="","",COUNTIF(集計シート!$K$2:$O$202,$V64&amp;","&amp;1))</f>
        <v>0</v>
      </c>
      <c r="Z64" s="118" t="str">
        <f t="shared" si="6"/>
        <v/>
      </c>
    </row>
    <row r="65" spans="1:26">
      <c r="A65" s="108">
        <f>データ!P42</f>
        <v>42</v>
      </c>
      <c r="B65" s="91" t="str">
        <f>データ!Q42</f>
        <v>中学女子100m</v>
      </c>
      <c r="C65" s="107">
        <f t="shared" si="7"/>
        <v>0</v>
      </c>
      <c r="D65" s="108">
        <f t="shared" si="8"/>
        <v>0</v>
      </c>
      <c r="E65" s="108">
        <f>IF($A65="","",COUNTIF(集計シート!$A$2:$E$202,集計チェック!E$23&amp;",男"&amp;","&amp;集計チェック!$A65))</f>
        <v>0</v>
      </c>
      <c r="F65" s="108">
        <f>IF($A65="","",COUNTIF(集計シート!$A$2:$E$202,集計チェック!F$23&amp;",男"&amp;","&amp;集計チェック!$A65))</f>
        <v>0</v>
      </c>
      <c r="G65" s="108">
        <f>IF($A65="","",COUNTIF(集計シート!$A$2:$E$202,集計チェック!G$23&amp;",男"&amp;","&amp;集計チェック!$A65))</f>
        <v>0</v>
      </c>
      <c r="H65" s="108">
        <f>IF($A65="","",COUNTIF(集計シート!$A$2:$E$202,集計チェック!H$23&amp;",男"&amp;","&amp;集計チェック!$A65))</f>
        <v>0</v>
      </c>
      <c r="I65" s="108">
        <f>IF($A65="","",COUNTIF(集計シート!$A$2:$E$202,集計チェック!I$23&amp;",男"&amp;","&amp;集計チェック!$A65)+COUNTIF(集計シート!$A$2:$E$202,",男"&amp;","&amp;集計チェック!$A65))</f>
        <v>0</v>
      </c>
      <c r="J65" s="108">
        <f t="shared" si="4"/>
        <v>0</v>
      </c>
      <c r="K65" s="108">
        <f>IF($A65="","",COUNTIF(集計シート!$A$2:$E$202,集計チェック!K$23&amp;",女"&amp;","&amp;集計チェック!$A65))</f>
        <v>0</v>
      </c>
      <c r="L65" s="108">
        <f>IF($A65="","",COUNTIF(集計シート!$A$2:$E$202,集計チェック!L$23&amp;",女"&amp;","&amp;集計チェック!$A65))</f>
        <v>0</v>
      </c>
      <c r="M65" s="108">
        <f>IF($A65="","",COUNTIF(集計シート!$A$2:$E$202,集計チェック!M$23&amp;",女"&amp;","&amp;集計チェック!$A65))</f>
        <v>0</v>
      </c>
      <c r="N65" s="108">
        <f>IF($A65="","",COUNTIF(集計シート!$A$2:$E$202,集計チェック!N$23&amp;",女"&amp;","&amp;集計チェック!$A65))</f>
        <v>0</v>
      </c>
      <c r="O65" s="108">
        <f>IF($A65="","",COUNTIF(集計シート!$A$2:$E$202,集計チェック!O$23&amp;",女"&amp;","&amp;集計チェック!$A65)+COUNTIF(集計シート!$A$2:$E$202,",女"&amp;","&amp;集計チェック!$A65))</f>
        <v>0</v>
      </c>
      <c r="Q65" s="108">
        <f>データ!R42</f>
        <v>0</v>
      </c>
      <c r="R65" s="92">
        <f>データ!S42</f>
        <v>0</v>
      </c>
      <c r="S65" s="93"/>
      <c r="T65" s="115">
        <f>IF($Q65="","",COUNTIF(集計シート!$K$2:$O$202,$Q65&amp;","&amp;1))</f>
        <v>0</v>
      </c>
      <c r="U65" s="117" t="str">
        <f t="shared" si="5"/>
        <v/>
      </c>
      <c r="V65" s="108">
        <f>データ!T42</f>
        <v>0</v>
      </c>
      <c r="W65" s="92">
        <f>データ!U42</f>
        <v>0</v>
      </c>
      <c r="X65" s="93"/>
      <c r="Y65" s="115">
        <f>IF($V65="","",COUNTIF(集計シート!$K$2:$O$202,$V65&amp;","&amp;1))</f>
        <v>0</v>
      </c>
      <c r="Z65" s="118" t="str">
        <f t="shared" si="6"/>
        <v/>
      </c>
    </row>
    <row r="66" spans="1:26">
      <c r="A66" s="108">
        <f>データ!P43</f>
        <v>43</v>
      </c>
      <c r="B66" s="91" t="str">
        <f>データ!Q43</f>
        <v>中学女子200m</v>
      </c>
      <c r="C66" s="107">
        <f t="shared" si="7"/>
        <v>0</v>
      </c>
      <c r="D66" s="108">
        <f t="shared" si="8"/>
        <v>0</v>
      </c>
      <c r="E66" s="108">
        <f>IF($A66="","",COUNTIF(集計シート!$A$2:$E$202,集計チェック!E$23&amp;",男"&amp;","&amp;集計チェック!$A66))</f>
        <v>0</v>
      </c>
      <c r="F66" s="108">
        <f>IF($A66="","",COUNTIF(集計シート!$A$2:$E$202,集計チェック!F$23&amp;",男"&amp;","&amp;集計チェック!$A66))</f>
        <v>0</v>
      </c>
      <c r="G66" s="108">
        <f>IF($A66="","",COUNTIF(集計シート!$A$2:$E$202,集計チェック!G$23&amp;",男"&amp;","&amp;集計チェック!$A66))</f>
        <v>0</v>
      </c>
      <c r="H66" s="108">
        <f>IF($A66="","",COUNTIF(集計シート!$A$2:$E$202,集計チェック!H$23&amp;",男"&amp;","&amp;集計チェック!$A66))</f>
        <v>0</v>
      </c>
      <c r="I66" s="108">
        <f>IF($A66="","",COUNTIF(集計シート!$A$2:$E$202,集計チェック!I$23&amp;",男"&amp;","&amp;集計チェック!$A66)+COUNTIF(集計シート!$A$2:$E$202,",男"&amp;","&amp;集計チェック!$A66))</f>
        <v>0</v>
      </c>
      <c r="J66" s="108">
        <f t="shared" si="4"/>
        <v>0</v>
      </c>
      <c r="K66" s="108">
        <f>IF($A66="","",COUNTIF(集計シート!$A$2:$E$202,集計チェック!K$23&amp;",女"&amp;","&amp;集計チェック!$A66))</f>
        <v>0</v>
      </c>
      <c r="L66" s="108">
        <f>IF($A66="","",COUNTIF(集計シート!$A$2:$E$202,集計チェック!L$23&amp;",女"&amp;","&amp;集計チェック!$A66))</f>
        <v>0</v>
      </c>
      <c r="M66" s="108">
        <f>IF($A66="","",COUNTIF(集計シート!$A$2:$E$202,集計チェック!M$23&amp;",女"&amp;","&amp;集計チェック!$A66))</f>
        <v>0</v>
      </c>
      <c r="N66" s="108">
        <f>IF($A66="","",COUNTIF(集計シート!$A$2:$E$202,集計チェック!N$23&amp;",女"&amp;","&amp;集計チェック!$A66))</f>
        <v>0</v>
      </c>
      <c r="O66" s="108">
        <f>IF($A66="","",COUNTIF(集計シート!$A$2:$E$202,集計チェック!O$23&amp;",女"&amp;","&amp;集計チェック!$A66)+COUNTIF(集計シート!$A$2:$E$202,",女"&amp;","&amp;集計チェック!$A66))</f>
        <v>0</v>
      </c>
      <c r="Q66" s="108">
        <f>データ!R43</f>
        <v>0</v>
      </c>
      <c r="R66" s="92">
        <f>データ!S43</f>
        <v>0</v>
      </c>
      <c r="S66" s="93"/>
      <c r="T66" s="115">
        <f>IF($Q66="","",COUNTIF(集計シート!$K$2:$O$202,$Q66&amp;","&amp;1))</f>
        <v>0</v>
      </c>
      <c r="U66" s="117" t="str">
        <f t="shared" si="5"/>
        <v/>
      </c>
      <c r="V66" s="108">
        <f>データ!T43</f>
        <v>0</v>
      </c>
      <c r="W66" s="92">
        <f>データ!U43</f>
        <v>0</v>
      </c>
      <c r="X66" s="93"/>
      <c r="Y66" s="115">
        <f>IF($V66="","",COUNTIF(集計シート!$K$2:$O$202,$V66&amp;","&amp;1))</f>
        <v>0</v>
      </c>
      <c r="Z66" s="118" t="str">
        <f t="shared" si="6"/>
        <v/>
      </c>
    </row>
    <row r="67" spans="1:26">
      <c r="A67" s="108">
        <f>データ!P44</f>
        <v>44</v>
      </c>
      <c r="B67" s="91" t="str">
        <f>データ!Q44</f>
        <v>中学女子800m</v>
      </c>
      <c r="C67" s="107">
        <f t="shared" si="7"/>
        <v>0</v>
      </c>
      <c r="D67" s="108">
        <f t="shared" si="8"/>
        <v>0</v>
      </c>
      <c r="E67" s="108">
        <f>IF($A67="","",COUNTIF(集計シート!$A$2:$E$202,集計チェック!E$23&amp;",男"&amp;","&amp;集計チェック!$A67))</f>
        <v>0</v>
      </c>
      <c r="F67" s="108">
        <f>IF($A67="","",COUNTIF(集計シート!$A$2:$E$202,集計チェック!F$23&amp;",男"&amp;","&amp;集計チェック!$A67))</f>
        <v>0</v>
      </c>
      <c r="G67" s="108">
        <f>IF($A67="","",COUNTIF(集計シート!$A$2:$E$202,集計チェック!G$23&amp;",男"&amp;","&amp;集計チェック!$A67))</f>
        <v>0</v>
      </c>
      <c r="H67" s="108">
        <f>IF($A67="","",COUNTIF(集計シート!$A$2:$E$202,集計チェック!H$23&amp;",男"&amp;","&amp;集計チェック!$A67))</f>
        <v>0</v>
      </c>
      <c r="I67" s="108">
        <f>IF($A67="","",COUNTIF(集計シート!$A$2:$E$202,集計チェック!I$23&amp;",男"&amp;","&amp;集計チェック!$A67)+COUNTIF(集計シート!$A$2:$E$202,",男"&amp;","&amp;集計チェック!$A67))</f>
        <v>0</v>
      </c>
      <c r="J67" s="108">
        <f t="shared" si="4"/>
        <v>0</v>
      </c>
      <c r="K67" s="108">
        <f>IF($A67="","",COUNTIF(集計シート!$A$2:$E$202,集計チェック!K$23&amp;",女"&amp;","&amp;集計チェック!$A67))</f>
        <v>0</v>
      </c>
      <c r="L67" s="108">
        <f>IF($A67="","",COUNTIF(集計シート!$A$2:$E$202,集計チェック!L$23&amp;",女"&amp;","&amp;集計チェック!$A67))</f>
        <v>0</v>
      </c>
      <c r="M67" s="108">
        <f>IF($A67="","",COUNTIF(集計シート!$A$2:$E$202,集計チェック!M$23&amp;",女"&amp;","&amp;集計チェック!$A67))</f>
        <v>0</v>
      </c>
      <c r="N67" s="108">
        <f>IF($A67="","",COUNTIF(集計シート!$A$2:$E$202,集計チェック!N$23&amp;",女"&amp;","&amp;集計チェック!$A67))</f>
        <v>0</v>
      </c>
      <c r="O67" s="108">
        <f>IF($A67="","",COUNTIF(集計シート!$A$2:$E$202,集計チェック!O$23&amp;",女"&amp;","&amp;集計チェック!$A67)+COUNTIF(集計シート!$A$2:$E$202,",女"&amp;","&amp;集計チェック!$A67))</f>
        <v>0</v>
      </c>
      <c r="Q67" s="108">
        <f>データ!R44</f>
        <v>0</v>
      </c>
      <c r="R67" s="92">
        <f>データ!S44</f>
        <v>0</v>
      </c>
      <c r="S67" s="93"/>
      <c r="T67" s="115">
        <f>IF($Q67="","",COUNTIF(集計シート!$K$2:$O$202,$Q67&amp;","&amp;1))</f>
        <v>0</v>
      </c>
      <c r="U67" s="117" t="str">
        <f t="shared" si="5"/>
        <v/>
      </c>
      <c r="V67" s="108">
        <f>データ!T44</f>
        <v>0</v>
      </c>
      <c r="W67" s="92">
        <f>データ!U44</f>
        <v>0</v>
      </c>
      <c r="X67" s="93"/>
      <c r="Y67" s="115">
        <f>IF($V67="","",COUNTIF(集計シート!$K$2:$O$202,$V67&amp;","&amp;1))</f>
        <v>0</v>
      </c>
      <c r="Z67" s="118" t="str">
        <f t="shared" si="6"/>
        <v/>
      </c>
    </row>
    <row r="68" spans="1:26">
      <c r="A68" s="108">
        <f>データ!P45</f>
        <v>45</v>
      </c>
      <c r="B68" s="91" t="str">
        <f>データ!Q45</f>
        <v>中学女子1500m</v>
      </c>
      <c r="C68" s="107">
        <f t="shared" si="7"/>
        <v>0</v>
      </c>
      <c r="D68" s="108">
        <f t="shared" si="8"/>
        <v>0</v>
      </c>
      <c r="E68" s="108">
        <f>IF($A68="","",COUNTIF(集計シート!$A$2:$E$202,集計チェック!E$23&amp;",男"&amp;","&amp;集計チェック!$A68))</f>
        <v>0</v>
      </c>
      <c r="F68" s="108">
        <f>IF($A68="","",COUNTIF(集計シート!$A$2:$E$202,集計チェック!F$23&amp;",男"&amp;","&amp;集計チェック!$A68))</f>
        <v>0</v>
      </c>
      <c r="G68" s="108">
        <f>IF($A68="","",COUNTIF(集計シート!$A$2:$E$202,集計チェック!G$23&amp;",男"&amp;","&amp;集計チェック!$A68))</f>
        <v>0</v>
      </c>
      <c r="H68" s="108">
        <f>IF($A68="","",COUNTIF(集計シート!$A$2:$E$202,集計チェック!H$23&amp;",男"&amp;","&amp;集計チェック!$A68))</f>
        <v>0</v>
      </c>
      <c r="I68" s="108">
        <f>IF($A68="","",COUNTIF(集計シート!$A$2:$E$202,集計チェック!I$23&amp;",男"&amp;","&amp;集計チェック!$A68)+COUNTIF(集計シート!$A$2:$E$202,",男"&amp;","&amp;集計チェック!$A68))</f>
        <v>0</v>
      </c>
      <c r="J68" s="108">
        <f t="shared" si="4"/>
        <v>0</v>
      </c>
      <c r="K68" s="108">
        <f>IF($A68="","",COUNTIF(集計シート!$A$2:$E$202,集計チェック!K$23&amp;",女"&amp;","&amp;集計チェック!$A68))</f>
        <v>0</v>
      </c>
      <c r="L68" s="108">
        <f>IF($A68="","",COUNTIF(集計シート!$A$2:$E$202,集計チェック!L$23&amp;",女"&amp;","&amp;集計チェック!$A68))</f>
        <v>0</v>
      </c>
      <c r="M68" s="108">
        <f>IF($A68="","",COUNTIF(集計シート!$A$2:$E$202,集計チェック!M$23&amp;",女"&amp;","&amp;集計チェック!$A68))</f>
        <v>0</v>
      </c>
      <c r="N68" s="108">
        <f>IF($A68="","",COUNTIF(集計シート!$A$2:$E$202,集計チェック!N$23&amp;",女"&amp;","&amp;集計チェック!$A68))</f>
        <v>0</v>
      </c>
      <c r="O68" s="108">
        <f>IF($A68="","",COUNTIF(集計シート!$A$2:$E$202,集計チェック!O$23&amp;",女"&amp;","&amp;集計チェック!$A68)+COUNTIF(集計シート!$A$2:$E$202,",女"&amp;","&amp;集計チェック!$A68))</f>
        <v>0</v>
      </c>
      <c r="Q68" s="108">
        <f>データ!R45</f>
        <v>0</v>
      </c>
      <c r="R68" s="92">
        <f>データ!S45</f>
        <v>0</v>
      </c>
      <c r="S68" s="93"/>
      <c r="T68" s="115">
        <f>IF($Q68="","",COUNTIF(集計シート!$K$2:$O$202,$Q68&amp;","&amp;1))</f>
        <v>0</v>
      </c>
      <c r="U68" s="117" t="str">
        <f t="shared" si="5"/>
        <v/>
      </c>
      <c r="V68" s="108">
        <f>データ!T45</f>
        <v>0</v>
      </c>
      <c r="W68" s="92">
        <f>データ!U45</f>
        <v>0</v>
      </c>
      <c r="X68" s="93"/>
      <c r="Y68" s="115">
        <f>IF($V68="","",COUNTIF(集計シート!$K$2:$O$202,$V68&amp;","&amp;1))</f>
        <v>0</v>
      </c>
      <c r="Z68" s="118" t="str">
        <f t="shared" si="6"/>
        <v/>
      </c>
    </row>
    <row r="69" spans="1:26">
      <c r="A69" s="108">
        <f>データ!P46</f>
        <v>46</v>
      </c>
      <c r="B69" s="91" t="str">
        <f>データ!Q46</f>
        <v>中学女子100mH</v>
      </c>
      <c r="C69" s="107">
        <f t="shared" si="7"/>
        <v>0</v>
      </c>
      <c r="D69" s="108">
        <f t="shared" si="8"/>
        <v>0</v>
      </c>
      <c r="E69" s="108">
        <f>IF($A69="","",COUNTIF(集計シート!$A$2:$E$202,集計チェック!E$23&amp;",男"&amp;","&amp;集計チェック!$A69))</f>
        <v>0</v>
      </c>
      <c r="F69" s="108">
        <f>IF($A69="","",COUNTIF(集計シート!$A$2:$E$202,集計チェック!F$23&amp;",男"&amp;","&amp;集計チェック!$A69))</f>
        <v>0</v>
      </c>
      <c r="G69" s="108">
        <f>IF($A69="","",COUNTIF(集計シート!$A$2:$E$202,集計チェック!G$23&amp;",男"&amp;","&amp;集計チェック!$A69))</f>
        <v>0</v>
      </c>
      <c r="H69" s="108">
        <f>IF($A69="","",COUNTIF(集計シート!$A$2:$E$202,集計チェック!H$23&amp;",男"&amp;","&amp;集計チェック!$A69))</f>
        <v>0</v>
      </c>
      <c r="I69" s="108">
        <f>IF($A69="","",COUNTIF(集計シート!$A$2:$E$202,集計チェック!I$23&amp;",男"&amp;","&amp;集計チェック!$A69)+COUNTIF(集計シート!$A$2:$E$202,",男"&amp;","&amp;集計チェック!$A69))</f>
        <v>0</v>
      </c>
      <c r="J69" s="108">
        <f t="shared" si="4"/>
        <v>0</v>
      </c>
      <c r="K69" s="108">
        <f>IF($A69="","",COUNTIF(集計シート!$A$2:$E$202,集計チェック!K$23&amp;",女"&amp;","&amp;集計チェック!$A69))</f>
        <v>0</v>
      </c>
      <c r="L69" s="108">
        <f>IF($A69="","",COUNTIF(集計シート!$A$2:$E$202,集計チェック!L$23&amp;",女"&amp;","&amp;集計チェック!$A69))</f>
        <v>0</v>
      </c>
      <c r="M69" s="108">
        <f>IF($A69="","",COUNTIF(集計シート!$A$2:$E$202,集計チェック!M$23&amp;",女"&amp;","&amp;集計チェック!$A69))</f>
        <v>0</v>
      </c>
      <c r="N69" s="108">
        <f>IF($A69="","",COUNTIF(集計シート!$A$2:$E$202,集計チェック!N$23&amp;",女"&amp;","&amp;集計チェック!$A69))</f>
        <v>0</v>
      </c>
      <c r="O69" s="108">
        <f>IF($A69="","",COUNTIF(集計シート!$A$2:$E$202,集計チェック!O$23&amp;",女"&amp;","&amp;集計チェック!$A69)+COUNTIF(集計シート!$A$2:$E$202,",女"&amp;","&amp;集計チェック!$A69))</f>
        <v>0</v>
      </c>
      <c r="Q69" s="108">
        <f>データ!R46</f>
        <v>0</v>
      </c>
      <c r="R69" s="92">
        <f>データ!S46</f>
        <v>0</v>
      </c>
      <c r="S69" s="93"/>
      <c r="T69" s="115">
        <f>IF($Q69="","",COUNTIF(集計シート!$K$2:$O$202,$Q69&amp;","&amp;1))</f>
        <v>0</v>
      </c>
      <c r="U69" s="117" t="str">
        <f t="shared" si="5"/>
        <v/>
      </c>
      <c r="V69" s="108">
        <f>データ!T46</f>
        <v>0</v>
      </c>
      <c r="W69" s="92">
        <f>データ!U46</f>
        <v>0</v>
      </c>
      <c r="X69" s="93"/>
      <c r="Y69" s="115">
        <f>IF($V69="","",COUNTIF(集計シート!$K$2:$O$202,$V69&amp;","&amp;1))</f>
        <v>0</v>
      </c>
      <c r="Z69" s="118" t="str">
        <f t="shared" si="6"/>
        <v/>
      </c>
    </row>
    <row r="70" spans="1:26">
      <c r="A70" s="108">
        <f>データ!P47</f>
        <v>48</v>
      </c>
      <c r="B70" s="91" t="str">
        <f>データ!Q47</f>
        <v>中学女子走高跳</v>
      </c>
      <c r="C70" s="107">
        <f t="shared" si="7"/>
        <v>0</v>
      </c>
      <c r="D70" s="108">
        <f t="shared" si="8"/>
        <v>0</v>
      </c>
      <c r="E70" s="108">
        <f>IF($A70="","",COUNTIF(集計シート!$A$2:$E$202,集計チェック!E$23&amp;",男"&amp;","&amp;集計チェック!$A70))</f>
        <v>0</v>
      </c>
      <c r="F70" s="108">
        <f>IF($A70="","",COUNTIF(集計シート!$A$2:$E$202,集計チェック!F$23&amp;",男"&amp;","&amp;集計チェック!$A70))</f>
        <v>0</v>
      </c>
      <c r="G70" s="108">
        <f>IF($A70="","",COUNTIF(集計シート!$A$2:$E$202,集計チェック!G$23&amp;",男"&amp;","&amp;集計チェック!$A70))</f>
        <v>0</v>
      </c>
      <c r="H70" s="108">
        <f>IF($A70="","",COUNTIF(集計シート!$A$2:$E$202,集計チェック!H$23&amp;",男"&amp;","&amp;集計チェック!$A70))</f>
        <v>0</v>
      </c>
      <c r="I70" s="108">
        <f>IF($A70="","",COUNTIF(集計シート!$A$2:$E$202,集計チェック!I$23&amp;",男"&amp;","&amp;集計チェック!$A70)+COUNTIF(集計シート!$A$2:$E$202,",男"&amp;","&amp;集計チェック!$A70))</f>
        <v>0</v>
      </c>
      <c r="J70" s="108">
        <f t="shared" si="4"/>
        <v>0</v>
      </c>
      <c r="K70" s="108">
        <f>IF($A70="","",COUNTIF(集計シート!$A$2:$E$202,集計チェック!K$23&amp;",女"&amp;","&amp;集計チェック!$A70))</f>
        <v>0</v>
      </c>
      <c r="L70" s="108">
        <f>IF($A70="","",COUNTIF(集計シート!$A$2:$E$202,集計チェック!L$23&amp;",女"&amp;","&amp;集計チェック!$A70))</f>
        <v>0</v>
      </c>
      <c r="M70" s="108">
        <f>IF($A70="","",COUNTIF(集計シート!$A$2:$E$202,集計チェック!M$23&amp;",女"&amp;","&amp;集計チェック!$A70))</f>
        <v>0</v>
      </c>
      <c r="N70" s="108">
        <f>IF($A70="","",COUNTIF(集計シート!$A$2:$E$202,集計チェック!N$23&amp;",女"&amp;","&amp;集計チェック!$A70))</f>
        <v>0</v>
      </c>
      <c r="O70" s="108">
        <f>IF($A70="","",COUNTIF(集計シート!$A$2:$E$202,集計チェック!O$23&amp;",女"&amp;","&amp;集計チェック!$A70)+COUNTIF(集計シート!$A$2:$E$202,",女"&amp;","&amp;集計チェック!$A70))</f>
        <v>0</v>
      </c>
      <c r="Q70" s="108">
        <f>データ!R47</f>
        <v>0</v>
      </c>
      <c r="R70" s="92">
        <f>データ!S47</f>
        <v>0</v>
      </c>
      <c r="S70" s="93"/>
      <c r="T70" s="115">
        <f>IF($Q70="","",COUNTIF(集計シート!$K$2:$O$202,$Q70&amp;","&amp;1))</f>
        <v>0</v>
      </c>
      <c r="U70" s="117" t="str">
        <f t="shared" si="5"/>
        <v/>
      </c>
      <c r="V70" s="108">
        <f>データ!T47</f>
        <v>0</v>
      </c>
      <c r="W70" s="92">
        <f>データ!U47</f>
        <v>0</v>
      </c>
      <c r="X70" s="93"/>
      <c r="Y70" s="115">
        <f>IF($V70="","",COUNTIF(集計シート!$K$2:$O$202,$V70&amp;","&amp;1))</f>
        <v>0</v>
      </c>
      <c r="Z70" s="118" t="str">
        <f t="shared" si="6"/>
        <v/>
      </c>
    </row>
    <row r="71" spans="1:26">
      <c r="A71" s="108">
        <f>データ!P48</f>
        <v>49</v>
      </c>
      <c r="B71" s="91" t="str">
        <f>データ!Q48</f>
        <v>中学女子走幅跳</v>
      </c>
      <c r="C71" s="107">
        <f t="shared" si="7"/>
        <v>0</v>
      </c>
      <c r="D71" s="108">
        <f t="shared" si="8"/>
        <v>0</v>
      </c>
      <c r="E71" s="108">
        <f>IF($A71="","",COUNTIF(集計シート!$A$2:$E$202,集計チェック!E$23&amp;",男"&amp;","&amp;集計チェック!$A71))</f>
        <v>0</v>
      </c>
      <c r="F71" s="108">
        <f>IF($A71="","",COUNTIF(集計シート!$A$2:$E$202,集計チェック!F$23&amp;",男"&amp;","&amp;集計チェック!$A71))</f>
        <v>0</v>
      </c>
      <c r="G71" s="108">
        <f>IF($A71="","",COUNTIF(集計シート!$A$2:$E$202,集計チェック!G$23&amp;",男"&amp;","&amp;集計チェック!$A71))</f>
        <v>0</v>
      </c>
      <c r="H71" s="108">
        <f>IF($A71="","",COUNTIF(集計シート!$A$2:$E$202,集計チェック!H$23&amp;",男"&amp;","&amp;集計チェック!$A71))</f>
        <v>0</v>
      </c>
      <c r="I71" s="108">
        <f>IF($A71="","",COUNTIF(集計シート!$A$2:$E$202,集計チェック!I$23&amp;",男"&amp;","&amp;集計チェック!$A71)+COUNTIF(集計シート!$A$2:$E$202,",男"&amp;","&amp;集計チェック!$A71))</f>
        <v>0</v>
      </c>
      <c r="J71" s="108">
        <f t="shared" si="4"/>
        <v>0</v>
      </c>
      <c r="K71" s="108">
        <f>IF($A71="","",COUNTIF(集計シート!$A$2:$E$202,集計チェック!K$23&amp;",女"&amp;","&amp;集計チェック!$A71))</f>
        <v>0</v>
      </c>
      <c r="L71" s="108">
        <f>IF($A71="","",COUNTIF(集計シート!$A$2:$E$202,集計チェック!L$23&amp;",女"&amp;","&amp;集計チェック!$A71))</f>
        <v>0</v>
      </c>
      <c r="M71" s="108">
        <f>IF($A71="","",COUNTIF(集計シート!$A$2:$E$202,集計チェック!M$23&amp;",女"&amp;","&amp;集計チェック!$A71))</f>
        <v>0</v>
      </c>
      <c r="N71" s="108">
        <f>IF($A71="","",COUNTIF(集計シート!$A$2:$E$202,集計チェック!N$23&amp;",女"&amp;","&amp;集計チェック!$A71))</f>
        <v>0</v>
      </c>
      <c r="O71" s="108">
        <f>IF($A71="","",COUNTIF(集計シート!$A$2:$E$202,集計チェック!O$23&amp;",女"&amp;","&amp;集計チェック!$A71)+COUNTIF(集計シート!$A$2:$E$202,",女"&amp;","&amp;集計チェック!$A71))</f>
        <v>0</v>
      </c>
      <c r="Q71" s="108">
        <f>データ!R48</f>
        <v>0</v>
      </c>
      <c r="R71" s="92">
        <f>データ!S48</f>
        <v>0</v>
      </c>
      <c r="S71" s="93"/>
      <c r="T71" s="115">
        <f>IF($Q71="","",COUNTIF(集計シート!$K$2:$O$202,$Q71&amp;","&amp;1))</f>
        <v>0</v>
      </c>
      <c r="U71" s="117" t="str">
        <f t="shared" si="5"/>
        <v/>
      </c>
      <c r="V71" s="108">
        <f>データ!T48</f>
        <v>0</v>
      </c>
      <c r="W71" s="92">
        <f>データ!U48</f>
        <v>0</v>
      </c>
      <c r="X71" s="93"/>
      <c r="Y71" s="115">
        <f>IF($V71="","",COUNTIF(集計シート!$K$2:$O$202,$V71&amp;","&amp;1))</f>
        <v>0</v>
      </c>
      <c r="Z71" s="118" t="str">
        <f t="shared" si="6"/>
        <v/>
      </c>
    </row>
    <row r="72" spans="1:26">
      <c r="A72" s="108">
        <f>データ!P49</f>
        <v>50</v>
      </c>
      <c r="B72" s="91" t="str">
        <f>データ!Q49</f>
        <v>中学女子砲丸投</v>
      </c>
      <c r="C72" s="107">
        <f t="shared" si="7"/>
        <v>0</v>
      </c>
      <c r="D72" s="108">
        <f t="shared" si="8"/>
        <v>0</v>
      </c>
      <c r="E72" s="108">
        <f>IF($A72="","",COUNTIF(集計シート!$A$2:$E$202,集計チェック!E$23&amp;",男"&amp;","&amp;集計チェック!$A72))</f>
        <v>0</v>
      </c>
      <c r="F72" s="108">
        <f>IF($A72="","",COUNTIF(集計シート!$A$2:$E$202,集計チェック!F$23&amp;",男"&amp;","&amp;集計チェック!$A72))</f>
        <v>0</v>
      </c>
      <c r="G72" s="108">
        <f>IF($A72="","",COUNTIF(集計シート!$A$2:$E$202,集計チェック!G$23&amp;",男"&amp;","&amp;集計チェック!$A72))</f>
        <v>0</v>
      </c>
      <c r="H72" s="108">
        <f>IF($A72="","",COUNTIF(集計シート!$A$2:$E$202,集計チェック!H$23&amp;",男"&amp;","&amp;集計チェック!$A72))</f>
        <v>0</v>
      </c>
      <c r="I72" s="108">
        <f>IF($A72="","",COUNTIF(集計シート!$A$2:$E$202,集計チェック!I$23&amp;",男"&amp;","&amp;集計チェック!$A72)+COUNTIF(集計シート!$A$2:$E$202,",男"&amp;","&amp;集計チェック!$A72))</f>
        <v>0</v>
      </c>
      <c r="J72" s="108">
        <f t="shared" si="4"/>
        <v>0</v>
      </c>
      <c r="K72" s="108">
        <f>IF($A72="","",COUNTIF(集計シート!$A$2:$E$202,集計チェック!K$23&amp;",女"&amp;","&amp;集計チェック!$A72))</f>
        <v>0</v>
      </c>
      <c r="L72" s="108">
        <f>IF($A72="","",COUNTIF(集計シート!$A$2:$E$202,集計チェック!L$23&amp;",女"&amp;","&amp;集計チェック!$A72))</f>
        <v>0</v>
      </c>
      <c r="M72" s="108">
        <f>IF($A72="","",COUNTIF(集計シート!$A$2:$E$202,集計チェック!M$23&amp;",女"&amp;","&amp;集計チェック!$A72))</f>
        <v>0</v>
      </c>
      <c r="N72" s="108">
        <f>IF($A72="","",COUNTIF(集計シート!$A$2:$E$202,集計チェック!N$23&amp;",女"&amp;","&amp;集計チェック!$A72))</f>
        <v>0</v>
      </c>
      <c r="O72" s="108">
        <f>IF($A72="","",COUNTIF(集計シート!$A$2:$E$202,集計チェック!O$23&amp;",女"&amp;","&amp;集計チェック!$A72)+COUNTIF(集計シート!$A$2:$E$202,",女"&amp;","&amp;集計チェック!$A72))</f>
        <v>0</v>
      </c>
      <c r="Q72" s="108">
        <f>データ!R49</f>
        <v>0</v>
      </c>
      <c r="R72" s="92">
        <f>データ!S49</f>
        <v>0</v>
      </c>
      <c r="S72" s="93"/>
      <c r="T72" s="115">
        <f>IF($Q72="","",COUNTIF(集計シート!$K$2:$O$202,$Q72&amp;","&amp;1))</f>
        <v>0</v>
      </c>
      <c r="U72" s="117" t="str">
        <f t="shared" si="5"/>
        <v/>
      </c>
      <c r="V72" s="108">
        <f>データ!T49</f>
        <v>0</v>
      </c>
      <c r="W72" s="92">
        <f>データ!U49</f>
        <v>0</v>
      </c>
      <c r="X72" s="93"/>
      <c r="Y72" s="115">
        <f>IF($V72="","",COUNTIF(集計シート!$K$2:$O$202,$V72&amp;","&amp;1))</f>
        <v>0</v>
      </c>
      <c r="Z72" s="118" t="str">
        <f t="shared" si="6"/>
        <v/>
      </c>
    </row>
    <row r="73" spans="1:26">
      <c r="A73" s="108">
        <f>データ!P50</f>
        <v>53</v>
      </c>
      <c r="B73" s="91" t="str">
        <f>データ!Q50</f>
        <v>小学女子100m</v>
      </c>
      <c r="C73" s="107">
        <f t="shared" si="7"/>
        <v>0</v>
      </c>
      <c r="D73" s="108">
        <f t="shared" si="8"/>
        <v>0</v>
      </c>
      <c r="E73" s="108">
        <f>IF($A73="","",COUNTIF(集計シート!$A$2:$E$202,集計チェック!E$23&amp;",男"&amp;","&amp;集計チェック!$A73))</f>
        <v>0</v>
      </c>
      <c r="F73" s="108">
        <f>IF($A73="","",COUNTIF(集計シート!$A$2:$E$202,集計チェック!F$23&amp;",男"&amp;","&amp;集計チェック!$A73))</f>
        <v>0</v>
      </c>
      <c r="G73" s="108">
        <f>IF($A73="","",COUNTIF(集計シート!$A$2:$E$202,集計チェック!G$23&amp;",男"&amp;","&amp;集計チェック!$A73))</f>
        <v>0</v>
      </c>
      <c r="H73" s="108">
        <f>IF($A73="","",COUNTIF(集計シート!$A$2:$E$202,集計チェック!H$23&amp;",男"&amp;","&amp;集計チェック!$A73))</f>
        <v>0</v>
      </c>
      <c r="I73" s="108">
        <f>IF($A73="","",COUNTIF(集計シート!$A$2:$E$202,集計チェック!I$23&amp;",男"&amp;","&amp;集計チェック!$A73)+COUNTIF(集計シート!$A$2:$E$202,",男"&amp;","&amp;集計チェック!$A73))</f>
        <v>0</v>
      </c>
      <c r="J73" s="108">
        <f t="shared" si="4"/>
        <v>0</v>
      </c>
      <c r="K73" s="108">
        <f>IF($A73="","",COUNTIF(集計シート!$A$2:$E$202,集計チェック!K$23&amp;",女"&amp;","&amp;集計チェック!$A73))</f>
        <v>0</v>
      </c>
      <c r="L73" s="108">
        <f>IF($A73="","",COUNTIF(集計シート!$A$2:$E$202,集計チェック!L$23&amp;",女"&amp;","&amp;集計チェック!$A73))</f>
        <v>0</v>
      </c>
      <c r="M73" s="108">
        <f>IF($A73="","",COUNTIF(集計シート!$A$2:$E$202,集計チェック!M$23&amp;",女"&amp;","&amp;集計チェック!$A73))</f>
        <v>0</v>
      </c>
      <c r="N73" s="108">
        <f>IF($A73="","",COUNTIF(集計シート!$A$2:$E$202,集計チェック!N$23&amp;",女"&amp;","&amp;集計チェック!$A73))</f>
        <v>0</v>
      </c>
      <c r="O73" s="108">
        <f>IF($A73="","",COUNTIF(集計シート!$A$2:$E$202,集計チェック!O$23&amp;",女"&amp;","&amp;集計チェック!$A73)+COUNTIF(集計シート!$A$2:$E$202,",女"&amp;","&amp;集計チェック!$A73))</f>
        <v>0</v>
      </c>
      <c r="Q73" s="108">
        <f>データ!R50</f>
        <v>0</v>
      </c>
      <c r="R73" s="92">
        <f>データ!S50</f>
        <v>0</v>
      </c>
      <c r="S73" s="93"/>
      <c r="T73" s="115">
        <f>IF($Q73="","",COUNTIF(集計シート!$K$2:$O$202,$Q73&amp;","&amp;1))</f>
        <v>0</v>
      </c>
      <c r="U73" s="117" t="str">
        <f t="shared" si="5"/>
        <v/>
      </c>
      <c r="V73" s="108">
        <f>データ!T50</f>
        <v>0</v>
      </c>
      <c r="W73" s="92">
        <f>データ!U50</f>
        <v>0</v>
      </c>
      <c r="X73" s="93"/>
      <c r="Y73" s="115">
        <f>IF($V73="","",COUNTIF(集計シート!$K$2:$O$202,$V73&amp;","&amp;1))</f>
        <v>0</v>
      </c>
      <c r="Z73" s="118" t="str">
        <f t="shared" si="6"/>
        <v/>
      </c>
    </row>
    <row r="74" spans="1:26">
      <c r="A74" s="108">
        <f>データ!P51</f>
        <v>54</v>
      </c>
      <c r="B74" s="91" t="str">
        <f>データ!Q51</f>
        <v>小学女子1000m</v>
      </c>
      <c r="C74" s="107">
        <f t="shared" si="7"/>
        <v>0</v>
      </c>
      <c r="D74" s="108">
        <f t="shared" si="8"/>
        <v>0</v>
      </c>
      <c r="E74" s="108">
        <f>IF($A74="","",COUNTIF(集計シート!$A$2:$E$202,集計チェック!E$23&amp;",男"&amp;","&amp;集計チェック!$A74))</f>
        <v>0</v>
      </c>
      <c r="F74" s="108">
        <f>IF($A74="","",COUNTIF(集計シート!$A$2:$E$202,集計チェック!F$23&amp;",男"&amp;","&amp;集計チェック!$A74))</f>
        <v>0</v>
      </c>
      <c r="G74" s="108">
        <f>IF($A74="","",COUNTIF(集計シート!$A$2:$E$202,集計チェック!G$23&amp;",男"&amp;","&amp;集計チェック!$A74))</f>
        <v>0</v>
      </c>
      <c r="H74" s="108">
        <f>IF($A74="","",COUNTIF(集計シート!$A$2:$E$202,集計チェック!H$23&amp;",男"&amp;","&amp;集計チェック!$A74))</f>
        <v>0</v>
      </c>
      <c r="I74" s="108">
        <f>IF($A74="","",COUNTIF(集計シート!$A$2:$E$202,集計チェック!I$23&amp;",男"&amp;","&amp;集計チェック!$A74)+COUNTIF(集計シート!$A$2:$E$202,",男"&amp;","&amp;集計チェック!$A74))</f>
        <v>0</v>
      </c>
      <c r="J74" s="108">
        <f t="shared" si="4"/>
        <v>0</v>
      </c>
      <c r="K74" s="108">
        <f>IF($A74="","",COUNTIF(集計シート!$A$2:$E$202,集計チェック!K$23&amp;",女"&amp;","&amp;集計チェック!$A74))</f>
        <v>0</v>
      </c>
      <c r="L74" s="108">
        <f>IF($A74="","",COUNTIF(集計シート!$A$2:$E$202,集計チェック!L$23&amp;",女"&amp;","&amp;集計チェック!$A74))</f>
        <v>0</v>
      </c>
      <c r="M74" s="108">
        <f>IF($A74="","",COUNTIF(集計シート!$A$2:$E$202,集計チェック!M$23&amp;",女"&amp;","&amp;集計チェック!$A74))</f>
        <v>0</v>
      </c>
      <c r="N74" s="108">
        <f>IF($A74="","",COUNTIF(集計シート!$A$2:$E$202,集計チェック!N$23&amp;",女"&amp;","&amp;集計チェック!$A74))</f>
        <v>0</v>
      </c>
      <c r="O74" s="108">
        <f>IF($A74="","",COUNTIF(集計シート!$A$2:$E$202,集計チェック!O$23&amp;",女"&amp;","&amp;集計チェック!$A74)+COUNTIF(集計シート!$A$2:$E$202,",女"&amp;","&amp;集計チェック!$A74))</f>
        <v>0</v>
      </c>
      <c r="Q74" s="108">
        <f>データ!R51</f>
        <v>0</v>
      </c>
      <c r="R74" s="92">
        <f>データ!S51</f>
        <v>0</v>
      </c>
      <c r="S74" s="93"/>
      <c r="T74" s="115">
        <f>IF($Q74="","",COUNTIF(集計シート!$K$2:$O$202,$Q74&amp;","&amp;1))</f>
        <v>0</v>
      </c>
      <c r="U74" s="117" t="str">
        <f t="shared" si="5"/>
        <v/>
      </c>
      <c r="V74" s="108">
        <f>データ!T51</f>
        <v>0</v>
      </c>
      <c r="W74" s="92">
        <f>データ!U51</f>
        <v>0</v>
      </c>
      <c r="X74" s="93"/>
      <c r="Y74" s="115">
        <f>IF($V74="","",COUNTIF(集計シート!$K$2:$O$202,$V74&amp;","&amp;1))</f>
        <v>0</v>
      </c>
      <c r="Z74" s="118" t="str">
        <f t="shared" si="6"/>
        <v/>
      </c>
    </row>
    <row r="75" spans="1:26">
      <c r="A75" s="108">
        <f>データ!P52</f>
        <v>0</v>
      </c>
      <c r="B75" s="91">
        <f>データ!Q52</f>
        <v>0</v>
      </c>
      <c r="C75" s="107">
        <f t="shared" si="7"/>
        <v>0</v>
      </c>
      <c r="D75" s="108">
        <f t="shared" si="8"/>
        <v>0</v>
      </c>
      <c r="E75" s="108">
        <f>IF($A75="","",COUNTIF(集計シート!$A$2:$E$202,集計チェック!E$23&amp;",男"&amp;","&amp;集計チェック!$A75))</f>
        <v>0</v>
      </c>
      <c r="F75" s="108">
        <f>IF($A75="","",COUNTIF(集計シート!$A$2:$E$202,集計チェック!F$23&amp;",男"&amp;","&amp;集計チェック!$A75))</f>
        <v>0</v>
      </c>
      <c r="G75" s="108">
        <f>IF($A75="","",COUNTIF(集計シート!$A$2:$E$202,集計チェック!G$23&amp;",男"&amp;","&amp;集計チェック!$A75))</f>
        <v>0</v>
      </c>
      <c r="H75" s="108">
        <f>IF($A75="","",COUNTIF(集計シート!$A$2:$E$202,集計チェック!H$23&amp;",男"&amp;","&amp;集計チェック!$A75))</f>
        <v>0</v>
      </c>
      <c r="I75" s="108">
        <f>IF($A75="","",COUNTIF(集計シート!$A$2:$E$202,集計チェック!I$23&amp;",男"&amp;","&amp;集計チェック!$A75)+COUNTIF(集計シート!$A$2:$E$202,",男"&amp;","&amp;集計チェック!$A75))</f>
        <v>0</v>
      </c>
      <c r="J75" s="108">
        <f t="shared" si="4"/>
        <v>0</v>
      </c>
      <c r="K75" s="108">
        <f>IF($A75="","",COUNTIF(集計シート!$A$2:$E$202,集計チェック!K$23&amp;",女"&amp;","&amp;集計チェック!$A75))</f>
        <v>0</v>
      </c>
      <c r="L75" s="108">
        <f>IF($A75="","",COUNTIF(集計シート!$A$2:$E$202,集計チェック!L$23&amp;",女"&amp;","&amp;集計チェック!$A75))</f>
        <v>0</v>
      </c>
      <c r="M75" s="108">
        <f>IF($A75="","",COUNTIF(集計シート!$A$2:$E$202,集計チェック!M$23&amp;",女"&amp;","&amp;集計チェック!$A75))</f>
        <v>0</v>
      </c>
      <c r="N75" s="108">
        <f>IF($A75="","",COUNTIF(集計シート!$A$2:$E$202,集計チェック!N$23&amp;",女"&amp;","&amp;集計チェック!$A75))</f>
        <v>0</v>
      </c>
      <c r="O75" s="108">
        <f>IF($A75="","",COUNTIF(集計シート!$A$2:$E$202,集計チェック!O$23&amp;",女"&amp;","&amp;集計チェック!$A75)+COUNTIF(集計シート!$A$2:$E$202,",女"&amp;","&amp;集計チェック!$A75))</f>
        <v>0</v>
      </c>
      <c r="Q75" s="108">
        <f>データ!R52</f>
        <v>0</v>
      </c>
      <c r="R75" s="92">
        <f>データ!S52</f>
        <v>0</v>
      </c>
      <c r="S75" s="93"/>
      <c r="T75" s="115">
        <f>IF($Q75="","",COUNTIF(集計シート!$K$2:$O$202,$Q75&amp;","&amp;1))</f>
        <v>0</v>
      </c>
      <c r="U75" s="117" t="str">
        <f t="shared" si="5"/>
        <v/>
      </c>
      <c r="V75" s="108">
        <f>データ!T52</f>
        <v>0</v>
      </c>
      <c r="W75" s="92">
        <f>データ!U52</f>
        <v>0</v>
      </c>
      <c r="X75" s="93"/>
      <c r="Y75" s="115">
        <f>IF($V75="","",COUNTIF(集計シート!$K$2:$O$202,$V75&amp;","&amp;1))</f>
        <v>0</v>
      </c>
      <c r="Z75" s="118" t="str">
        <f t="shared" si="6"/>
        <v/>
      </c>
    </row>
    <row r="76" spans="1:26">
      <c r="A76" s="108">
        <f>データ!P53</f>
        <v>0</v>
      </c>
      <c r="B76" s="91">
        <f>データ!Q53</f>
        <v>0</v>
      </c>
      <c r="C76" s="107">
        <f t="shared" si="7"/>
        <v>0</v>
      </c>
      <c r="D76" s="108">
        <f t="shared" si="8"/>
        <v>0</v>
      </c>
      <c r="E76" s="108">
        <f>IF($A76="","",COUNTIF(集計シート!$A$2:$E$202,集計チェック!E$23&amp;",男"&amp;","&amp;集計チェック!$A76))</f>
        <v>0</v>
      </c>
      <c r="F76" s="108">
        <f>IF($A76="","",COUNTIF(集計シート!$A$2:$E$202,集計チェック!F$23&amp;",男"&amp;","&amp;集計チェック!$A76))</f>
        <v>0</v>
      </c>
      <c r="G76" s="108">
        <f>IF($A76="","",COUNTIF(集計シート!$A$2:$E$202,集計チェック!G$23&amp;",男"&amp;","&amp;集計チェック!$A76))</f>
        <v>0</v>
      </c>
      <c r="H76" s="108">
        <f>IF($A76="","",COUNTIF(集計シート!$A$2:$E$202,集計チェック!H$23&amp;",男"&amp;","&amp;集計チェック!$A76))</f>
        <v>0</v>
      </c>
      <c r="I76" s="108">
        <f>IF($A76="","",COUNTIF(集計シート!$A$2:$E$202,集計チェック!I$23&amp;",男"&amp;","&amp;集計チェック!$A76)+COUNTIF(集計シート!$A$2:$E$202,",男"&amp;","&amp;集計チェック!$A76))</f>
        <v>0</v>
      </c>
      <c r="J76" s="108">
        <f t="shared" si="4"/>
        <v>0</v>
      </c>
      <c r="K76" s="108">
        <f>IF($A76="","",COUNTIF(集計シート!$A$2:$E$202,集計チェック!K$23&amp;",女"&amp;","&amp;集計チェック!$A76))</f>
        <v>0</v>
      </c>
      <c r="L76" s="108">
        <f>IF($A76="","",COUNTIF(集計シート!$A$2:$E$202,集計チェック!L$23&amp;",女"&amp;","&amp;集計チェック!$A76))</f>
        <v>0</v>
      </c>
      <c r="M76" s="108">
        <f>IF($A76="","",COUNTIF(集計シート!$A$2:$E$202,集計チェック!M$23&amp;",女"&amp;","&amp;集計チェック!$A76))</f>
        <v>0</v>
      </c>
      <c r="N76" s="108">
        <f>IF($A76="","",COUNTIF(集計シート!$A$2:$E$202,集計チェック!N$23&amp;",女"&amp;","&amp;集計チェック!$A76))</f>
        <v>0</v>
      </c>
      <c r="O76" s="108">
        <f>IF($A76="","",COUNTIF(集計シート!$A$2:$E$202,集計チェック!O$23&amp;",女"&amp;","&amp;集計チェック!$A76)+COUNTIF(集計シート!$A$2:$E$202,",女"&amp;","&amp;集計チェック!$A76))</f>
        <v>0</v>
      </c>
      <c r="Q76" s="108">
        <f>データ!R53</f>
        <v>0</v>
      </c>
      <c r="R76" s="92">
        <f>データ!S53</f>
        <v>0</v>
      </c>
      <c r="S76" s="93"/>
      <c r="T76" s="115">
        <f>IF($Q76="","",COUNTIF(集計シート!$K$2:$O$202,$Q76&amp;","&amp;1))</f>
        <v>0</v>
      </c>
      <c r="U76" s="117" t="str">
        <f t="shared" si="5"/>
        <v/>
      </c>
      <c r="V76" s="108">
        <f>データ!T53</f>
        <v>0</v>
      </c>
      <c r="W76" s="92">
        <f>データ!U53</f>
        <v>0</v>
      </c>
      <c r="X76" s="93"/>
      <c r="Y76" s="115">
        <f>IF($V76="","",COUNTIF(集計シート!$K$2:$O$202,$V76&amp;","&amp;1))</f>
        <v>0</v>
      </c>
      <c r="Z76" s="118" t="str">
        <f t="shared" si="6"/>
        <v/>
      </c>
    </row>
    <row r="77" spans="1:26">
      <c r="A77" s="108">
        <f>データ!P54</f>
        <v>0</v>
      </c>
      <c r="B77" s="91">
        <f>データ!Q54</f>
        <v>0</v>
      </c>
      <c r="C77" s="107">
        <f t="shared" si="7"/>
        <v>0</v>
      </c>
      <c r="D77" s="108">
        <f t="shared" si="8"/>
        <v>0</v>
      </c>
      <c r="E77" s="108">
        <f>IF($A77="","",COUNTIF(集計シート!$A$2:$E$202,集計チェック!E$23&amp;",男"&amp;","&amp;集計チェック!$A77))</f>
        <v>0</v>
      </c>
      <c r="F77" s="108">
        <f>IF($A77="","",COUNTIF(集計シート!$A$2:$E$202,集計チェック!F$23&amp;",男"&amp;","&amp;集計チェック!$A77))</f>
        <v>0</v>
      </c>
      <c r="G77" s="108">
        <f>IF($A77="","",COUNTIF(集計シート!$A$2:$E$202,集計チェック!G$23&amp;",男"&amp;","&amp;集計チェック!$A77))</f>
        <v>0</v>
      </c>
      <c r="H77" s="108">
        <f>IF($A77="","",COUNTIF(集計シート!$A$2:$E$202,集計チェック!H$23&amp;",男"&amp;","&amp;集計チェック!$A77))</f>
        <v>0</v>
      </c>
      <c r="I77" s="108">
        <f>IF($A77="","",COUNTIF(集計シート!$A$2:$E$202,集計チェック!I$23&amp;",男"&amp;","&amp;集計チェック!$A77)+COUNTIF(集計シート!$A$2:$E$202,",男"&amp;","&amp;集計チェック!$A77))</f>
        <v>0</v>
      </c>
      <c r="J77" s="108">
        <f t="shared" si="4"/>
        <v>0</v>
      </c>
      <c r="K77" s="108">
        <f>IF($A77="","",COUNTIF(集計シート!$A$2:$E$202,集計チェック!K$23&amp;",女"&amp;","&amp;集計チェック!$A77))</f>
        <v>0</v>
      </c>
      <c r="L77" s="108">
        <f>IF($A77="","",COUNTIF(集計シート!$A$2:$E$202,集計チェック!L$23&amp;",女"&amp;","&amp;集計チェック!$A77))</f>
        <v>0</v>
      </c>
      <c r="M77" s="108">
        <f>IF($A77="","",COUNTIF(集計シート!$A$2:$E$202,集計チェック!M$23&amp;",女"&amp;","&amp;集計チェック!$A77))</f>
        <v>0</v>
      </c>
      <c r="N77" s="108">
        <f>IF($A77="","",COUNTIF(集計シート!$A$2:$E$202,集計チェック!N$23&amp;",女"&amp;","&amp;集計チェック!$A77))</f>
        <v>0</v>
      </c>
      <c r="O77" s="108">
        <f>IF($A77="","",COUNTIF(集計シート!$A$2:$E$202,集計チェック!O$23&amp;",女"&amp;","&amp;集計チェック!$A77)+COUNTIF(集計シート!$A$2:$E$202,",女"&amp;","&amp;集計チェック!$A77))</f>
        <v>0</v>
      </c>
      <c r="Q77" s="108">
        <f>データ!R54</f>
        <v>0</v>
      </c>
      <c r="R77" s="92">
        <f>データ!S54</f>
        <v>0</v>
      </c>
      <c r="S77" s="93"/>
      <c r="T77" s="115">
        <f>IF($Q77="","",COUNTIF(集計シート!$K$2:$O$202,$Q77&amp;","&amp;1))</f>
        <v>0</v>
      </c>
      <c r="U77" s="117" t="str">
        <f t="shared" si="5"/>
        <v/>
      </c>
      <c r="V77" s="108">
        <f>データ!T54</f>
        <v>0</v>
      </c>
      <c r="W77" s="92">
        <f>データ!U54</f>
        <v>0</v>
      </c>
      <c r="X77" s="93"/>
      <c r="Y77" s="115">
        <f>IF($V77="","",COUNTIF(集計シート!$K$2:$O$202,$V77&amp;","&amp;1))</f>
        <v>0</v>
      </c>
      <c r="Z77" s="118" t="str">
        <f t="shared" si="6"/>
        <v/>
      </c>
    </row>
    <row r="78" spans="1:26">
      <c r="A78" s="108">
        <f>データ!P55</f>
        <v>0</v>
      </c>
      <c r="B78" s="91">
        <f>データ!Q55</f>
        <v>0</v>
      </c>
      <c r="C78" s="107">
        <f t="shared" si="7"/>
        <v>0</v>
      </c>
      <c r="D78" s="108">
        <f t="shared" si="8"/>
        <v>0</v>
      </c>
      <c r="E78" s="108">
        <f>IF($A78="","",COUNTIF(集計シート!$A$2:$E$202,集計チェック!E$23&amp;",男"&amp;","&amp;集計チェック!$A78))</f>
        <v>0</v>
      </c>
      <c r="F78" s="108">
        <f>IF($A78="","",COUNTIF(集計シート!$A$2:$E$202,集計チェック!F$23&amp;",男"&amp;","&amp;集計チェック!$A78))</f>
        <v>0</v>
      </c>
      <c r="G78" s="108">
        <f>IF($A78="","",COUNTIF(集計シート!$A$2:$E$202,集計チェック!G$23&amp;",男"&amp;","&amp;集計チェック!$A78))</f>
        <v>0</v>
      </c>
      <c r="H78" s="108">
        <f>IF($A78="","",COUNTIF(集計シート!$A$2:$E$202,集計チェック!H$23&amp;",男"&amp;","&amp;集計チェック!$A78))</f>
        <v>0</v>
      </c>
      <c r="I78" s="108">
        <f>IF($A78="","",COUNTIF(集計シート!$A$2:$E$202,集計チェック!I$23&amp;",男"&amp;","&amp;集計チェック!$A78)+COUNTIF(集計シート!$A$2:$E$202,",男"&amp;","&amp;集計チェック!$A78))</f>
        <v>0</v>
      </c>
      <c r="J78" s="108">
        <f t="shared" si="4"/>
        <v>0</v>
      </c>
      <c r="K78" s="108">
        <f>IF($A78="","",COUNTIF(集計シート!$A$2:$E$202,集計チェック!K$23&amp;",女"&amp;","&amp;集計チェック!$A78))</f>
        <v>0</v>
      </c>
      <c r="L78" s="108">
        <f>IF($A78="","",COUNTIF(集計シート!$A$2:$E$202,集計チェック!L$23&amp;",女"&amp;","&amp;集計チェック!$A78))</f>
        <v>0</v>
      </c>
      <c r="M78" s="108">
        <f>IF($A78="","",COUNTIF(集計シート!$A$2:$E$202,集計チェック!M$23&amp;",女"&amp;","&amp;集計チェック!$A78))</f>
        <v>0</v>
      </c>
      <c r="N78" s="108">
        <f>IF($A78="","",COUNTIF(集計シート!$A$2:$E$202,集計チェック!N$23&amp;",女"&amp;","&amp;集計チェック!$A78))</f>
        <v>0</v>
      </c>
      <c r="O78" s="108">
        <f>IF($A78="","",COUNTIF(集計シート!$A$2:$E$202,集計チェック!O$23&amp;",女"&amp;","&amp;集計チェック!$A78)+COUNTIF(集計シート!$A$2:$E$202,",女"&amp;","&amp;集計チェック!$A78))</f>
        <v>0</v>
      </c>
      <c r="Q78" s="108">
        <f>データ!R55</f>
        <v>0</v>
      </c>
      <c r="R78" s="92">
        <f>データ!S55</f>
        <v>0</v>
      </c>
      <c r="S78" s="93"/>
      <c r="T78" s="115">
        <f>IF($Q78="","",COUNTIF(集計シート!$K$2:$O$202,$Q78&amp;","&amp;1))</f>
        <v>0</v>
      </c>
      <c r="U78" s="117" t="str">
        <f t="shared" si="5"/>
        <v/>
      </c>
      <c r="V78" s="108">
        <f>データ!T55</f>
        <v>0</v>
      </c>
      <c r="W78" s="92">
        <f>データ!U55</f>
        <v>0</v>
      </c>
      <c r="X78" s="93"/>
      <c r="Y78" s="115">
        <f>IF($V78="","",COUNTIF(集計シート!$K$2:$O$202,$V78&amp;","&amp;1))</f>
        <v>0</v>
      </c>
      <c r="Z78" s="118" t="str">
        <f t="shared" si="6"/>
        <v/>
      </c>
    </row>
    <row r="79" spans="1:26">
      <c r="A79" s="108">
        <f>データ!P56</f>
        <v>0</v>
      </c>
      <c r="B79" s="91">
        <f>データ!Q56</f>
        <v>0</v>
      </c>
      <c r="C79" s="107">
        <f t="shared" si="7"/>
        <v>0</v>
      </c>
      <c r="D79" s="108">
        <f t="shared" si="8"/>
        <v>0</v>
      </c>
      <c r="E79" s="108">
        <f>IF($A79="","",COUNTIF(集計シート!$A$2:$E$202,集計チェック!E$23&amp;",男"&amp;","&amp;集計チェック!$A79))</f>
        <v>0</v>
      </c>
      <c r="F79" s="108">
        <f>IF($A79="","",COUNTIF(集計シート!$A$2:$E$202,集計チェック!F$23&amp;",男"&amp;","&amp;集計チェック!$A79))</f>
        <v>0</v>
      </c>
      <c r="G79" s="108">
        <f>IF($A79="","",COUNTIF(集計シート!$A$2:$E$202,集計チェック!G$23&amp;",男"&amp;","&amp;集計チェック!$A79))</f>
        <v>0</v>
      </c>
      <c r="H79" s="108">
        <f>IF($A79="","",COUNTIF(集計シート!$A$2:$E$202,集計チェック!H$23&amp;",男"&amp;","&amp;集計チェック!$A79))</f>
        <v>0</v>
      </c>
      <c r="I79" s="108">
        <f>IF($A79="","",COUNTIF(集計シート!$A$2:$E$202,集計チェック!I$23&amp;",男"&amp;","&amp;集計チェック!$A79)+COUNTIF(集計シート!$A$2:$E$202,",男"&amp;","&amp;集計チェック!$A79))</f>
        <v>0</v>
      </c>
      <c r="J79" s="108">
        <f t="shared" si="4"/>
        <v>0</v>
      </c>
      <c r="K79" s="108">
        <f>IF($A79="","",COUNTIF(集計シート!$A$2:$E$202,集計チェック!K$23&amp;",女"&amp;","&amp;集計チェック!$A79))</f>
        <v>0</v>
      </c>
      <c r="L79" s="108">
        <f>IF($A79="","",COUNTIF(集計シート!$A$2:$E$202,集計チェック!L$23&amp;",女"&amp;","&amp;集計チェック!$A79))</f>
        <v>0</v>
      </c>
      <c r="M79" s="108">
        <f>IF($A79="","",COUNTIF(集計シート!$A$2:$E$202,集計チェック!M$23&amp;",女"&amp;","&amp;集計チェック!$A79))</f>
        <v>0</v>
      </c>
      <c r="N79" s="108">
        <f>IF($A79="","",COUNTIF(集計シート!$A$2:$E$202,集計チェック!N$23&amp;",女"&amp;","&amp;集計チェック!$A79))</f>
        <v>0</v>
      </c>
      <c r="O79" s="108">
        <f>IF($A79="","",COUNTIF(集計シート!$A$2:$E$202,集計チェック!O$23&amp;",女"&amp;","&amp;集計チェック!$A79)+COUNTIF(集計シート!$A$2:$E$202,",女"&amp;","&amp;集計チェック!$A79))</f>
        <v>0</v>
      </c>
      <c r="Q79" s="108">
        <f>データ!R56</f>
        <v>0</v>
      </c>
      <c r="R79" s="92">
        <f>データ!S56</f>
        <v>0</v>
      </c>
      <c r="S79" s="93"/>
      <c r="T79" s="115">
        <f>IF($Q79="","",COUNTIF(集計シート!$K$2:$O$202,$Q79&amp;","&amp;1))</f>
        <v>0</v>
      </c>
      <c r="U79" s="117" t="str">
        <f t="shared" si="5"/>
        <v/>
      </c>
      <c r="V79" s="108">
        <f>データ!T56</f>
        <v>0</v>
      </c>
      <c r="W79" s="92">
        <f>データ!U56</f>
        <v>0</v>
      </c>
      <c r="X79" s="93"/>
      <c r="Y79" s="115">
        <f>IF($V79="","",COUNTIF(集計シート!$K$2:$O$202,$V79&amp;","&amp;1))</f>
        <v>0</v>
      </c>
      <c r="Z79" s="118" t="str">
        <f t="shared" si="6"/>
        <v/>
      </c>
    </row>
    <row r="80" spans="1:26">
      <c r="A80" s="108">
        <f>データ!P57</f>
        <v>0</v>
      </c>
      <c r="B80" s="91">
        <f>データ!Q57</f>
        <v>0</v>
      </c>
      <c r="C80" s="107">
        <f t="shared" si="7"/>
        <v>0</v>
      </c>
      <c r="D80" s="108">
        <f t="shared" si="8"/>
        <v>0</v>
      </c>
      <c r="E80" s="108">
        <f>IF($A80="","",COUNTIF(集計シート!$A$2:$E$202,集計チェック!E$23&amp;",男"&amp;","&amp;集計チェック!$A80))</f>
        <v>0</v>
      </c>
      <c r="F80" s="108">
        <f>IF($A80="","",COUNTIF(集計シート!$A$2:$E$202,集計チェック!F$23&amp;",男"&amp;","&amp;集計チェック!$A80))</f>
        <v>0</v>
      </c>
      <c r="G80" s="108">
        <f>IF($A80="","",COUNTIF(集計シート!$A$2:$E$202,集計チェック!G$23&amp;",男"&amp;","&amp;集計チェック!$A80))</f>
        <v>0</v>
      </c>
      <c r="H80" s="108">
        <f>IF($A80="","",COUNTIF(集計シート!$A$2:$E$202,集計チェック!H$23&amp;",男"&amp;","&amp;集計チェック!$A80))</f>
        <v>0</v>
      </c>
      <c r="I80" s="108">
        <f>IF($A80="","",COUNTIF(集計シート!$A$2:$E$202,集計チェック!I$23&amp;",男"&amp;","&amp;集計チェック!$A80)+COUNTIF(集計シート!$A$2:$E$202,",男"&amp;","&amp;集計チェック!$A80))</f>
        <v>0</v>
      </c>
      <c r="J80" s="108">
        <f t="shared" si="4"/>
        <v>0</v>
      </c>
      <c r="K80" s="108">
        <f>IF($A80="","",COUNTIF(集計シート!$A$2:$E$202,集計チェック!K$23&amp;",女"&amp;","&amp;集計チェック!$A80))</f>
        <v>0</v>
      </c>
      <c r="L80" s="108">
        <f>IF($A80="","",COUNTIF(集計シート!$A$2:$E$202,集計チェック!L$23&amp;",女"&amp;","&amp;集計チェック!$A80))</f>
        <v>0</v>
      </c>
      <c r="M80" s="108">
        <f>IF($A80="","",COUNTIF(集計シート!$A$2:$E$202,集計チェック!M$23&amp;",女"&amp;","&amp;集計チェック!$A80))</f>
        <v>0</v>
      </c>
      <c r="N80" s="108">
        <f>IF($A80="","",COUNTIF(集計シート!$A$2:$E$202,集計チェック!N$23&amp;",女"&amp;","&amp;集計チェック!$A80))</f>
        <v>0</v>
      </c>
      <c r="O80" s="108">
        <f>IF($A80="","",COUNTIF(集計シート!$A$2:$E$202,集計チェック!O$23&amp;",女"&amp;","&amp;集計チェック!$A80)+COUNTIF(集計シート!$A$2:$E$202,",女"&amp;","&amp;集計チェック!$A80))</f>
        <v>0</v>
      </c>
      <c r="Q80" s="108">
        <f>データ!R57</f>
        <v>0</v>
      </c>
      <c r="R80" s="92">
        <f>データ!S57</f>
        <v>0</v>
      </c>
      <c r="S80" s="93"/>
      <c r="T80" s="115">
        <f>IF($Q80="","",COUNTIF(集計シート!$K$2:$O$202,$Q80&amp;","&amp;1))</f>
        <v>0</v>
      </c>
      <c r="U80" s="117" t="str">
        <f t="shared" si="5"/>
        <v/>
      </c>
      <c r="V80" s="108">
        <f>データ!T57</f>
        <v>0</v>
      </c>
      <c r="W80" s="92">
        <f>データ!U57</f>
        <v>0</v>
      </c>
      <c r="X80" s="93"/>
      <c r="Y80" s="115">
        <f>IF($V80="","",COUNTIF(集計シート!$K$2:$O$202,$V80&amp;","&amp;1))</f>
        <v>0</v>
      </c>
      <c r="Z80" s="118" t="str">
        <f t="shared" si="6"/>
        <v/>
      </c>
    </row>
    <row r="81" spans="1:26">
      <c r="A81" s="108">
        <f>データ!P58</f>
        <v>0</v>
      </c>
      <c r="B81" s="91">
        <f>データ!Q58</f>
        <v>0</v>
      </c>
      <c r="C81" s="107">
        <f t="shared" si="7"/>
        <v>0</v>
      </c>
      <c r="D81" s="108">
        <f t="shared" si="8"/>
        <v>0</v>
      </c>
      <c r="E81" s="108">
        <f>IF($A81="","",COUNTIF(集計シート!$A$2:$E$202,集計チェック!E$23&amp;",男"&amp;","&amp;集計チェック!$A81))</f>
        <v>0</v>
      </c>
      <c r="F81" s="108">
        <f>IF($A81="","",COUNTIF(集計シート!$A$2:$E$202,集計チェック!F$23&amp;",男"&amp;","&amp;集計チェック!$A81))</f>
        <v>0</v>
      </c>
      <c r="G81" s="108">
        <f>IF($A81="","",COUNTIF(集計シート!$A$2:$E$202,集計チェック!G$23&amp;",男"&amp;","&amp;集計チェック!$A81))</f>
        <v>0</v>
      </c>
      <c r="H81" s="108">
        <f>IF($A81="","",COUNTIF(集計シート!$A$2:$E$202,集計チェック!H$23&amp;",男"&amp;","&amp;集計チェック!$A81))</f>
        <v>0</v>
      </c>
      <c r="I81" s="108">
        <f>IF($A81="","",COUNTIF(集計シート!$A$2:$E$202,集計チェック!I$23&amp;",男"&amp;","&amp;集計チェック!$A81)+COUNTIF(集計シート!$A$2:$E$202,",男"&amp;","&amp;集計チェック!$A81))</f>
        <v>0</v>
      </c>
      <c r="J81" s="108">
        <f t="shared" si="4"/>
        <v>0</v>
      </c>
      <c r="K81" s="108">
        <f>IF($A81="","",COUNTIF(集計シート!$A$2:$E$202,集計チェック!K$23&amp;",女"&amp;","&amp;集計チェック!$A81))</f>
        <v>0</v>
      </c>
      <c r="L81" s="108">
        <f>IF($A81="","",COUNTIF(集計シート!$A$2:$E$202,集計チェック!L$23&amp;",女"&amp;","&amp;集計チェック!$A81))</f>
        <v>0</v>
      </c>
      <c r="M81" s="108">
        <f>IF($A81="","",COUNTIF(集計シート!$A$2:$E$202,集計チェック!M$23&amp;",女"&amp;","&amp;集計チェック!$A81))</f>
        <v>0</v>
      </c>
      <c r="N81" s="108">
        <f>IF($A81="","",COUNTIF(集計シート!$A$2:$E$202,集計チェック!N$23&amp;",女"&amp;","&amp;集計チェック!$A81))</f>
        <v>0</v>
      </c>
      <c r="O81" s="108">
        <f>IF($A81="","",COUNTIF(集計シート!$A$2:$E$202,集計チェック!O$23&amp;",女"&amp;","&amp;集計チェック!$A81)+COUNTIF(集計シート!$A$2:$E$202,",女"&amp;","&amp;集計チェック!$A81))</f>
        <v>0</v>
      </c>
      <c r="Q81" s="108">
        <f>データ!R58</f>
        <v>0</v>
      </c>
      <c r="R81" s="92">
        <f>データ!S58</f>
        <v>0</v>
      </c>
      <c r="S81" s="93"/>
      <c r="T81" s="115">
        <f>IF($Q81="","",COUNTIF(集計シート!$K$2:$O$202,$Q81&amp;","&amp;1))</f>
        <v>0</v>
      </c>
      <c r="U81" s="117" t="str">
        <f t="shared" si="5"/>
        <v/>
      </c>
      <c r="V81" s="108">
        <f>データ!T58</f>
        <v>0</v>
      </c>
      <c r="W81" s="92">
        <f>データ!U58</f>
        <v>0</v>
      </c>
      <c r="X81" s="93"/>
      <c r="Y81" s="115">
        <f>IF($V81="","",COUNTIF(集計シート!$K$2:$O$202,$V81&amp;","&amp;1))</f>
        <v>0</v>
      </c>
      <c r="Z81" s="118" t="str">
        <f t="shared" si="6"/>
        <v/>
      </c>
    </row>
    <row r="82" spans="1:26">
      <c r="A82" s="108">
        <f>データ!P59</f>
        <v>0</v>
      </c>
      <c r="B82" s="91">
        <f>データ!Q59</f>
        <v>0</v>
      </c>
      <c r="C82" s="107">
        <f t="shared" si="7"/>
        <v>0</v>
      </c>
      <c r="D82" s="108">
        <f t="shared" si="8"/>
        <v>0</v>
      </c>
      <c r="E82" s="108">
        <f>IF($A82="","",COUNTIF(集計シート!$A$2:$E$202,集計チェック!E$23&amp;",男"&amp;","&amp;集計チェック!$A82))</f>
        <v>0</v>
      </c>
      <c r="F82" s="108">
        <f>IF($A82="","",COUNTIF(集計シート!$A$2:$E$202,集計チェック!F$23&amp;",男"&amp;","&amp;集計チェック!$A82))</f>
        <v>0</v>
      </c>
      <c r="G82" s="108">
        <f>IF($A82="","",COUNTIF(集計シート!$A$2:$E$202,集計チェック!G$23&amp;",男"&amp;","&amp;集計チェック!$A82))</f>
        <v>0</v>
      </c>
      <c r="H82" s="108">
        <f>IF($A82="","",COUNTIF(集計シート!$A$2:$E$202,集計チェック!H$23&amp;",男"&amp;","&amp;集計チェック!$A82))</f>
        <v>0</v>
      </c>
      <c r="I82" s="108">
        <f>IF($A82="","",COUNTIF(集計シート!$A$2:$E$202,集計チェック!I$23&amp;",男"&amp;","&amp;集計チェック!$A82)+COUNTIF(集計シート!$A$2:$E$202,",男"&amp;","&amp;集計チェック!$A82))</f>
        <v>0</v>
      </c>
      <c r="J82" s="108">
        <f t="shared" si="4"/>
        <v>0</v>
      </c>
      <c r="K82" s="108">
        <f>IF($A82="","",COUNTIF(集計シート!$A$2:$E$202,集計チェック!K$23&amp;",女"&amp;","&amp;集計チェック!$A82))</f>
        <v>0</v>
      </c>
      <c r="L82" s="108">
        <f>IF($A82="","",COUNTIF(集計シート!$A$2:$E$202,集計チェック!L$23&amp;",女"&amp;","&amp;集計チェック!$A82))</f>
        <v>0</v>
      </c>
      <c r="M82" s="108">
        <f>IF($A82="","",COUNTIF(集計シート!$A$2:$E$202,集計チェック!M$23&amp;",女"&amp;","&amp;集計チェック!$A82))</f>
        <v>0</v>
      </c>
      <c r="N82" s="108">
        <f>IF($A82="","",COUNTIF(集計シート!$A$2:$E$202,集計チェック!N$23&amp;",女"&amp;","&amp;集計チェック!$A82))</f>
        <v>0</v>
      </c>
      <c r="O82" s="108">
        <f>IF($A82="","",COUNTIF(集計シート!$A$2:$E$202,集計チェック!O$23&amp;",女"&amp;","&amp;集計チェック!$A82)+COUNTIF(集計シート!$A$2:$E$202,",女"&amp;","&amp;集計チェック!$A82))</f>
        <v>0</v>
      </c>
      <c r="Q82" s="108">
        <f>データ!R59</f>
        <v>0</v>
      </c>
      <c r="R82" s="92">
        <f>データ!S59</f>
        <v>0</v>
      </c>
      <c r="S82" s="93"/>
      <c r="T82" s="115">
        <f>IF($Q82="","",COUNTIF(集計シート!$K$2:$O$202,$Q82&amp;","&amp;1))</f>
        <v>0</v>
      </c>
      <c r="U82" s="117" t="str">
        <f t="shared" si="5"/>
        <v/>
      </c>
      <c r="V82" s="108">
        <f>データ!T59</f>
        <v>0</v>
      </c>
      <c r="W82" s="92">
        <f>データ!U59</f>
        <v>0</v>
      </c>
      <c r="X82" s="93"/>
      <c r="Y82" s="115">
        <f>IF($V82="","",COUNTIF(集計シート!$K$2:$O$202,$V82&amp;","&amp;1))</f>
        <v>0</v>
      </c>
      <c r="Z82" s="118" t="str">
        <f t="shared" si="6"/>
        <v/>
      </c>
    </row>
    <row r="83" spans="1:26">
      <c r="A83" s="108">
        <f>データ!P60</f>
        <v>0</v>
      </c>
      <c r="B83" s="91">
        <f>データ!Q60</f>
        <v>0</v>
      </c>
      <c r="C83" s="107">
        <f t="shared" si="7"/>
        <v>0</v>
      </c>
      <c r="D83" s="108">
        <f t="shared" si="8"/>
        <v>0</v>
      </c>
      <c r="E83" s="108">
        <f>IF($A83="","",COUNTIF(集計シート!$A$2:$E$202,集計チェック!E$23&amp;",男"&amp;","&amp;集計チェック!$A83))</f>
        <v>0</v>
      </c>
      <c r="F83" s="108">
        <f>IF($A83="","",COUNTIF(集計シート!$A$2:$E$202,集計チェック!F$23&amp;",男"&amp;","&amp;集計チェック!$A83))</f>
        <v>0</v>
      </c>
      <c r="G83" s="108">
        <f>IF($A83="","",COUNTIF(集計シート!$A$2:$E$202,集計チェック!G$23&amp;",男"&amp;","&amp;集計チェック!$A83))</f>
        <v>0</v>
      </c>
      <c r="H83" s="108">
        <f>IF($A83="","",COUNTIF(集計シート!$A$2:$E$202,集計チェック!H$23&amp;",男"&amp;","&amp;集計チェック!$A83))</f>
        <v>0</v>
      </c>
      <c r="I83" s="108">
        <f>IF($A83="","",COUNTIF(集計シート!$A$2:$E$202,集計チェック!I$23&amp;",男"&amp;","&amp;集計チェック!$A83)+COUNTIF(集計シート!$A$2:$E$202,",男"&amp;","&amp;集計チェック!$A83))</f>
        <v>0</v>
      </c>
      <c r="J83" s="108">
        <f t="shared" si="4"/>
        <v>0</v>
      </c>
      <c r="K83" s="108">
        <f>IF($A83="","",COUNTIF(集計シート!$A$2:$E$202,集計チェック!K$23&amp;",女"&amp;","&amp;集計チェック!$A83))</f>
        <v>0</v>
      </c>
      <c r="L83" s="108">
        <f>IF($A83="","",COUNTIF(集計シート!$A$2:$E$202,集計チェック!L$23&amp;",女"&amp;","&amp;集計チェック!$A83))</f>
        <v>0</v>
      </c>
      <c r="M83" s="108">
        <f>IF($A83="","",COUNTIF(集計シート!$A$2:$E$202,集計チェック!M$23&amp;",女"&amp;","&amp;集計チェック!$A83))</f>
        <v>0</v>
      </c>
      <c r="N83" s="108">
        <f>IF($A83="","",COUNTIF(集計シート!$A$2:$E$202,集計チェック!N$23&amp;",女"&amp;","&amp;集計チェック!$A83))</f>
        <v>0</v>
      </c>
      <c r="O83" s="108">
        <f>IF($A83="","",COUNTIF(集計シート!$A$2:$E$202,集計チェック!O$23&amp;",女"&amp;","&amp;集計チェック!$A83)+COUNTIF(集計シート!$A$2:$E$202,",女"&amp;","&amp;集計チェック!$A83))</f>
        <v>0</v>
      </c>
      <c r="Q83" s="108">
        <f>データ!R60</f>
        <v>0</v>
      </c>
      <c r="R83" s="92">
        <f>データ!S60</f>
        <v>0</v>
      </c>
      <c r="S83" s="93"/>
      <c r="T83" s="115">
        <f>IF($Q83="","",COUNTIF(集計シート!$K$2:$O$202,$Q83&amp;","&amp;1))</f>
        <v>0</v>
      </c>
      <c r="U83" s="117" t="str">
        <f t="shared" si="5"/>
        <v/>
      </c>
      <c r="V83" s="108">
        <f>データ!T60</f>
        <v>0</v>
      </c>
      <c r="W83" s="92">
        <f>データ!U60</f>
        <v>0</v>
      </c>
      <c r="X83" s="93"/>
      <c r="Y83" s="115">
        <f>IF($V83="","",COUNTIF(集計シート!$K$2:$O$202,$V83&amp;","&amp;1))</f>
        <v>0</v>
      </c>
      <c r="Z83" s="118" t="str">
        <f t="shared" si="6"/>
        <v/>
      </c>
    </row>
    <row r="84" spans="1:26">
      <c r="A84" s="108">
        <f>データ!P61</f>
        <v>0</v>
      </c>
      <c r="B84" s="91">
        <f>データ!Q61</f>
        <v>0</v>
      </c>
      <c r="C84" s="107">
        <f t="shared" si="7"/>
        <v>0</v>
      </c>
      <c r="D84" s="108">
        <f t="shared" si="8"/>
        <v>0</v>
      </c>
      <c r="E84" s="108">
        <f>IF($A84="","",COUNTIF(集計シート!$A$2:$E$202,集計チェック!E$23&amp;",男"&amp;","&amp;集計チェック!$A84))</f>
        <v>0</v>
      </c>
      <c r="F84" s="108">
        <f>IF($A84="","",COUNTIF(集計シート!$A$2:$E$202,集計チェック!F$23&amp;",男"&amp;","&amp;集計チェック!$A84))</f>
        <v>0</v>
      </c>
      <c r="G84" s="108">
        <f>IF($A84="","",COUNTIF(集計シート!$A$2:$E$202,集計チェック!G$23&amp;",男"&amp;","&amp;集計チェック!$A84))</f>
        <v>0</v>
      </c>
      <c r="H84" s="108">
        <f>IF($A84="","",COUNTIF(集計シート!$A$2:$E$202,集計チェック!H$23&amp;",男"&amp;","&amp;集計チェック!$A84))</f>
        <v>0</v>
      </c>
      <c r="I84" s="108">
        <f>IF($A84="","",COUNTIF(集計シート!$A$2:$E$202,集計チェック!I$23&amp;",男"&amp;","&amp;集計チェック!$A84)+COUNTIF(集計シート!$A$2:$E$202,",男"&amp;","&amp;集計チェック!$A84))</f>
        <v>0</v>
      </c>
      <c r="J84" s="108">
        <f t="shared" si="4"/>
        <v>0</v>
      </c>
      <c r="K84" s="108">
        <f>IF($A84="","",COUNTIF(集計シート!$A$2:$E$202,集計チェック!K$23&amp;",女"&amp;","&amp;集計チェック!$A84))</f>
        <v>0</v>
      </c>
      <c r="L84" s="108">
        <f>IF($A84="","",COUNTIF(集計シート!$A$2:$E$202,集計チェック!L$23&amp;",女"&amp;","&amp;集計チェック!$A84))</f>
        <v>0</v>
      </c>
      <c r="M84" s="108">
        <f>IF($A84="","",COUNTIF(集計シート!$A$2:$E$202,集計チェック!M$23&amp;",女"&amp;","&amp;集計チェック!$A84))</f>
        <v>0</v>
      </c>
      <c r="N84" s="108">
        <f>IF($A84="","",COUNTIF(集計シート!$A$2:$E$202,集計チェック!N$23&amp;",女"&amp;","&amp;集計チェック!$A84))</f>
        <v>0</v>
      </c>
      <c r="O84" s="108">
        <f>IF($A84="","",COUNTIF(集計シート!$A$2:$E$202,集計チェック!O$23&amp;",女"&amp;","&amp;集計チェック!$A84)+COUNTIF(集計シート!$A$2:$E$202,",女"&amp;","&amp;集計チェック!$A84))</f>
        <v>0</v>
      </c>
      <c r="Q84" s="108">
        <f>データ!R61</f>
        <v>0</v>
      </c>
      <c r="R84" s="92">
        <f>データ!S61</f>
        <v>0</v>
      </c>
      <c r="S84" s="93"/>
      <c r="T84" s="115">
        <f>IF($Q84="","",COUNTIF(集計シート!$K$2:$O$202,$Q84&amp;","&amp;1))</f>
        <v>0</v>
      </c>
      <c r="U84" s="117" t="str">
        <f t="shared" si="5"/>
        <v/>
      </c>
      <c r="V84" s="108">
        <f>データ!T61</f>
        <v>0</v>
      </c>
      <c r="W84" s="92">
        <f>データ!U61</f>
        <v>0</v>
      </c>
      <c r="X84" s="93"/>
      <c r="Y84" s="115">
        <f>IF($V84="","",COUNTIF(集計シート!$K$2:$O$202,$V84&amp;","&amp;1))</f>
        <v>0</v>
      </c>
      <c r="Z84" s="118" t="str">
        <f t="shared" si="6"/>
        <v/>
      </c>
    </row>
    <row r="85" spans="1:26">
      <c r="A85" s="108">
        <f>データ!P62</f>
        <v>0</v>
      </c>
      <c r="B85" s="91">
        <f>データ!Q62</f>
        <v>0</v>
      </c>
      <c r="C85" s="107">
        <f t="shared" si="7"/>
        <v>0</v>
      </c>
      <c r="D85" s="108">
        <f t="shared" si="8"/>
        <v>0</v>
      </c>
      <c r="E85" s="108">
        <f>IF($A85="","",COUNTIF(集計シート!$A$2:$E$202,集計チェック!E$23&amp;",男"&amp;","&amp;集計チェック!$A85))</f>
        <v>0</v>
      </c>
      <c r="F85" s="108">
        <f>IF($A85="","",COUNTIF(集計シート!$A$2:$E$202,集計チェック!F$23&amp;",男"&amp;","&amp;集計チェック!$A85))</f>
        <v>0</v>
      </c>
      <c r="G85" s="108">
        <f>IF($A85="","",COUNTIF(集計シート!$A$2:$E$202,集計チェック!G$23&amp;",男"&amp;","&amp;集計チェック!$A85))</f>
        <v>0</v>
      </c>
      <c r="H85" s="108">
        <f>IF($A85="","",COUNTIF(集計シート!$A$2:$E$202,集計チェック!H$23&amp;",男"&amp;","&amp;集計チェック!$A85))</f>
        <v>0</v>
      </c>
      <c r="I85" s="108">
        <f>IF($A85="","",COUNTIF(集計シート!$A$2:$E$202,集計チェック!I$23&amp;",男"&amp;","&amp;集計チェック!$A85)+COUNTIF(集計シート!$A$2:$E$202,",男"&amp;","&amp;集計チェック!$A85))</f>
        <v>0</v>
      </c>
      <c r="J85" s="108">
        <f t="shared" si="4"/>
        <v>0</v>
      </c>
      <c r="K85" s="108">
        <f>IF($A85="","",COUNTIF(集計シート!$A$2:$E$202,集計チェック!K$23&amp;",女"&amp;","&amp;集計チェック!$A85))</f>
        <v>0</v>
      </c>
      <c r="L85" s="108">
        <f>IF($A85="","",COUNTIF(集計シート!$A$2:$E$202,集計チェック!L$23&amp;",女"&amp;","&amp;集計チェック!$A85))</f>
        <v>0</v>
      </c>
      <c r="M85" s="108">
        <f>IF($A85="","",COUNTIF(集計シート!$A$2:$E$202,集計チェック!M$23&amp;",女"&amp;","&amp;集計チェック!$A85))</f>
        <v>0</v>
      </c>
      <c r="N85" s="108">
        <f>IF($A85="","",COUNTIF(集計シート!$A$2:$E$202,集計チェック!N$23&amp;",女"&amp;","&amp;集計チェック!$A85))</f>
        <v>0</v>
      </c>
      <c r="O85" s="108">
        <f>IF($A85="","",COUNTIF(集計シート!$A$2:$E$202,集計チェック!O$23&amp;",女"&amp;","&amp;集計チェック!$A85)+COUNTIF(集計シート!$A$2:$E$202,",女"&amp;","&amp;集計チェック!$A85))</f>
        <v>0</v>
      </c>
      <c r="Q85" s="108">
        <f>データ!R62</f>
        <v>0</v>
      </c>
      <c r="R85" s="92">
        <f>データ!S62</f>
        <v>0</v>
      </c>
      <c r="S85" s="93"/>
      <c r="T85" s="115">
        <f>IF($Q85="","",COUNTIF(集計シート!$K$2:$O$202,$Q85&amp;","&amp;1))</f>
        <v>0</v>
      </c>
      <c r="U85" s="117" t="str">
        <f t="shared" si="5"/>
        <v/>
      </c>
      <c r="V85" s="108">
        <f>データ!T62</f>
        <v>0</v>
      </c>
      <c r="W85" s="92">
        <f>データ!U62</f>
        <v>0</v>
      </c>
      <c r="X85" s="93"/>
      <c r="Y85" s="115">
        <f>IF($V85="","",COUNTIF(集計シート!$K$2:$O$202,$V85&amp;","&amp;1))</f>
        <v>0</v>
      </c>
      <c r="Z85" s="118" t="str">
        <f t="shared" si="6"/>
        <v/>
      </c>
    </row>
    <row r="86" spans="1:26">
      <c r="A86" s="108">
        <f>データ!P63</f>
        <v>0</v>
      </c>
      <c r="B86" s="91">
        <f>データ!Q63</f>
        <v>0</v>
      </c>
      <c r="C86" s="107">
        <f t="shared" si="7"/>
        <v>0</v>
      </c>
      <c r="D86" s="108">
        <f t="shared" si="8"/>
        <v>0</v>
      </c>
      <c r="E86" s="108">
        <f>IF($A86="","",COUNTIF(集計シート!$A$2:$E$202,集計チェック!E$23&amp;",男"&amp;","&amp;集計チェック!$A86))</f>
        <v>0</v>
      </c>
      <c r="F86" s="108">
        <f>IF($A86="","",COUNTIF(集計シート!$A$2:$E$202,集計チェック!F$23&amp;",男"&amp;","&amp;集計チェック!$A86))</f>
        <v>0</v>
      </c>
      <c r="G86" s="108">
        <f>IF($A86="","",COUNTIF(集計シート!$A$2:$E$202,集計チェック!G$23&amp;",男"&amp;","&amp;集計チェック!$A86))</f>
        <v>0</v>
      </c>
      <c r="H86" s="108">
        <f>IF($A86="","",COUNTIF(集計シート!$A$2:$E$202,集計チェック!H$23&amp;",男"&amp;","&amp;集計チェック!$A86))</f>
        <v>0</v>
      </c>
      <c r="I86" s="108">
        <f>IF($A86="","",COUNTIF(集計シート!$A$2:$E$202,集計チェック!I$23&amp;",男"&amp;","&amp;集計チェック!$A86)+COUNTIF(集計シート!$A$2:$E$202,",男"&amp;","&amp;集計チェック!$A86))</f>
        <v>0</v>
      </c>
      <c r="J86" s="108">
        <f t="shared" si="4"/>
        <v>0</v>
      </c>
      <c r="K86" s="108">
        <f>IF($A86="","",COUNTIF(集計シート!$A$2:$E$202,集計チェック!K$23&amp;",女"&amp;","&amp;集計チェック!$A86))</f>
        <v>0</v>
      </c>
      <c r="L86" s="108">
        <f>IF($A86="","",COUNTIF(集計シート!$A$2:$E$202,集計チェック!L$23&amp;",女"&amp;","&amp;集計チェック!$A86))</f>
        <v>0</v>
      </c>
      <c r="M86" s="108">
        <f>IF($A86="","",COUNTIF(集計シート!$A$2:$E$202,集計チェック!M$23&amp;",女"&amp;","&amp;集計チェック!$A86))</f>
        <v>0</v>
      </c>
      <c r="N86" s="108">
        <f>IF($A86="","",COUNTIF(集計シート!$A$2:$E$202,集計チェック!N$23&amp;",女"&amp;","&amp;集計チェック!$A86))</f>
        <v>0</v>
      </c>
      <c r="O86" s="108">
        <f>IF($A86="","",COUNTIF(集計シート!$A$2:$E$202,集計チェック!O$23&amp;",女"&amp;","&amp;集計チェック!$A86)+COUNTIF(集計シート!$A$2:$E$202,",女"&amp;","&amp;集計チェック!$A86))</f>
        <v>0</v>
      </c>
      <c r="Q86" s="108">
        <f>データ!R63</f>
        <v>0</v>
      </c>
      <c r="R86" s="92">
        <f>データ!S63</f>
        <v>0</v>
      </c>
      <c r="S86" s="93"/>
      <c r="T86" s="115">
        <f>IF($Q86="","",COUNTIF(集計シート!$K$2:$O$202,$Q86&amp;","&amp;1))</f>
        <v>0</v>
      </c>
      <c r="U86" s="117" t="str">
        <f t="shared" si="5"/>
        <v/>
      </c>
      <c r="V86" s="108">
        <f>データ!T63</f>
        <v>0</v>
      </c>
      <c r="W86" s="92">
        <f>データ!U63</f>
        <v>0</v>
      </c>
      <c r="X86" s="93"/>
      <c r="Y86" s="115">
        <f>IF($V86="","",COUNTIF(集計シート!$K$2:$O$202,$V86&amp;","&amp;1))</f>
        <v>0</v>
      </c>
      <c r="Z86" s="118" t="str">
        <f t="shared" si="6"/>
        <v/>
      </c>
    </row>
    <row r="87" spans="1:26">
      <c r="A87" s="108">
        <f>データ!P64</f>
        <v>0</v>
      </c>
      <c r="B87" s="91">
        <f>データ!Q64</f>
        <v>0</v>
      </c>
      <c r="C87" s="107">
        <f t="shared" si="7"/>
        <v>0</v>
      </c>
      <c r="D87" s="108">
        <f t="shared" si="8"/>
        <v>0</v>
      </c>
      <c r="E87" s="108">
        <f>IF($A87="","",COUNTIF(集計シート!$A$2:$E$202,集計チェック!E$23&amp;",男"&amp;","&amp;集計チェック!$A87))</f>
        <v>0</v>
      </c>
      <c r="F87" s="108">
        <f>IF($A87="","",COUNTIF(集計シート!$A$2:$E$202,集計チェック!F$23&amp;",男"&amp;","&amp;集計チェック!$A87))</f>
        <v>0</v>
      </c>
      <c r="G87" s="108">
        <f>IF($A87="","",COUNTIF(集計シート!$A$2:$E$202,集計チェック!G$23&amp;",男"&amp;","&amp;集計チェック!$A87))</f>
        <v>0</v>
      </c>
      <c r="H87" s="108">
        <f>IF($A87="","",COUNTIF(集計シート!$A$2:$E$202,集計チェック!H$23&amp;",男"&amp;","&amp;集計チェック!$A87))</f>
        <v>0</v>
      </c>
      <c r="I87" s="108">
        <f>IF($A87="","",COUNTIF(集計シート!$A$2:$E$202,集計チェック!I$23&amp;",男"&amp;","&amp;集計チェック!$A87)+COUNTIF(集計シート!$A$2:$E$202,",男"&amp;","&amp;集計チェック!$A87))</f>
        <v>0</v>
      </c>
      <c r="J87" s="108">
        <f t="shared" si="4"/>
        <v>0</v>
      </c>
      <c r="K87" s="108">
        <f>IF($A87="","",COUNTIF(集計シート!$A$2:$E$202,集計チェック!K$23&amp;",女"&amp;","&amp;集計チェック!$A87))</f>
        <v>0</v>
      </c>
      <c r="L87" s="108">
        <f>IF($A87="","",COUNTIF(集計シート!$A$2:$E$202,集計チェック!L$23&amp;",女"&amp;","&amp;集計チェック!$A87))</f>
        <v>0</v>
      </c>
      <c r="M87" s="108">
        <f>IF($A87="","",COUNTIF(集計シート!$A$2:$E$202,集計チェック!M$23&amp;",女"&amp;","&amp;集計チェック!$A87))</f>
        <v>0</v>
      </c>
      <c r="N87" s="108">
        <f>IF($A87="","",COUNTIF(集計シート!$A$2:$E$202,集計チェック!N$23&amp;",女"&amp;","&amp;集計チェック!$A87))</f>
        <v>0</v>
      </c>
      <c r="O87" s="108">
        <f>IF($A87="","",COUNTIF(集計シート!$A$2:$E$202,集計チェック!O$23&amp;",女"&amp;","&amp;集計チェック!$A87)+COUNTIF(集計シート!$A$2:$E$202,",女"&amp;","&amp;集計チェック!$A87))</f>
        <v>0</v>
      </c>
      <c r="Q87" s="108">
        <f>データ!R64</f>
        <v>0</v>
      </c>
      <c r="R87" s="92">
        <f>データ!S64</f>
        <v>0</v>
      </c>
      <c r="S87" s="93"/>
      <c r="T87" s="115">
        <f>IF($Q87="","",COUNTIF(集計シート!$K$2:$O$202,$Q87&amp;","&amp;1))</f>
        <v>0</v>
      </c>
      <c r="U87" s="117" t="str">
        <f t="shared" si="5"/>
        <v/>
      </c>
      <c r="V87" s="108">
        <f>データ!T64</f>
        <v>0</v>
      </c>
      <c r="W87" s="92">
        <f>データ!U64</f>
        <v>0</v>
      </c>
      <c r="X87" s="93"/>
      <c r="Y87" s="115">
        <f>IF($V87="","",COUNTIF(集計シート!$K$2:$O$202,$V87&amp;","&amp;1))</f>
        <v>0</v>
      </c>
      <c r="Z87" s="118" t="str">
        <f t="shared" si="6"/>
        <v/>
      </c>
    </row>
    <row r="88" spans="1:26">
      <c r="A88" s="108">
        <f>データ!P65</f>
        <v>0</v>
      </c>
      <c r="B88" s="91">
        <f>データ!Q65</f>
        <v>0</v>
      </c>
      <c r="C88" s="107">
        <f t="shared" si="7"/>
        <v>0</v>
      </c>
      <c r="D88" s="108">
        <f t="shared" si="8"/>
        <v>0</v>
      </c>
      <c r="E88" s="108">
        <f>IF($A88="","",COUNTIF(集計シート!$A$2:$E$202,集計チェック!E$23&amp;",男"&amp;","&amp;集計チェック!$A88))</f>
        <v>0</v>
      </c>
      <c r="F88" s="108">
        <f>IF($A88="","",COUNTIF(集計シート!$A$2:$E$202,集計チェック!F$23&amp;",男"&amp;","&amp;集計チェック!$A88))</f>
        <v>0</v>
      </c>
      <c r="G88" s="108">
        <f>IF($A88="","",COUNTIF(集計シート!$A$2:$E$202,集計チェック!G$23&amp;",男"&amp;","&amp;集計チェック!$A88))</f>
        <v>0</v>
      </c>
      <c r="H88" s="108">
        <f>IF($A88="","",COUNTIF(集計シート!$A$2:$E$202,集計チェック!H$23&amp;",男"&amp;","&amp;集計チェック!$A88))</f>
        <v>0</v>
      </c>
      <c r="I88" s="108">
        <f>IF($A88="","",COUNTIF(集計シート!$A$2:$E$202,集計チェック!I$23&amp;",男"&amp;","&amp;集計チェック!$A88)+COUNTIF(集計シート!$A$2:$E$202,",男"&amp;","&amp;集計チェック!$A88))</f>
        <v>0</v>
      </c>
      <c r="J88" s="108">
        <f t="shared" si="4"/>
        <v>0</v>
      </c>
      <c r="K88" s="108">
        <f>IF($A88="","",COUNTIF(集計シート!$A$2:$E$202,集計チェック!K$23&amp;",女"&amp;","&amp;集計チェック!$A88))</f>
        <v>0</v>
      </c>
      <c r="L88" s="108">
        <f>IF($A88="","",COUNTIF(集計シート!$A$2:$E$202,集計チェック!L$23&amp;",女"&amp;","&amp;集計チェック!$A88))</f>
        <v>0</v>
      </c>
      <c r="M88" s="108">
        <f>IF($A88="","",COUNTIF(集計シート!$A$2:$E$202,集計チェック!M$23&amp;",女"&amp;","&amp;集計チェック!$A88))</f>
        <v>0</v>
      </c>
      <c r="N88" s="108">
        <f>IF($A88="","",COUNTIF(集計シート!$A$2:$E$202,集計チェック!N$23&amp;",女"&amp;","&amp;集計チェック!$A88))</f>
        <v>0</v>
      </c>
      <c r="O88" s="108">
        <f>IF($A88="","",COUNTIF(集計シート!$A$2:$E$202,集計チェック!O$23&amp;",女"&amp;","&amp;集計チェック!$A88)+COUNTIF(集計シート!$A$2:$E$202,",女"&amp;","&amp;集計チェック!$A88))</f>
        <v>0</v>
      </c>
      <c r="Q88" s="108">
        <f>データ!R65</f>
        <v>0</v>
      </c>
      <c r="R88" s="92">
        <f>データ!S65</f>
        <v>0</v>
      </c>
      <c r="S88" s="93"/>
      <c r="T88" s="115">
        <f>IF($Q88="","",COUNTIF(集計シート!$K$2:$O$202,$Q88&amp;","&amp;1))</f>
        <v>0</v>
      </c>
      <c r="U88" s="117" t="str">
        <f t="shared" si="5"/>
        <v/>
      </c>
      <c r="V88" s="108">
        <f>データ!T65</f>
        <v>0</v>
      </c>
      <c r="W88" s="92">
        <f>データ!U65</f>
        <v>0</v>
      </c>
      <c r="X88" s="93"/>
      <c r="Y88" s="115">
        <f>IF($V88="","",COUNTIF(集計シート!$K$2:$O$202,$V88&amp;","&amp;1))</f>
        <v>0</v>
      </c>
      <c r="Z88" s="118" t="str">
        <f t="shared" si="6"/>
        <v/>
      </c>
    </row>
    <row r="89" spans="1:26">
      <c r="A89" s="108">
        <f>データ!P66</f>
        <v>0</v>
      </c>
      <c r="B89" s="91">
        <f>データ!Q66</f>
        <v>0</v>
      </c>
      <c r="C89" s="107">
        <f t="shared" ref="C89:C96" si="9">IF($A89="","",D89+J89)</f>
        <v>0</v>
      </c>
      <c r="D89" s="108">
        <f t="shared" ref="D89:D96" si="10">IF($A89="","",SUM(E89:I89))</f>
        <v>0</v>
      </c>
      <c r="E89" s="108">
        <f>IF($A89="","",COUNTIF(集計シート!$A$2:$E$202,集計チェック!E$23&amp;",男"&amp;","&amp;集計チェック!$A89))</f>
        <v>0</v>
      </c>
      <c r="F89" s="108">
        <f>IF($A89="","",COUNTIF(集計シート!$A$2:$E$202,集計チェック!F$23&amp;",男"&amp;","&amp;集計チェック!$A89))</f>
        <v>0</v>
      </c>
      <c r="G89" s="108">
        <f>IF($A89="","",COUNTIF(集計シート!$A$2:$E$202,集計チェック!G$23&amp;",男"&amp;","&amp;集計チェック!$A89))</f>
        <v>0</v>
      </c>
      <c r="H89" s="108">
        <f>IF($A89="","",COUNTIF(集計シート!$A$2:$E$202,集計チェック!H$23&amp;",男"&amp;","&amp;集計チェック!$A89))</f>
        <v>0</v>
      </c>
      <c r="I89" s="108">
        <f>IF($A89="","",COUNTIF(集計シート!$A$2:$E$202,集計チェック!I$23&amp;",男"&amp;","&amp;集計チェック!$A89)+COUNTIF(集計シート!$A$2:$E$202,",男"&amp;","&amp;集計チェック!$A89))</f>
        <v>0</v>
      </c>
      <c r="J89" s="108">
        <f t="shared" si="4"/>
        <v>0</v>
      </c>
      <c r="K89" s="108">
        <f>IF($A89="","",COUNTIF(集計シート!$A$2:$E$202,集計チェック!K$23&amp;",女"&amp;","&amp;集計チェック!$A89))</f>
        <v>0</v>
      </c>
      <c r="L89" s="108">
        <f>IF($A89="","",COUNTIF(集計シート!$A$2:$E$202,集計チェック!L$23&amp;",女"&amp;","&amp;集計チェック!$A89))</f>
        <v>0</v>
      </c>
      <c r="M89" s="108">
        <f>IF($A89="","",COUNTIF(集計シート!$A$2:$E$202,集計チェック!M$23&amp;",女"&amp;","&amp;集計チェック!$A89))</f>
        <v>0</v>
      </c>
      <c r="N89" s="108">
        <f>IF($A89="","",COUNTIF(集計シート!$A$2:$E$202,集計チェック!N$23&amp;",女"&amp;","&amp;集計チェック!$A89))</f>
        <v>0</v>
      </c>
      <c r="O89" s="108">
        <f>IF($A89="","",COUNTIF(集計シート!$A$2:$E$202,集計チェック!O$23&amp;",女"&amp;","&amp;集計チェック!$A89)+COUNTIF(集計シート!$A$2:$E$202,",女"&amp;","&amp;集計チェック!$A89))</f>
        <v>0</v>
      </c>
      <c r="Q89" s="108">
        <f>データ!R66</f>
        <v>0</v>
      </c>
      <c r="R89" s="92">
        <f>データ!S66</f>
        <v>0</v>
      </c>
      <c r="S89" s="93"/>
      <c r="T89" s="115">
        <f>IF($Q89="","",COUNTIF(集計シート!$K$2:$O$202,$Q89&amp;","&amp;1))</f>
        <v>0</v>
      </c>
      <c r="U89" s="117" t="str">
        <f t="shared" ref="U89:U119" si="11">IF(S89="","",S89*T89)</f>
        <v/>
      </c>
      <c r="V89" s="108">
        <f>データ!T66</f>
        <v>0</v>
      </c>
      <c r="W89" s="92">
        <f>データ!U66</f>
        <v>0</v>
      </c>
      <c r="X89" s="93"/>
      <c r="Y89" s="115">
        <f>IF($V89="","",COUNTIF(集計シート!$K$2:$O$202,$V89&amp;","&amp;1))</f>
        <v>0</v>
      </c>
      <c r="Z89" s="118" t="str">
        <f t="shared" si="6"/>
        <v/>
      </c>
    </row>
    <row r="90" spans="1:26">
      <c r="A90" s="108">
        <f>データ!P67</f>
        <v>0</v>
      </c>
      <c r="B90" s="91">
        <f>データ!Q67</f>
        <v>0</v>
      </c>
      <c r="C90" s="107">
        <f t="shared" si="9"/>
        <v>0</v>
      </c>
      <c r="D90" s="108">
        <f t="shared" si="10"/>
        <v>0</v>
      </c>
      <c r="E90" s="108">
        <f>IF($A90="","",COUNTIF(集計シート!$A$2:$E$202,集計チェック!E$23&amp;",男"&amp;","&amp;集計チェック!$A90))</f>
        <v>0</v>
      </c>
      <c r="F90" s="108">
        <f>IF($A90="","",COUNTIF(集計シート!$A$2:$E$202,集計チェック!F$23&amp;",男"&amp;","&amp;集計チェック!$A90))</f>
        <v>0</v>
      </c>
      <c r="G90" s="108">
        <f>IF($A90="","",COUNTIF(集計シート!$A$2:$E$202,集計チェック!G$23&amp;",男"&amp;","&amp;集計チェック!$A90))</f>
        <v>0</v>
      </c>
      <c r="H90" s="108">
        <f>IF($A90="","",COUNTIF(集計シート!$A$2:$E$202,集計チェック!H$23&amp;",男"&amp;","&amp;集計チェック!$A90))</f>
        <v>0</v>
      </c>
      <c r="I90" s="108">
        <f>IF($A90="","",COUNTIF(集計シート!$A$2:$E$202,集計チェック!I$23&amp;",男"&amp;","&amp;集計チェック!$A90)+COUNTIF(集計シート!$A$2:$E$202,",男"&amp;","&amp;集計チェック!$A90))</f>
        <v>0</v>
      </c>
      <c r="J90" s="108">
        <f t="shared" ref="J90:J119" si="12">IF($A90="","",SUM(K90:O90))</f>
        <v>0</v>
      </c>
      <c r="K90" s="108">
        <f>IF($A90="","",COUNTIF(集計シート!$A$2:$E$202,集計チェック!K$23&amp;",女"&amp;","&amp;集計チェック!$A90))</f>
        <v>0</v>
      </c>
      <c r="L90" s="108">
        <f>IF($A90="","",COUNTIF(集計シート!$A$2:$E$202,集計チェック!L$23&amp;",女"&amp;","&amp;集計チェック!$A90))</f>
        <v>0</v>
      </c>
      <c r="M90" s="108">
        <f>IF($A90="","",COUNTIF(集計シート!$A$2:$E$202,集計チェック!M$23&amp;",女"&amp;","&amp;集計チェック!$A90))</f>
        <v>0</v>
      </c>
      <c r="N90" s="108">
        <f>IF($A90="","",COUNTIF(集計シート!$A$2:$E$202,集計チェック!N$23&amp;",女"&amp;","&amp;集計チェック!$A90))</f>
        <v>0</v>
      </c>
      <c r="O90" s="108">
        <f>IF($A90="","",COUNTIF(集計シート!$A$2:$E$202,集計チェック!O$23&amp;",女"&amp;","&amp;集計チェック!$A90)+COUNTIF(集計シート!$A$2:$E$202,",女"&amp;","&amp;集計チェック!$A90))</f>
        <v>0</v>
      </c>
      <c r="Q90" s="108">
        <f>データ!R67</f>
        <v>0</v>
      </c>
      <c r="R90" s="92">
        <f>データ!S67</f>
        <v>0</v>
      </c>
      <c r="S90" s="93"/>
      <c r="T90" s="115">
        <f>IF($Q90="","",COUNTIF(集計シート!$K$2:$O$202,$Q90&amp;","&amp;1))</f>
        <v>0</v>
      </c>
      <c r="U90" s="117" t="str">
        <f t="shared" si="11"/>
        <v/>
      </c>
      <c r="V90" s="108">
        <f>データ!T67</f>
        <v>0</v>
      </c>
      <c r="W90" s="92">
        <f>データ!U67</f>
        <v>0</v>
      </c>
      <c r="X90" s="93"/>
      <c r="Y90" s="115">
        <f>IF($V90="","",COUNTIF(集計シート!$K$2:$O$202,$V90&amp;","&amp;1))</f>
        <v>0</v>
      </c>
      <c r="Z90" s="118" t="str">
        <f t="shared" ref="Z90:Z119" si="13">IF(X90="","",X90*Y90)</f>
        <v/>
      </c>
    </row>
    <row r="91" spans="1:26">
      <c r="A91" s="108">
        <f>データ!P68</f>
        <v>0</v>
      </c>
      <c r="B91" s="91">
        <f>データ!Q68</f>
        <v>0</v>
      </c>
      <c r="C91" s="107">
        <f t="shared" si="9"/>
        <v>0</v>
      </c>
      <c r="D91" s="108">
        <f t="shared" si="10"/>
        <v>0</v>
      </c>
      <c r="E91" s="108">
        <f>IF($A91="","",COUNTIF(集計シート!$A$2:$E$202,集計チェック!E$23&amp;",男"&amp;","&amp;集計チェック!$A91))</f>
        <v>0</v>
      </c>
      <c r="F91" s="108">
        <f>IF($A91="","",COUNTIF(集計シート!$A$2:$E$202,集計チェック!F$23&amp;",男"&amp;","&amp;集計チェック!$A91))</f>
        <v>0</v>
      </c>
      <c r="G91" s="108">
        <f>IF($A91="","",COUNTIF(集計シート!$A$2:$E$202,集計チェック!G$23&amp;",男"&amp;","&amp;集計チェック!$A91))</f>
        <v>0</v>
      </c>
      <c r="H91" s="108">
        <f>IF($A91="","",COUNTIF(集計シート!$A$2:$E$202,集計チェック!H$23&amp;",男"&amp;","&amp;集計チェック!$A91))</f>
        <v>0</v>
      </c>
      <c r="I91" s="108">
        <f>IF($A91="","",COUNTIF(集計シート!$A$2:$E$202,集計チェック!I$23&amp;",男"&amp;","&amp;集計チェック!$A91)+COUNTIF(集計シート!$A$2:$E$202,",男"&amp;","&amp;集計チェック!$A91))</f>
        <v>0</v>
      </c>
      <c r="J91" s="108">
        <f t="shared" si="12"/>
        <v>0</v>
      </c>
      <c r="K91" s="108">
        <f>IF($A91="","",COUNTIF(集計シート!$A$2:$E$202,集計チェック!K$23&amp;",女"&amp;","&amp;集計チェック!$A91))</f>
        <v>0</v>
      </c>
      <c r="L91" s="108">
        <f>IF($A91="","",COUNTIF(集計シート!$A$2:$E$202,集計チェック!L$23&amp;",女"&amp;","&amp;集計チェック!$A91))</f>
        <v>0</v>
      </c>
      <c r="M91" s="108">
        <f>IF($A91="","",COUNTIF(集計シート!$A$2:$E$202,集計チェック!M$23&amp;",女"&amp;","&amp;集計チェック!$A91))</f>
        <v>0</v>
      </c>
      <c r="N91" s="108">
        <f>IF($A91="","",COUNTIF(集計シート!$A$2:$E$202,集計チェック!N$23&amp;",女"&amp;","&amp;集計チェック!$A91))</f>
        <v>0</v>
      </c>
      <c r="O91" s="108">
        <f>IF($A91="","",COUNTIF(集計シート!$A$2:$E$202,集計チェック!O$23&amp;",女"&amp;","&amp;集計チェック!$A91)+COUNTIF(集計シート!$A$2:$E$202,",女"&amp;","&amp;集計チェック!$A91))</f>
        <v>0</v>
      </c>
      <c r="Q91" s="108">
        <f>データ!R68</f>
        <v>0</v>
      </c>
      <c r="R91" s="92">
        <f>データ!S68</f>
        <v>0</v>
      </c>
      <c r="S91" s="93"/>
      <c r="T91" s="115">
        <f>IF($Q91="","",COUNTIF(集計シート!$K$2:$O$202,$Q91&amp;","&amp;1))</f>
        <v>0</v>
      </c>
      <c r="U91" s="117" t="str">
        <f t="shared" si="11"/>
        <v/>
      </c>
      <c r="V91" s="108">
        <f>データ!T68</f>
        <v>0</v>
      </c>
      <c r="W91" s="92">
        <f>データ!U68</f>
        <v>0</v>
      </c>
      <c r="X91" s="93"/>
      <c r="Y91" s="115">
        <f>IF($V91="","",COUNTIF(集計シート!$K$2:$O$202,$V91&amp;","&amp;1))</f>
        <v>0</v>
      </c>
      <c r="Z91" s="118" t="str">
        <f t="shared" si="13"/>
        <v/>
      </c>
    </row>
    <row r="92" spans="1:26">
      <c r="A92" s="108">
        <f>データ!P69</f>
        <v>0</v>
      </c>
      <c r="B92" s="91">
        <f>データ!Q69</f>
        <v>0</v>
      </c>
      <c r="C92" s="107">
        <f t="shared" si="9"/>
        <v>0</v>
      </c>
      <c r="D92" s="108">
        <f t="shared" si="10"/>
        <v>0</v>
      </c>
      <c r="E92" s="108">
        <f>IF($A92="","",COUNTIF(集計シート!$A$2:$E$202,集計チェック!E$23&amp;",男"&amp;","&amp;集計チェック!$A92))</f>
        <v>0</v>
      </c>
      <c r="F92" s="108">
        <f>IF($A92="","",COUNTIF(集計シート!$A$2:$E$202,集計チェック!F$23&amp;",男"&amp;","&amp;集計チェック!$A92))</f>
        <v>0</v>
      </c>
      <c r="G92" s="108">
        <f>IF($A92="","",COUNTIF(集計シート!$A$2:$E$202,集計チェック!G$23&amp;",男"&amp;","&amp;集計チェック!$A92))</f>
        <v>0</v>
      </c>
      <c r="H92" s="108">
        <f>IF($A92="","",COUNTIF(集計シート!$A$2:$E$202,集計チェック!H$23&amp;",男"&amp;","&amp;集計チェック!$A92))</f>
        <v>0</v>
      </c>
      <c r="I92" s="108">
        <f>IF($A92="","",COUNTIF(集計シート!$A$2:$E$202,集計チェック!I$23&amp;",男"&amp;","&amp;集計チェック!$A92)+COUNTIF(集計シート!$A$2:$E$202,",男"&amp;","&amp;集計チェック!$A92))</f>
        <v>0</v>
      </c>
      <c r="J92" s="108">
        <f t="shared" si="12"/>
        <v>0</v>
      </c>
      <c r="K92" s="108">
        <f>IF($A92="","",COUNTIF(集計シート!$A$2:$E$202,集計チェック!K$23&amp;",女"&amp;","&amp;集計チェック!$A92))</f>
        <v>0</v>
      </c>
      <c r="L92" s="108">
        <f>IF($A92="","",COUNTIF(集計シート!$A$2:$E$202,集計チェック!L$23&amp;",女"&amp;","&amp;集計チェック!$A92))</f>
        <v>0</v>
      </c>
      <c r="M92" s="108">
        <f>IF($A92="","",COUNTIF(集計シート!$A$2:$E$202,集計チェック!M$23&amp;",女"&amp;","&amp;集計チェック!$A92))</f>
        <v>0</v>
      </c>
      <c r="N92" s="108">
        <f>IF($A92="","",COUNTIF(集計シート!$A$2:$E$202,集計チェック!N$23&amp;",女"&amp;","&amp;集計チェック!$A92))</f>
        <v>0</v>
      </c>
      <c r="O92" s="108">
        <f>IF($A92="","",COUNTIF(集計シート!$A$2:$E$202,集計チェック!O$23&amp;",女"&amp;","&amp;集計チェック!$A92)+COUNTIF(集計シート!$A$2:$E$202,",女"&amp;","&amp;集計チェック!$A92))</f>
        <v>0</v>
      </c>
      <c r="Q92" s="108">
        <f>データ!R69</f>
        <v>0</v>
      </c>
      <c r="R92" s="92">
        <f>データ!S69</f>
        <v>0</v>
      </c>
      <c r="S92" s="93"/>
      <c r="T92" s="115">
        <f>IF($Q92="","",COUNTIF(集計シート!$K$2:$O$202,$Q92&amp;","&amp;1))</f>
        <v>0</v>
      </c>
      <c r="U92" s="117" t="str">
        <f t="shared" si="11"/>
        <v/>
      </c>
      <c r="V92" s="108">
        <f>データ!T69</f>
        <v>0</v>
      </c>
      <c r="W92" s="92">
        <f>データ!U69</f>
        <v>0</v>
      </c>
      <c r="X92" s="93"/>
      <c r="Y92" s="115">
        <f>IF($V92="","",COUNTIF(集計シート!$K$2:$O$202,$V92&amp;","&amp;1))</f>
        <v>0</v>
      </c>
      <c r="Z92" s="118" t="str">
        <f t="shared" si="13"/>
        <v/>
      </c>
    </row>
    <row r="93" spans="1:26">
      <c r="A93" s="108">
        <f>データ!P70</f>
        <v>0</v>
      </c>
      <c r="B93" s="91">
        <f>データ!Q70</f>
        <v>0</v>
      </c>
      <c r="C93" s="107">
        <f t="shared" si="9"/>
        <v>0</v>
      </c>
      <c r="D93" s="108">
        <f t="shared" si="10"/>
        <v>0</v>
      </c>
      <c r="E93" s="108">
        <f>IF($A93="","",COUNTIF(集計シート!$A$2:$E$202,集計チェック!E$23&amp;",男"&amp;","&amp;集計チェック!$A93))</f>
        <v>0</v>
      </c>
      <c r="F93" s="108">
        <f>IF($A93="","",COUNTIF(集計シート!$A$2:$E$202,集計チェック!F$23&amp;",男"&amp;","&amp;集計チェック!$A93))</f>
        <v>0</v>
      </c>
      <c r="G93" s="108">
        <f>IF($A93="","",COUNTIF(集計シート!$A$2:$E$202,集計チェック!G$23&amp;",男"&amp;","&amp;集計チェック!$A93))</f>
        <v>0</v>
      </c>
      <c r="H93" s="108">
        <f>IF($A93="","",COUNTIF(集計シート!$A$2:$E$202,集計チェック!H$23&amp;",男"&amp;","&amp;集計チェック!$A93))</f>
        <v>0</v>
      </c>
      <c r="I93" s="108">
        <f>IF($A93="","",COUNTIF(集計シート!$A$2:$E$202,集計チェック!I$23&amp;",男"&amp;","&amp;集計チェック!$A93)+COUNTIF(集計シート!$A$2:$E$202,",男"&amp;","&amp;集計チェック!$A93))</f>
        <v>0</v>
      </c>
      <c r="J93" s="108">
        <f t="shared" si="12"/>
        <v>0</v>
      </c>
      <c r="K93" s="108">
        <f>IF($A93="","",COUNTIF(集計シート!$A$2:$E$202,集計チェック!K$23&amp;",女"&amp;","&amp;集計チェック!$A93))</f>
        <v>0</v>
      </c>
      <c r="L93" s="108">
        <f>IF($A93="","",COUNTIF(集計シート!$A$2:$E$202,集計チェック!L$23&amp;",女"&amp;","&amp;集計チェック!$A93))</f>
        <v>0</v>
      </c>
      <c r="M93" s="108">
        <f>IF($A93="","",COUNTIF(集計シート!$A$2:$E$202,集計チェック!M$23&amp;",女"&amp;","&amp;集計チェック!$A93))</f>
        <v>0</v>
      </c>
      <c r="N93" s="108">
        <f>IF($A93="","",COUNTIF(集計シート!$A$2:$E$202,集計チェック!N$23&amp;",女"&amp;","&amp;集計チェック!$A93))</f>
        <v>0</v>
      </c>
      <c r="O93" s="108">
        <f>IF($A93="","",COUNTIF(集計シート!$A$2:$E$202,集計チェック!O$23&amp;",女"&amp;","&amp;集計チェック!$A93)+COUNTIF(集計シート!$A$2:$E$202,",女"&amp;","&amp;集計チェック!$A93))</f>
        <v>0</v>
      </c>
      <c r="Q93" s="108">
        <f>データ!R70</f>
        <v>0</v>
      </c>
      <c r="R93" s="92">
        <f>データ!S70</f>
        <v>0</v>
      </c>
      <c r="S93" s="93"/>
      <c r="T93" s="115">
        <f>IF($Q93="","",COUNTIF(集計シート!$K$2:$O$202,$Q93&amp;","&amp;1))</f>
        <v>0</v>
      </c>
      <c r="U93" s="117" t="str">
        <f t="shared" si="11"/>
        <v/>
      </c>
      <c r="V93" s="108">
        <f>データ!T70</f>
        <v>0</v>
      </c>
      <c r="W93" s="92">
        <f>データ!U70</f>
        <v>0</v>
      </c>
      <c r="X93" s="93"/>
      <c r="Y93" s="115">
        <f>IF($V93="","",COUNTIF(集計シート!$K$2:$O$202,$V93&amp;","&amp;1))</f>
        <v>0</v>
      </c>
      <c r="Z93" s="118" t="str">
        <f t="shared" si="13"/>
        <v/>
      </c>
    </row>
    <row r="94" spans="1:26">
      <c r="A94" s="108">
        <f>データ!P71</f>
        <v>0</v>
      </c>
      <c r="B94" s="91">
        <f>データ!Q71</f>
        <v>0</v>
      </c>
      <c r="C94" s="107">
        <f t="shared" si="9"/>
        <v>0</v>
      </c>
      <c r="D94" s="108">
        <f t="shared" si="10"/>
        <v>0</v>
      </c>
      <c r="E94" s="108">
        <f>IF($A94="","",COUNTIF(集計シート!$A$2:$E$202,集計チェック!E$23&amp;",男"&amp;","&amp;集計チェック!$A94))</f>
        <v>0</v>
      </c>
      <c r="F94" s="108">
        <f>IF($A94="","",COUNTIF(集計シート!$A$2:$E$202,集計チェック!F$23&amp;",男"&amp;","&amp;集計チェック!$A94))</f>
        <v>0</v>
      </c>
      <c r="G94" s="108">
        <f>IF($A94="","",COUNTIF(集計シート!$A$2:$E$202,集計チェック!G$23&amp;",男"&amp;","&amp;集計チェック!$A94))</f>
        <v>0</v>
      </c>
      <c r="H94" s="108">
        <f>IF($A94="","",COUNTIF(集計シート!$A$2:$E$202,集計チェック!H$23&amp;",男"&amp;","&amp;集計チェック!$A94))</f>
        <v>0</v>
      </c>
      <c r="I94" s="108">
        <f>IF($A94="","",COUNTIF(集計シート!$A$2:$E$202,集計チェック!I$23&amp;",男"&amp;","&amp;集計チェック!$A94)+COUNTIF(集計シート!$A$2:$E$202,",男"&amp;","&amp;集計チェック!$A94))</f>
        <v>0</v>
      </c>
      <c r="J94" s="108">
        <f t="shared" si="12"/>
        <v>0</v>
      </c>
      <c r="K94" s="108">
        <f>IF($A94="","",COUNTIF(集計シート!$A$2:$E$202,集計チェック!K$23&amp;",女"&amp;","&amp;集計チェック!$A94))</f>
        <v>0</v>
      </c>
      <c r="L94" s="108">
        <f>IF($A94="","",COUNTIF(集計シート!$A$2:$E$202,集計チェック!L$23&amp;",女"&amp;","&amp;集計チェック!$A94))</f>
        <v>0</v>
      </c>
      <c r="M94" s="108">
        <f>IF($A94="","",COUNTIF(集計シート!$A$2:$E$202,集計チェック!M$23&amp;",女"&amp;","&amp;集計チェック!$A94))</f>
        <v>0</v>
      </c>
      <c r="N94" s="108">
        <f>IF($A94="","",COUNTIF(集計シート!$A$2:$E$202,集計チェック!N$23&amp;",女"&amp;","&amp;集計チェック!$A94))</f>
        <v>0</v>
      </c>
      <c r="O94" s="108">
        <f>IF($A94="","",COUNTIF(集計シート!$A$2:$E$202,集計チェック!O$23&amp;",女"&amp;","&amp;集計チェック!$A94)+COUNTIF(集計シート!$A$2:$E$202,",女"&amp;","&amp;集計チェック!$A94))</f>
        <v>0</v>
      </c>
      <c r="Q94" s="108">
        <f>データ!R71</f>
        <v>0</v>
      </c>
      <c r="R94" s="92">
        <f>データ!S71</f>
        <v>0</v>
      </c>
      <c r="S94" s="93"/>
      <c r="T94" s="115">
        <f>IF($Q94="","",COUNTIF(集計シート!$K$2:$O$202,$Q94&amp;","&amp;1))</f>
        <v>0</v>
      </c>
      <c r="U94" s="117" t="str">
        <f t="shared" si="11"/>
        <v/>
      </c>
      <c r="V94" s="108">
        <f>データ!T71</f>
        <v>0</v>
      </c>
      <c r="W94" s="92">
        <f>データ!U71</f>
        <v>0</v>
      </c>
      <c r="X94" s="93"/>
      <c r="Y94" s="115">
        <f>IF($V94="","",COUNTIF(集計シート!$K$2:$O$202,$V94&amp;","&amp;1))</f>
        <v>0</v>
      </c>
      <c r="Z94" s="118" t="str">
        <f t="shared" si="13"/>
        <v/>
      </c>
    </row>
    <row r="95" spans="1:26">
      <c r="A95" s="108">
        <f>データ!P72</f>
        <v>0</v>
      </c>
      <c r="B95" s="91">
        <f>データ!Q72</f>
        <v>0</v>
      </c>
      <c r="C95" s="107">
        <f t="shared" si="9"/>
        <v>0</v>
      </c>
      <c r="D95" s="108">
        <f t="shared" si="10"/>
        <v>0</v>
      </c>
      <c r="E95" s="108">
        <f>IF($A95="","",COUNTIF(集計シート!$A$2:$E$202,集計チェック!E$23&amp;",男"&amp;","&amp;集計チェック!$A95))</f>
        <v>0</v>
      </c>
      <c r="F95" s="108">
        <f>IF($A95="","",COUNTIF(集計シート!$A$2:$E$202,集計チェック!F$23&amp;",男"&amp;","&amp;集計チェック!$A95))</f>
        <v>0</v>
      </c>
      <c r="G95" s="108">
        <f>IF($A95="","",COUNTIF(集計シート!$A$2:$E$202,集計チェック!G$23&amp;",男"&amp;","&amp;集計チェック!$A95))</f>
        <v>0</v>
      </c>
      <c r="H95" s="108">
        <f>IF($A95="","",COUNTIF(集計シート!$A$2:$E$202,集計チェック!H$23&amp;",男"&amp;","&amp;集計チェック!$A95))</f>
        <v>0</v>
      </c>
      <c r="I95" s="108">
        <f>IF($A95="","",COUNTIF(集計シート!$A$2:$E$202,集計チェック!I$23&amp;",男"&amp;","&amp;集計チェック!$A95)+COUNTIF(集計シート!$A$2:$E$202,",男"&amp;","&amp;集計チェック!$A95))</f>
        <v>0</v>
      </c>
      <c r="J95" s="108">
        <f t="shared" si="12"/>
        <v>0</v>
      </c>
      <c r="K95" s="108">
        <f>IF($A95="","",COUNTIF(集計シート!$A$2:$E$202,集計チェック!K$23&amp;",女"&amp;","&amp;集計チェック!$A95))</f>
        <v>0</v>
      </c>
      <c r="L95" s="108">
        <f>IF($A95="","",COUNTIF(集計シート!$A$2:$E$202,集計チェック!L$23&amp;",女"&amp;","&amp;集計チェック!$A95))</f>
        <v>0</v>
      </c>
      <c r="M95" s="108">
        <f>IF($A95="","",COUNTIF(集計シート!$A$2:$E$202,集計チェック!M$23&amp;",女"&amp;","&amp;集計チェック!$A95))</f>
        <v>0</v>
      </c>
      <c r="N95" s="108">
        <f>IF($A95="","",COUNTIF(集計シート!$A$2:$E$202,集計チェック!N$23&amp;",女"&amp;","&amp;集計チェック!$A95))</f>
        <v>0</v>
      </c>
      <c r="O95" s="108">
        <f>IF($A95="","",COUNTIF(集計シート!$A$2:$E$202,集計チェック!O$23&amp;",女"&amp;","&amp;集計チェック!$A95)+COUNTIF(集計シート!$A$2:$E$202,",女"&amp;","&amp;集計チェック!$A95))</f>
        <v>0</v>
      </c>
      <c r="Q95" s="108">
        <f>データ!R72</f>
        <v>0</v>
      </c>
      <c r="R95" s="92">
        <f>データ!S72</f>
        <v>0</v>
      </c>
      <c r="S95" s="93"/>
      <c r="T95" s="115">
        <f>IF($Q95="","",COUNTIF(集計シート!$K$2:$O$202,$Q95&amp;","&amp;1))</f>
        <v>0</v>
      </c>
      <c r="U95" s="117" t="str">
        <f t="shared" si="11"/>
        <v/>
      </c>
      <c r="V95" s="108">
        <f>データ!T72</f>
        <v>0</v>
      </c>
      <c r="W95" s="92">
        <f>データ!U72</f>
        <v>0</v>
      </c>
      <c r="X95" s="93"/>
      <c r="Y95" s="115">
        <f>IF($V95="","",COUNTIF(集計シート!$K$2:$O$202,$V95&amp;","&amp;1))</f>
        <v>0</v>
      </c>
      <c r="Z95" s="118" t="str">
        <f t="shared" si="13"/>
        <v/>
      </c>
    </row>
    <row r="96" spans="1:26">
      <c r="A96" s="108">
        <f>データ!P73</f>
        <v>0</v>
      </c>
      <c r="B96" s="91">
        <f>データ!Q73</f>
        <v>0</v>
      </c>
      <c r="C96" s="107">
        <f t="shared" si="9"/>
        <v>0</v>
      </c>
      <c r="D96" s="108">
        <f t="shared" si="10"/>
        <v>0</v>
      </c>
      <c r="E96" s="108">
        <f>IF($A96="","",COUNTIF(集計シート!$A$2:$E$202,集計チェック!E$23&amp;",男"&amp;","&amp;集計チェック!$A96))</f>
        <v>0</v>
      </c>
      <c r="F96" s="108">
        <f>IF($A96="","",COUNTIF(集計シート!$A$2:$E$202,集計チェック!F$23&amp;",男"&amp;","&amp;集計チェック!$A96))</f>
        <v>0</v>
      </c>
      <c r="G96" s="108">
        <f>IF($A96="","",COUNTIF(集計シート!$A$2:$E$202,集計チェック!G$23&amp;",男"&amp;","&amp;集計チェック!$A96))</f>
        <v>0</v>
      </c>
      <c r="H96" s="108">
        <f>IF($A96="","",COUNTIF(集計シート!$A$2:$E$202,集計チェック!H$23&amp;",男"&amp;","&amp;集計チェック!$A96))</f>
        <v>0</v>
      </c>
      <c r="I96" s="108">
        <f>IF($A96="","",COUNTIF(集計シート!$A$2:$E$202,集計チェック!I$23&amp;",男"&amp;","&amp;集計チェック!$A96)+COUNTIF(集計シート!$A$2:$E$202,",男"&amp;","&amp;集計チェック!$A96))</f>
        <v>0</v>
      </c>
      <c r="J96" s="108">
        <f t="shared" si="12"/>
        <v>0</v>
      </c>
      <c r="K96" s="108">
        <f>IF($A96="","",COUNTIF(集計シート!$A$2:$E$202,集計チェック!K$23&amp;",女"&amp;","&amp;集計チェック!$A96))</f>
        <v>0</v>
      </c>
      <c r="L96" s="108">
        <f>IF($A96="","",COUNTIF(集計シート!$A$2:$E$202,集計チェック!L$23&amp;",女"&amp;","&amp;集計チェック!$A96))</f>
        <v>0</v>
      </c>
      <c r="M96" s="108">
        <f>IF($A96="","",COUNTIF(集計シート!$A$2:$E$202,集計チェック!M$23&amp;",女"&amp;","&amp;集計チェック!$A96))</f>
        <v>0</v>
      </c>
      <c r="N96" s="108">
        <f>IF($A96="","",COUNTIF(集計シート!$A$2:$E$202,集計チェック!N$23&amp;",女"&amp;","&amp;集計チェック!$A96))</f>
        <v>0</v>
      </c>
      <c r="O96" s="108">
        <f>IF($A96="","",COUNTIF(集計シート!$A$2:$E$202,集計チェック!O$23&amp;",女"&amp;","&amp;集計チェック!$A96)+COUNTIF(集計シート!$A$2:$E$202,",女"&amp;","&amp;集計チェック!$A96))</f>
        <v>0</v>
      </c>
      <c r="Q96" s="108">
        <f>データ!R73</f>
        <v>0</v>
      </c>
      <c r="R96" s="92">
        <f>データ!S73</f>
        <v>0</v>
      </c>
      <c r="S96" s="93"/>
      <c r="T96" s="115">
        <f>IF($Q96="","",COUNTIF(集計シート!$K$2:$O$202,$Q96&amp;","&amp;1))</f>
        <v>0</v>
      </c>
      <c r="U96" s="117" t="str">
        <f t="shared" si="11"/>
        <v/>
      </c>
      <c r="V96" s="108">
        <f>データ!T73</f>
        <v>0</v>
      </c>
      <c r="W96" s="92">
        <f>データ!U73</f>
        <v>0</v>
      </c>
      <c r="X96" s="93"/>
      <c r="Y96" s="115">
        <f>IF($V96="","",COUNTIF(集計シート!$K$2:$O$202,$V96&amp;","&amp;1))</f>
        <v>0</v>
      </c>
      <c r="Z96" s="118" t="str">
        <f t="shared" si="13"/>
        <v/>
      </c>
    </row>
    <row r="97" spans="1:26">
      <c r="A97" s="108">
        <f>データ!P74</f>
        <v>0</v>
      </c>
      <c r="B97" s="91">
        <f>データ!Q74</f>
        <v>0</v>
      </c>
      <c r="C97" s="107">
        <f t="shared" ref="C97:C119" si="14">IF($A97="","",D97+J97)</f>
        <v>0</v>
      </c>
      <c r="D97" s="108">
        <f t="shared" ref="D97:D119" si="15">IF($A97="","",SUM(E97:I97))</f>
        <v>0</v>
      </c>
      <c r="E97" s="108">
        <f>IF($A97="","",COUNTIF(集計シート!$A$2:$E$202,集計チェック!E$23&amp;",男"&amp;","&amp;集計チェック!$A97))</f>
        <v>0</v>
      </c>
      <c r="F97" s="108">
        <f>IF($A97="","",COUNTIF(集計シート!$A$2:$E$202,集計チェック!F$23&amp;",男"&amp;","&amp;集計チェック!$A97))</f>
        <v>0</v>
      </c>
      <c r="G97" s="108">
        <f>IF($A97="","",COUNTIF(集計シート!$A$2:$E$202,集計チェック!G$23&amp;",男"&amp;","&amp;集計チェック!$A97))</f>
        <v>0</v>
      </c>
      <c r="H97" s="108">
        <f>IF($A97="","",COUNTIF(集計シート!$A$2:$E$202,集計チェック!H$23&amp;",男"&amp;","&amp;集計チェック!$A97))</f>
        <v>0</v>
      </c>
      <c r="I97" s="108">
        <f>IF($A97="","",COUNTIF(集計シート!$A$2:$E$202,集計チェック!I$23&amp;",男"&amp;","&amp;集計チェック!$A97)+COUNTIF(集計シート!$A$2:$E$202,",男"&amp;","&amp;集計チェック!$A97))</f>
        <v>0</v>
      </c>
      <c r="J97" s="108">
        <f t="shared" si="12"/>
        <v>0</v>
      </c>
      <c r="K97" s="108">
        <f>IF($A97="","",COUNTIF(集計シート!$A$2:$E$202,集計チェック!K$23&amp;",女"&amp;","&amp;集計チェック!$A97))</f>
        <v>0</v>
      </c>
      <c r="L97" s="108">
        <f>IF($A97="","",COUNTIF(集計シート!$A$2:$E$202,集計チェック!L$23&amp;",女"&amp;","&amp;集計チェック!$A97))</f>
        <v>0</v>
      </c>
      <c r="M97" s="108">
        <f>IF($A97="","",COUNTIF(集計シート!$A$2:$E$202,集計チェック!M$23&amp;",女"&amp;","&amp;集計チェック!$A97))</f>
        <v>0</v>
      </c>
      <c r="N97" s="108">
        <f>IF($A97="","",COUNTIF(集計シート!$A$2:$E$202,集計チェック!N$23&amp;",女"&amp;","&amp;集計チェック!$A97))</f>
        <v>0</v>
      </c>
      <c r="O97" s="108">
        <f>IF($A97="","",COUNTIF(集計シート!$A$2:$E$202,集計チェック!O$23&amp;",女"&amp;","&amp;集計チェック!$A97)+COUNTIF(集計シート!$A$2:$E$202,",女"&amp;","&amp;集計チェック!$A97))</f>
        <v>0</v>
      </c>
      <c r="Q97" s="108">
        <f>データ!R74</f>
        <v>0</v>
      </c>
      <c r="R97" s="92">
        <f>データ!S74</f>
        <v>0</v>
      </c>
      <c r="S97" s="93"/>
      <c r="T97" s="115">
        <f>IF($Q97="","",COUNTIF(集計シート!$K$2:$O$202,$Q97&amp;","&amp;1))</f>
        <v>0</v>
      </c>
      <c r="U97" s="117" t="str">
        <f t="shared" si="11"/>
        <v/>
      </c>
      <c r="V97" s="108">
        <f>データ!T74</f>
        <v>0</v>
      </c>
      <c r="W97" s="92">
        <f>データ!U74</f>
        <v>0</v>
      </c>
      <c r="X97" s="93"/>
      <c r="Y97" s="115">
        <f>IF($V97="","",COUNTIF(集計シート!$K$2:$O$202,$V97&amp;","&amp;1))</f>
        <v>0</v>
      </c>
      <c r="Z97" s="118" t="str">
        <f t="shared" si="13"/>
        <v/>
      </c>
    </row>
    <row r="98" spans="1:26">
      <c r="A98" s="108">
        <f>データ!P75</f>
        <v>0</v>
      </c>
      <c r="B98" s="91">
        <f>データ!Q75</f>
        <v>0</v>
      </c>
      <c r="C98" s="107">
        <f t="shared" si="14"/>
        <v>0</v>
      </c>
      <c r="D98" s="108">
        <f t="shared" si="15"/>
        <v>0</v>
      </c>
      <c r="E98" s="108">
        <f>IF($A98="","",COUNTIF(集計シート!$A$2:$E$202,集計チェック!E$23&amp;",男"&amp;","&amp;集計チェック!$A98))</f>
        <v>0</v>
      </c>
      <c r="F98" s="108">
        <f>IF($A98="","",COUNTIF(集計シート!$A$2:$E$202,集計チェック!F$23&amp;",男"&amp;","&amp;集計チェック!$A98))</f>
        <v>0</v>
      </c>
      <c r="G98" s="108">
        <f>IF($A98="","",COUNTIF(集計シート!$A$2:$E$202,集計チェック!G$23&amp;",男"&amp;","&amp;集計チェック!$A98))</f>
        <v>0</v>
      </c>
      <c r="H98" s="108">
        <f>IF($A98="","",COUNTIF(集計シート!$A$2:$E$202,集計チェック!H$23&amp;",男"&amp;","&amp;集計チェック!$A98))</f>
        <v>0</v>
      </c>
      <c r="I98" s="108">
        <f>IF($A98="","",COUNTIF(集計シート!$A$2:$E$202,集計チェック!I$23&amp;",男"&amp;","&amp;集計チェック!$A98)+COUNTIF(集計シート!$A$2:$E$202,",男"&amp;","&amp;集計チェック!$A98))</f>
        <v>0</v>
      </c>
      <c r="J98" s="108">
        <f t="shared" si="12"/>
        <v>0</v>
      </c>
      <c r="K98" s="108">
        <f>IF($A98="","",COUNTIF(集計シート!$A$2:$E$202,集計チェック!K$23&amp;",女"&amp;","&amp;集計チェック!$A98))</f>
        <v>0</v>
      </c>
      <c r="L98" s="108">
        <f>IF($A98="","",COUNTIF(集計シート!$A$2:$E$202,集計チェック!L$23&amp;",女"&amp;","&amp;集計チェック!$A98))</f>
        <v>0</v>
      </c>
      <c r="M98" s="108">
        <f>IF($A98="","",COUNTIF(集計シート!$A$2:$E$202,集計チェック!M$23&amp;",女"&amp;","&amp;集計チェック!$A98))</f>
        <v>0</v>
      </c>
      <c r="N98" s="108">
        <f>IF($A98="","",COUNTIF(集計シート!$A$2:$E$202,集計チェック!N$23&amp;",女"&amp;","&amp;集計チェック!$A98))</f>
        <v>0</v>
      </c>
      <c r="O98" s="108">
        <f>IF($A98="","",COUNTIF(集計シート!$A$2:$E$202,集計チェック!O$23&amp;",女"&amp;","&amp;集計チェック!$A98)+COUNTIF(集計シート!$A$2:$E$202,",女"&amp;","&amp;集計チェック!$A98))</f>
        <v>0</v>
      </c>
      <c r="Q98" s="108">
        <f>データ!R75</f>
        <v>0</v>
      </c>
      <c r="R98" s="92">
        <f>データ!S75</f>
        <v>0</v>
      </c>
      <c r="S98" s="93"/>
      <c r="T98" s="115">
        <f>IF($Q98="","",COUNTIF(集計シート!$K$2:$O$202,$Q98&amp;","&amp;1))</f>
        <v>0</v>
      </c>
      <c r="U98" s="117" t="str">
        <f t="shared" si="11"/>
        <v/>
      </c>
      <c r="V98" s="108">
        <f>データ!T75</f>
        <v>0</v>
      </c>
      <c r="W98" s="92">
        <f>データ!U75</f>
        <v>0</v>
      </c>
      <c r="X98" s="93"/>
      <c r="Y98" s="115">
        <f>IF($V98="","",COUNTIF(集計シート!$K$2:$O$202,$V98&amp;","&amp;1))</f>
        <v>0</v>
      </c>
      <c r="Z98" s="118" t="str">
        <f t="shared" si="13"/>
        <v/>
      </c>
    </row>
    <row r="99" spans="1:26">
      <c r="A99" s="108">
        <f>データ!P76</f>
        <v>0</v>
      </c>
      <c r="B99" s="91">
        <f>データ!Q76</f>
        <v>0</v>
      </c>
      <c r="C99" s="107">
        <f t="shared" si="14"/>
        <v>0</v>
      </c>
      <c r="D99" s="108">
        <f t="shared" si="15"/>
        <v>0</v>
      </c>
      <c r="E99" s="108">
        <f>IF($A99="","",COUNTIF(集計シート!$A$2:$E$202,集計チェック!E$23&amp;",男"&amp;","&amp;集計チェック!$A99))</f>
        <v>0</v>
      </c>
      <c r="F99" s="108">
        <f>IF($A99="","",COUNTIF(集計シート!$A$2:$E$202,集計チェック!F$23&amp;",男"&amp;","&amp;集計チェック!$A99))</f>
        <v>0</v>
      </c>
      <c r="G99" s="108">
        <f>IF($A99="","",COUNTIF(集計シート!$A$2:$E$202,集計チェック!G$23&amp;",男"&amp;","&amp;集計チェック!$A99))</f>
        <v>0</v>
      </c>
      <c r="H99" s="108">
        <f>IF($A99="","",COUNTIF(集計シート!$A$2:$E$202,集計チェック!H$23&amp;",男"&amp;","&amp;集計チェック!$A99))</f>
        <v>0</v>
      </c>
      <c r="I99" s="108">
        <f>IF($A99="","",COUNTIF(集計シート!$A$2:$E$202,集計チェック!I$23&amp;",男"&amp;","&amp;集計チェック!$A99)+COUNTIF(集計シート!$A$2:$E$202,",男"&amp;","&amp;集計チェック!$A99))</f>
        <v>0</v>
      </c>
      <c r="J99" s="108">
        <f t="shared" si="12"/>
        <v>0</v>
      </c>
      <c r="K99" s="108">
        <f>IF($A99="","",COUNTIF(集計シート!$A$2:$E$202,集計チェック!K$23&amp;",女"&amp;","&amp;集計チェック!$A99))</f>
        <v>0</v>
      </c>
      <c r="L99" s="108">
        <f>IF($A99="","",COUNTIF(集計シート!$A$2:$E$202,集計チェック!L$23&amp;",女"&amp;","&amp;集計チェック!$A99))</f>
        <v>0</v>
      </c>
      <c r="M99" s="108">
        <f>IF($A99="","",COUNTIF(集計シート!$A$2:$E$202,集計チェック!M$23&amp;",女"&amp;","&amp;集計チェック!$A99))</f>
        <v>0</v>
      </c>
      <c r="N99" s="108">
        <f>IF($A99="","",COUNTIF(集計シート!$A$2:$E$202,集計チェック!N$23&amp;",女"&amp;","&amp;集計チェック!$A99))</f>
        <v>0</v>
      </c>
      <c r="O99" s="108">
        <f>IF($A99="","",COUNTIF(集計シート!$A$2:$E$202,集計チェック!O$23&amp;",女"&amp;","&amp;集計チェック!$A99)+COUNTIF(集計シート!$A$2:$E$202,",女"&amp;","&amp;集計チェック!$A99))</f>
        <v>0</v>
      </c>
      <c r="Q99" s="108">
        <f>データ!R76</f>
        <v>0</v>
      </c>
      <c r="R99" s="92">
        <f>データ!S76</f>
        <v>0</v>
      </c>
      <c r="S99" s="93"/>
      <c r="T99" s="115">
        <f>IF($Q99="","",COUNTIF(集計シート!$K$2:$O$202,$Q99&amp;","&amp;1))</f>
        <v>0</v>
      </c>
      <c r="U99" s="117" t="str">
        <f t="shared" si="11"/>
        <v/>
      </c>
      <c r="V99" s="108">
        <f>データ!T76</f>
        <v>0</v>
      </c>
      <c r="W99" s="92">
        <f>データ!U76</f>
        <v>0</v>
      </c>
      <c r="X99" s="93"/>
      <c r="Y99" s="115">
        <f>IF($V99="","",COUNTIF(集計シート!$K$2:$O$202,$V99&amp;","&amp;1))</f>
        <v>0</v>
      </c>
      <c r="Z99" s="118" t="str">
        <f t="shared" si="13"/>
        <v/>
      </c>
    </row>
    <row r="100" spans="1:26">
      <c r="A100" s="108">
        <f>データ!P77</f>
        <v>0</v>
      </c>
      <c r="B100" s="91">
        <f>データ!Q77</f>
        <v>0</v>
      </c>
      <c r="C100" s="107">
        <f t="shared" si="14"/>
        <v>0</v>
      </c>
      <c r="D100" s="108">
        <f t="shared" si="15"/>
        <v>0</v>
      </c>
      <c r="E100" s="108">
        <f>IF($A100="","",COUNTIF(集計シート!$A$2:$E$202,集計チェック!E$23&amp;",男"&amp;","&amp;集計チェック!$A100))</f>
        <v>0</v>
      </c>
      <c r="F100" s="108">
        <f>IF($A100="","",COUNTIF(集計シート!$A$2:$E$202,集計チェック!F$23&amp;",男"&amp;","&amp;集計チェック!$A100))</f>
        <v>0</v>
      </c>
      <c r="G100" s="108">
        <f>IF($A100="","",COUNTIF(集計シート!$A$2:$E$202,集計チェック!G$23&amp;",男"&amp;","&amp;集計チェック!$A100))</f>
        <v>0</v>
      </c>
      <c r="H100" s="108">
        <f>IF($A100="","",COUNTIF(集計シート!$A$2:$E$202,集計チェック!H$23&amp;",男"&amp;","&amp;集計チェック!$A100))</f>
        <v>0</v>
      </c>
      <c r="I100" s="108">
        <f>IF($A100="","",COUNTIF(集計シート!$A$2:$E$202,集計チェック!I$23&amp;",男"&amp;","&amp;集計チェック!$A100)+COUNTIF(集計シート!$A$2:$E$202,",男"&amp;","&amp;集計チェック!$A100))</f>
        <v>0</v>
      </c>
      <c r="J100" s="108">
        <f t="shared" si="12"/>
        <v>0</v>
      </c>
      <c r="K100" s="108">
        <f>IF($A100="","",COUNTIF(集計シート!$A$2:$E$202,集計チェック!K$23&amp;",女"&amp;","&amp;集計チェック!$A100))</f>
        <v>0</v>
      </c>
      <c r="L100" s="108">
        <f>IF($A100="","",COUNTIF(集計シート!$A$2:$E$202,集計チェック!L$23&amp;",女"&amp;","&amp;集計チェック!$A100))</f>
        <v>0</v>
      </c>
      <c r="M100" s="108">
        <f>IF($A100="","",COUNTIF(集計シート!$A$2:$E$202,集計チェック!M$23&amp;",女"&amp;","&amp;集計チェック!$A100))</f>
        <v>0</v>
      </c>
      <c r="N100" s="108">
        <f>IF($A100="","",COUNTIF(集計シート!$A$2:$E$202,集計チェック!N$23&amp;",女"&amp;","&amp;集計チェック!$A100))</f>
        <v>0</v>
      </c>
      <c r="O100" s="108">
        <f>IF($A100="","",COUNTIF(集計シート!$A$2:$E$202,集計チェック!O$23&amp;",女"&amp;","&amp;集計チェック!$A100)+COUNTIF(集計シート!$A$2:$E$202,",女"&amp;","&amp;集計チェック!$A100))</f>
        <v>0</v>
      </c>
      <c r="Q100" s="108">
        <f>データ!R77</f>
        <v>0</v>
      </c>
      <c r="R100" s="92">
        <f>データ!S77</f>
        <v>0</v>
      </c>
      <c r="S100" s="93"/>
      <c r="T100" s="115">
        <f>IF($Q100="","",COUNTIF(集計シート!$K$2:$O$202,$Q100&amp;","&amp;1))</f>
        <v>0</v>
      </c>
      <c r="U100" s="117" t="str">
        <f t="shared" si="11"/>
        <v/>
      </c>
      <c r="V100" s="108">
        <f>データ!T77</f>
        <v>0</v>
      </c>
      <c r="W100" s="92">
        <f>データ!U77</f>
        <v>0</v>
      </c>
      <c r="X100" s="93"/>
      <c r="Y100" s="115">
        <f>IF($V100="","",COUNTIF(集計シート!$K$2:$O$202,$V100&amp;","&amp;1))</f>
        <v>0</v>
      </c>
      <c r="Z100" s="118" t="str">
        <f t="shared" si="13"/>
        <v/>
      </c>
    </row>
    <row r="101" spans="1:26">
      <c r="A101" s="108">
        <f>データ!P78</f>
        <v>0</v>
      </c>
      <c r="B101" s="91">
        <f>データ!Q78</f>
        <v>0</v>
      </c>
      <c r="C101" s="107">
        <f t="shared" si="14"/>
        <v>0</v>
      </c>
      <c r="D101" s="108">
        <f t="shared" si="15"/>
        <v>0</v>
      </c>
      <c r="E101" s="108">
        <f>IF($A101="","",COUNTIF(集計シート!$A$2:$E$202,集計チェック!E$23&amp;",男"&amp;","&amp;集計チェック!$A101))</f>
        <v>0</v>
      </c>
      <c r="F101" s="108">
        <f>IF($A101="","",COUNTIF(集計シート!$A$2:$E$202,集計チェック!F$23&amp;",男"&amp;","&amp;集計チェック!$A101))</f>
        <v>0</v>
      </c>
      <c r="G101" s="108">
        <f>IF($A101="","",COUNTIF(集計シート!$A$2:$E$202,集計チェック!G$23&amp;",男"&amp;","&amp;集計チェック!$A101))</f>
        <v>0</v>
      </c>
      <c r="H101" s="108">
        <f>IF($A101="","",COUNTIF(集計シート!$A$2:$E$202,集計チェック!H$23&amp;",男"&amp;","&amp;集計チェック!$A101))</f>
        <v>0</v>
      </c>
      <c r="I101" s="108">
        <f>IF($A101="","",COUNTIF(集計シート!$A$2:$E$202,集計チェック!I$23&amp;",男"&amp;","&amp;集計チェック!$A101)+COUNTIF(集計シート!$A$2:$E$202,",男"&amp;","&amp;集計チェック!$A101))</f>
        <v>0</v>
      </c>
      <c r="J101" s="108">
        <f t="shared" si="12"/>
        <v>0</v>
      </c>
      <c r="K101" s="108">
        <f>IF($A101="","",COUNTIF(集計シート!$A$2:$E$202,集計チェック!K$23&amp;",女"&amp;","&amp;集計チェック!$A101))</f>
        <v>0</v>
      </c>
      <c r="L101" s="108">
        <f>IF($A101="","",COUNTIF(集計シート!$A$2:$E$202,集計チェック!L$23&amp;",女"&amp;","&amp;集計チェック!$A101))</f>
        <v>0</v>
      </c>
      <c r="M101" s="108">
        <f>IF($A101="","",COUNTIF(集計シート!$A$2:$E$202,集計チェック!M$23&amp;",女"&amp;","&amp;集計チェック!$A101))</f>
        <v>0</v>
      </c>
      <c r="N101" s="108">
        <f>IF($A101="","",COUNTIF(集計シート!$A$2:$E$202,集計チェック!N$23&amp;",女"&amp;","&amp;集計チェック!$A101))</f>
        <v>0</v>
      </c>
      <c r="O101" s="108">
        <f>IF($A101="","",COUNTIF(集計シート!$A$2:$E$202,集計チェック!O$23&amp;",女"&amp;","&amp;集計チェック!$A101)+COUNTIF(集計シート!$A$2:$E$202,",女"&amp;","&amp;集計チェック!$A101))</f>
        <v>0</v>
      </c>
      <c r="Q101" s="108">
        <f>データ!R78</f>
        <v>0</v>
      </c>
      <c r="R101" s="92">
        <f>データ!S78</f>
        <v>0</v>
      </c>
      <c r="S101" s="93"/>
      <c r="T101" s="115">
        <f>IF($Q101="","",COUNTIF(集計シート!$K$2:$O$202,$Q101&amp;","&amp;1))</f>
        <v>0</v>
      </c>
      <c r="U101" s="117" t="str">
        <f t="shared" si="11"/>
        <v/>
      </c>
      <c r="V101" s="108">
        <f>データ!T78</f>
        <v>0</v>
      </c>
      <c r="W101" s="92">
        <f>データ!U78</f>
        <v>0</v>
      </c>
      <c r="X101" s="93"/>
      <c r="Y101" s="115">
        <f>IF($V101="","",COUNTIF(集計シート!$K$2:$O$202,$V101&amp;","&amp;1))</f>
        <v>0</v>
      </c>
      <c r="Z101" s="118" t="str">
        <f t="shared" si="13"/>
        <v/>
      </c>
    </row>
    <row r="102" spans="1:26">
      <c r="A102" s="108">
        <f>データ!P79</f>
        <v>0</v>
      </c>
      <c r="B102" s="91">
        <f>データ!Q79</f>
        <v>0</v>
      </c>
      <c r="C102" s="107">
        <f t="shared" si="14"/>
        <v>0</v>
      </c>
      <c r="D102" s="108">
        <f t="shared" si="15"/>
        <v>0</v>
      </c>
      <c r="E102" s="108">
        <f>IF($A102="","",COUNTIF(集計シート!$A$2:$E$202,集計チェック!E$23&amp;",男"&amp;","&amp;集計チェック!$A102))</f>
        <v>0</v>
      </c>
      <c r="F102" s="108">
        <f>IF($A102="","",COUNTIF(集計シート!$A$2:$E$202,集計チェック!F$23&amp;",男"&amp;","&amp;集計チェック!$A102))</f>
        <v>0</v>
      </c>
      <c r="G102" s="108">
        <f>IF($A102="","",COUNTIF(集計シート!$A$2:$E$202,集計チェック!G$23&amp;",男"&amp;","&amp;集計チェック!$A102))</f>
        <v>0</v>
      </c>
      <c r="H102" s="108">
        <f>IF($A102="","",COUNTIF(集計シート!$A$2:$E$202,集計チェック!H$23&amp;",男"&amp;","&amp;集計チェック!$A102))</f>
        <v>0</v>
      </c>
      <c r="I102" s="108">
        <f>IF($A102="","",COUNTIF(集計シート!$A$2:$E$202,集計チェック!I$23&amp;",男"&amp;","&amp;集計チェック!$A102)+COUNTIF(集計シート!$A$2:$E$202,",男"&amp;","&amp;集計チェック!$A102))</f>
        <v>0</v>
      </c>
      <c r="J102" s="108">
        <f t="shared" si="12"/>
        <v>0</v>
      </c>
      <c r="K102" s="108">
        <f>IF($A102="","",COUNTIF(集計シート!$A$2:$E$202,集計チェック!K$23&amp;",女"&amp;","&amp;集計チェック!$A102))</f>
        <v>0</v>
      </c>
      <c r="L102" s="108">
        <f>IF($A102="","",COUNTIF(集計シート!$A$2:$E$202,集計チェック!L$23&amp;",女"&amp;","&amp;集計チェック!$A102))</f>
        <v>0</v>
      </c>
      <c r="M102" s="108">
        <f>IF($A102="","",COUNTIF(集計シート!$A$2:$E$202,集計チェック!M$23&amp;",女"&amp;","&amp;集計チェック!$A102))</f>
        <v>0</v>
      </c>
      <c r="N102" s="108">
        <f>IF($A102="","",COUNTIF(集計シート!$A$2:$E$202,集計チェック!N$23&amp;",女"&amp;","&amp;集計チェック!$A102))</f>
        <v>0</v>
      </c>
      <c r="O102" s="108">
        <f>IF($A102="","",COUNTIF(集計シート!$A$2:$E$202,集計チェック!O$23&amp;",女"&amp;","&amp;集計チェック!$A102)+COUNTIF(集計シート!$A$2:$E$202,",女"&amp;","&amp;集計チェック!$A102))</f>
        <v>0</v>
      </c>
      <c r="Q102" s="108">
        <f>データ!R79</f>
        <v>0</v>
      </c>
      <c r="R102" s="92">
        <f>データ!S79</f>
        <v>0</v>
      </c>
      <c r="S102" s="93"/>
      <c r="T102" s="115">
        <f>IF($Q102="","",COUNTIF(集計シート!$K$2:$O$202,$Q102&amp;","&amp;1))</f>
        <v>0</v>
      </c>
      <c r="U102" s="117" t="str">
        <f t="shared" si="11"/>
        <v/>
      </c>
      <c r="V102" s="108">
        <f>データ!T79</f>
        <v>0</v>
      </c>
      <c r="W102" s="92">
        <f>データ!U79</f>
        <v>0</v>
      </c>
      <c r="X102" s="93"/>
      <c r="Y102" s="115">
        <f>IF($V102="","",COUNTIF(集計シート!$K$2:$O$202,$V102&amp;","&amp;1))</f>
        <v>0</v>
      </c>
      <c r="Z102" s="118" t="str">
        <f t="shared" si="13"/>
        <v/>
      </c>
    </row>
    <row r="103" spans="1:26">
      <c r="A103" s="108">
        <f>データ!P80</f>
        <v>0</v>
      </c>
      <c r="B103" s="91">
        <f>データ!Q80</f>
        <v>0</v>
      </c>
      <c r="C103" s="107">
        <f t="shared" si="14"/>
        <v>0</v>
      </c>
      <c r="D103" s="108">
        <f t="shared" si="15"/>
        <v>0</v>
      </c>
      <c r="E103" s="108">
        <f>IF($A103="","",COUNTIF(集計シート!$A$2:$E$202,集計チェック!E$23&amp;",男"&amp;","&amp;集計チェック!$A103))</f>
        <v>0</v>
      </c>
      <c r="F103" s="108">
        <f>IF($A103="","",COUNTIF(集計シート!$A$2:$E$202,集計チェック!F$23&amp;",男"&amp;","&amp;集計チェック!$A103))</f>
        <v>0</v>
      </c>
      <c r="G103" s="108">
        <f>IF($A103="","",COUNTIF(集計シート!$A$2:$E$202,集計チェック!G$23&amp;",男"&amp;","&amp;集計チェック!$A103))</f>
        <v>0</v>
      </c>
      <c r="H103" s="108">
        <f>IF($A103="","",COUNTIF(集計シート!$A$2:$E$202,集計チェック!H$23&amp;",男"&amp;","&amp;集計チェック!$A103))</f>
        <v>0</v>
      </c>
      <c r="I103" s="108">
        <f>IF($A103="","",COUNTIF(集計シート!$A$2:$E$202,集計チェック!I$23&amp;",男"&amp;","&amp;集計チェック!$A103)+COUNTIF(集計シート!$A$2:$E$202,",男"&amp;","&amp;集計チェック!$A103))</f>
        <v>0</v>
      </c>
      <c r="J103" s="108">
        <f t="shared" si="12"/>
        <v>0</v>
      </c>
      <c r="K103" s="108">
        <f>IF($A103="","",COUNTIF(集計シート!$A$2:$E$202,集計チェック!K$23&amp;",女"&amp;","&amp;集計チェック!$A103))</f>
        <v>0</v>
      </c>
      <c r="L103" s="108">
        <f>IF($A103="","",COUNTIF(集計シート!$A$2:$E$202,集計チェック!L$23&amp;",女"&amp;","&amp;集計チェック!$A103))</f>
        <v>0</v>
      </c>
      <c r="M103" s="108">
        <f>IF($A103="","",COUNTIF(集計シート!$A$2:$E$202,集計チェック!M$23&amp;",女"&amp;","&amp;集計チェック!$A103))</f>
        <v>0</v>
      </c>
      <c r="N103" s="108">
        <f>IF($A103="","",COUNTIF(集計シート!$A$2:$E$202,集計チェック!N$23&amp;",女"&amp;","&amp;集計チェック!$A103))</f>
        <v>0</v>
      </c>
      <c r="O103" s="108">
        <f>IF($A103="","",COUNTIF(集計シート!$A$2:$E$202,集計チェック!O$23&amp;",女"&amp;","&amp;集計チェック!$A103)+COUNTIF(集計シート!$A$2:$E$202,",女"&amp;","&amp;集計チェック!$A103))</f>
        <v>0</v>
      </c>
      <c r="Q103" s="108">
        <f>データ!R80</f>
        <v>0</v>
      </c>
      <c r="R103" s="92">
        <f>データ!S80</f>
        <v>0</v>
      </c>
      <c r="S103" s="93"/>
      <c r="T103" s="115">
        <f>IF($Q103="","",COUNTIF(集計シート!$K$2:$O$202,$Q103&amp;","&amp;1))</f>
        <v>0</v>
      </c>
      <c r="U103" s="117" t="str">
        <f t="shared" si="11"/>
        <v/>
      </c>
      <c r="V103" s="108">
        <f>データ!T80</f>
        <v>0</v>
      </c>
      <c r="W103" s="92">
        <f>データ!U80</f>
        <v>0</v>
      </c>
      <c r="X103" s="93"/>
      <c r="Y103" s="115">
        <f>IF($V103="","",COUNTIF(集計シート!$K$2:$O$202,$V103&amp;","&amp;1))</f>
        <v>0</v>
      </c>
      <c r="Z103" s="118" t="str">
        <f t="shared" si="13"/>
        <v/>
      </c>
    </row>
    <row r="104" spans="1:26">
      <c r="A104" s="108">
        <f>データ!P81</f>
        <v>0</v>
      </c>
      <c r="B104" s="91">
        <f>データ!Q81</f>
        <v>0</v>
      </c>
      <c r="C104" s="107">
        <f t="shared" si="14"/>
        <v>0</v>
      </c>
      <c r="D104" s="108">
        <f t="shared" si="15"/>
        <v>0</v>
      </c>
      <c r="E104" s="108">
        <f>IF($A104="","",COUNTIF(集計シート!$A$2:$E$202,集計チェック!E$23&amp;",男"&amp;","&amp;集計チェック!$A104))</f>
        <v>0</v>
      </c>
      <c r="F104" s="108">
        <f>IF($A104="","",COUNTIF(集計シート!$A$2:$E$202,集計チェック!F$23&amp;",男"&amp;","&amp;集計チェック!$A104))</f>
        <v>0</v>
      </c>
      <c r="G104" s="108">
        <f>IF($A104="","",COUNTIF(集計シート!$A$2:$E$202,集計チェック!G$23&amp;",男"&amp;","&amp;集計チェック!$A104))</f>
        <v>0</v>
      </c>
      <c r="H104" s="108">
        <f>IF($A104="","",COUNTIF(集計シート!$A$2:$E$202,集計チェック!H$23&amp;",男"&amp;","&amp;集計チェック!$A104))</f>
        <v>0</v>
      </c>
      <c r="I104" s="108">
        <f>IF($A104="","",COUNTIF(集計シート!$A$2:$E$202,集計チェック!I$23&amp;",男"&amp;","&amp;集計チェック!$A104)+COUNTIF(集計シート!$A$2:$E$202,",男"&amp;","&amp;集計チェック!$A104))</f>
        <v>0</v>
      </c>
      <c r="J104" s="108">
        <f t="shared" si="12"/>
        <v>0</v>
      </c>
      <c r="K104" s="108">
        <f>IF($A104="","",COUNTIF(集計シート!$A$2:$E$202,集計チェック!K$23&amp;",女"&amp;","&amp;集計チェック!$A104))</f>
        <v>0</v>
      </c>
      <c r="L104" s="108">
        <f>IF($A104="","",COUNTIF(集計シート!$A$2:$E$202,集計チェック!L$23&amp;",女"&amp;","&amp;集計チェック!$A104))</f>
        <v>0</v>
      </c>
      <c r="M104" s="108">
        <f>IF($A104="","",COUNTIF(集計シート!$A$2:$E$202,集計チェック!M$23&amp;",女"&amp;","&amp;集計チェック!$A104))</f>
        <v>0</v>
      </c>
      <c r="N104" s="108">
        <f>IF($A104="","",COUNTIF(集計シート!$A$2:$E$202,集計チェック!N$23&amp;",女"&amp;","&amp;集計チェック!$A104))</f>
        <v>0</v>
      </c>
      <c r="O104" s="108">
        <f>IF($A104="","",COUNTIF(集計シート!$A$2:$E$202,集計チェック!O$23&amp;",女"&amp;","&amp;集計チェック!$A104)+COUNTIF(集計シート!$A$2:$E$202,",女"&amp;","&amp;集計チェック!$A104))</f>
        <v>0</v>
      </c>
      <c r="Q104" s="108">
        <f>データ!R81</f>
        <v>0</v>
      </c>
      <c r="R104" s="92">
        <f>データ!S81</f>
        <v>0</v>
      </c>
      <c r="S104" s="93"/>
      <c r="T104" s="115">
        <f>IF($Q104="","",COUNTIF(集計シート!$K$2:$O$202,$Q104&amp;","&amp;1))</f>
        <v>0</v>
      </c>
      <c r="U104" s="117" t="str">
        <f t="shared" si="11"/>
        <v/>
      </c>
      <c r="V104" s="108">
        <f>データ!T81</f>
        <v>0</v>
      </c>
      <c r="W104" s="92">
        <f>データ!U81</f>
        <v>0</v>
      </c>
      <c r="X104" s="93"/>
      <c r="Y104" s="115">
        <f>IF($V104="","",COUNTIF(集計シート!$K$2:$O$202,$V104&amp;","&amp;1))</f>
        <v>0</v>
      </c>
      <c r="Z104" s="118" t="str">
        <f t="shared" si="13"/>
        <v/>
      </c>
    </row>
    <row r="105" spans="1:26">
      <c r="A105" s="108">
        <f>データ!P82</f>
        <v>0</v>
      </c>
      <c r="B105" s="91">
        <f>データ!Q82</f>
        <v>0</v>
      </c>
      <c r="C105" s="107">
        <f t="shared" si="14"/>
        <v>0</v>
      </c>
      <c r="D105" s="108">
        <f t="shared" si="15"/>
        <v>0</v>
      </c>
      <c r="E105" s="108">
        <f>IF($A105="","",COUNTIF(集計シート!$A$2:$E$202,集計チェック!E$23&amp;",男"&amp;","&amp;集計チェック!$A105))</f>
        <v>0</v>
      </c>
      <c r="F105" s="108">
        <f>IF($A105="","",COUNTIF(集計シート!$A$2:$E$202,集計チェック!F$23&amp;",男"&amp;","&amp;集計チェック!$A105))</f>
        <v>0</v>
      </c>
      <c r="G105" s="108">
        <f>IF($A105="","",COUNTIF(集計シート!$A$2:$E$202,集計チェック!G$23&amp;",男"&amp;","&amp;集計チェック!$A105))</f>
        <v>0</v>
      </c>
      <c r="H105" s="108">
        <f>IF($A105="","",COUNTIF(集計シート!$A$2:$E$202,集計チェック!H$23&amp;",男"&amp;","&amp;集計チェック!$A105))</f>
        <v>0</v>
      </c>
      <c r="I105" s="108">
        <f>IF($A105="","",COUNTIF(集計シート!$A$2:$E$202,集計チェック!I$23&amp;",男"&amp;","&amp;集計チェック!$A105)+COUNTIF(集計シート!$A$2:$E$202,",男"&amp;","&amp;集計チェック!$A105))</f>
        <v>0</v>
      </c>
      <c r="J105" s="108">
        <f t="shared" si="12"/>
        <v>0</v>
      </c>
      <c r="K105" s="108">
        <f>IF($A105="","",COUNTIF(集計シート!$A$2:$E$202,集計チェック!K$23&amp;",女"&amp;","&amp;集計チェック!$A105))</f>
        <v>0</v>
      </c>
      <c r="L105" s="108">
        <f>IF($A105="","",COUNTIF(集計シート!$A$2:$E$202,集計チェック!L$23&amp;",女"&amp;","&amp;集計チェック!$A105))</f>
        <v>0</v>
      </c>
      <c r="M105" s="108">
        <f>IF($A105="","",COUNTIF(集計シート!$A$2:$E$202,集計チェック!M$23&amp;",女"&amp;","&amp;集計チェック!$A105))</f>
        <v>0</v>
      </c>
      <c r="N105" s="108">
        <f>IF($A105="","",COUNTIF(集計シート!$A$2:$E$202,集計チェック!N$23&amp;",女"&amp;","&amp;集計チェック!$A105))</f>
        <v>0</v>
      </c>
      <c r="O105" s="108">
        <f>IF($A105="","",COUNTIF(集計シート!$A$2:$E$202,集計チェック!O$23&amp;",女"&amp;","&amp;集計チェック!$A105)+COUNTIF(集計シート!$A$2:$E$202,",女"&amp;","&amp;集計チェック!$A105))</f>
        <v>0</v>
      </c>
      <c r="Q105" s="108">
        <f>データ!R82</f>
        <v>0</v>
      </c>
      <c r="R105" s="92">
        <f>データ!S82</f>
        <v>0</v>
      </c>
      <c r="S105" s="93"/>
      <c r="T105" s="115">
        <f>IF($Q105="","",COUNTIF(集計シート!$K$2:$O$202,$Q105&amp;","&amp;1))</f>
        <v>0</v>
      </c>
      <c r="U105" s="117" t="str">
        <f t="shared" si="11"/>
        <v/>
      </c>
      <c r="V105" s="108">
        <f>データ!T82</f>
        <v>0</v>
      </c>
      <c r="W105" s="92">
        <f>データ!U82</f>
        <v>0</v>
      </c>
      <c r="X105" s="93"/>
      <c r="Y105" s="115">
        <f>IF($V105="","",COUNTIF(集計シート!$K$2:$O$202,$V105&amp;","&amp;1))</f>
        <v>0</v>
      </c>
      <c r="Z105" s="118" t="str">
        <f t="shared" si="13"/>
        <v/>
      </c>
    </row>
    <row r="106" spans="1:26">
      <c r="A106" s="108">
        <f>データ!P83</f>
        <v>0</v>
      </c>
      <c r="B106" s="91">
        <f>データ!Q83</f>
        <v>0</v>
      </c>
      <c r="C106" s="107">
        <f t="shared" si="14"/>
        <v>0</v>
      </c>
      <c r="D106" s="108">
        <f t="shared" si="15"/>
        <v>0</v>
      </c>
      <c r="E106" s="108">
        <f>IF($A106="","",COUNTIF(集計シート!$A$2:$E$202,集計チェック!E$23&amp;",男"&amp;","&amp;集計チェック!$A106))</f>
        <v>0</v>
      </c>
      <c r="F106" s="108">
        <f>IF($A106="","",COUNTIF(集計シート!$A$2:$E$202,集計チェック!F$23&amp;",男"&amp;","&amp;集計チェック!$A106))</f>
        <v>0</v>
      </c>
      <c r="G106" s="108">
        <f>IF($A106="","",COUNTIF(集計シート!$A$2:$E$202,集計チェック!G$23&amp;",男"&amp;","&amp;集計チェック!$A106))</f>
        <v>0</v>
      </c>
      <c r="H106" s="108">
        <f>IF($A106="","",COUNTIF(集計シート!$A$2:$E$202,集計チェック!H$23&amp;",男"&amp;","&amp;集計チェック!$A106))</f>
        <v>0</v>
      </c>
      <c r="I106" s="108">
        <f>IF($A106="","",COUNTIF(集計シート!$A$2:$E$202,集計チェック!I$23&amp;",男"&amp;","&amp;集計チェック!$A106)+COUNTIF(集計シート!$A$2:$E$202,",男"&amp;","&amp;集計チェック!$A106))</f>
        <v>0</v>
      </c>
      <c r="J106" s="108">
        <f t="shared" si="12"/>
        <v>0</v>
      </c>
      <c r="K106" s="108">
        <f>IF($A106="","",COUNTIF(集計シート!$A$2:$E$202,集計チェック!K$23&amp;",女"&amp;","&amp;集計チェック!$A106))</f>
        <v>0</v>
      </c>
      <c r="L106" s="108">
        <f>IF($A106="","",COUNTIF(集計シート!$A$2:$E$202,集計チェック!L$23&amp;",女"&amp;","&amp;集計チェック!$A106))</f>
        <v>0</v>
      </c>
      <c r="M106" s="108">
        <f>IF($A106="","",COUNTIF(集計シート!$A$2:$E$202,集計チェック!M$23&amp;",女"&amp;","&amp;集計チェック!$A106))</f>
        <v>0</v>
      </c>
      <c r="N106" s="108">
        <f>IF($A106="","",COUNTIF(集計シート!$A$2:$E$202,集計チェック!N$23&amp;",女"&amp;","&amp;集計チェック!$A106))</f>
        <v>0</v>
      </c>
      <c r="O106" s="108">
        <f>IF($A106="","",COUNTIF(集計シート!$A$2:$E$202,集計チェック!O$23&amp;",女"&amp;","&amp;集計チェック!$A106)+COUNTIF(集計シート!$A$2:$E$202,",女"&amp;","&amp;集計チェック!$A106))</f>
        <v>0</v>
      </c>
      <c r="Q106" s="108">
        <f>データ!R83</f>
        <v>0</v>
      </c>
      <c r="R106" s="92">
        <f>データ!S83</f>
        <v>0</v>
      </c>
      <c r="S106" s="93"/>
      <c r="T106" s="115">
        <f>IF($Q106="","",COUNTIF(集計シート!$K$2:$O$202,$Q106&amp;","&amp;1))</f>
        <v>0</v>
      </c>
      <c r="U106" s="117" t="str">
        <f t="shared" si="11"/>
        <v/>
      </c>
      <c r="V106" s="108">
        <f>データ!T83</f>
        <v>0</v>
      </c>
      <c r="W106" s="92">
        <f>データ!U83</f>
        <v>0</v>
      </c>
      <c r="X106" s="93"/>
      <c r="Y106" s="115">
        <f>IF($V106="","",COUNTIF(集計シート!$K$2:$O$202,$V106&amp;","&amp;1))</f>
        <v>0</v>
      </c>
      <c r="Z106" s="118" t="str">
        <f t="shared" si="13"/>
        <v/>
      </c>
    </row>
    <row r="107" spans="1:26">
      <c r="A107" s="108">
        <f>データ!P84</f>
        <v>0</v>
      </c>
      <c r="B107" s="91">
        <f>データ!Q84</f>
        <v>0</v>
      </c>
      <c r="C107" s="107">
        <f t="shared" si="14"/>
        <v>0</v>
      </c>
      <c r="D107" s="108">
        <f t="shared" si="15"/>
        <v>0</v>
      </c>
      <c r="E107" s="108">
        <f>IF($A107="","",COUNTIF(集計シート!$A$2:$E$202,集計チェック!E$23&amp;",男"&amp;","&amp;集計チェック!$A107))</f>
        <v>0</v>
      </c>
      <c r="F107" s="108">
        <f>IF($A107="","",COUNTIF(集計シート!$A$2:$E$202,集計チェック!F$23&amp;",男"&amp;","&amp;集計チェック!$A107))</f>
        <v>0</v>
      </c>
      <c r="G107" s="108">
        <f>IF($A107="","",COUNTIF(集計シート!$A$2:$E$202,集計チェック!G$23&amp;",男"&amp;","&amp;集計チェック!$A107))</f>
        <v>0</v>
      </c>
      <c r="H107" s="108">
        <f>IF($A107="","",COUNTIF(集計シート!$A$2:$E$202,集計チェック!H$23&amp;",男"&amp;","&amp;集計チェック!$A107))</f>
        <v>0</v>
      </c>
      <c r="I107" s="108">
        <f>IF($A107="","",COUNTIF(集計シート!$A$2:$E$202,集計チェック!I$23&amp;",男"&amp;","&amp;集計チェック!$A107)+COUNTIF(集計シート!$A$2:$E$202,",男"&amp;","&amp;集計チェック!$A107))</f>
        <v>0</v>
      </c>
      <c r="J107" s="108">
        <f t="shared" si="12"/>
        <v>0</v>
      </c>
      <c r="K107" s="108">
        <f>IF($A107="","",COUNTIF(集計シート!$A$2:$E$202,集計チェック!K$23&amp;",女"&amp;","&amp;集計チェック!$A107))</f>
        <v>0</v>
      </c>
      <c r="L107" s="108">
        <f>IF($A107="","",COUNTIF(集計シート!$A$2:$E$202,集計チェック!L$23&amp;",女"&amp;","&amp;集計チェック!$A107))</f>
        <v>0</v>
      </c>
      <c r="M107" s="108">
        <f>IF($A107="","",COUNTIF(集計シート!$A$2:$E$202,集計チェック!M$23&amp;",女"&amp;","&amp;集計チェック!$A107))</f>
        <v>0</v>
      </c>
      <c r="N107" s="108">
        <f>IF($A107="","",COUNTIF(集計シート!$A$2:$E$202,集計チェック!N$23&amp;",女"&amp;","&amp;集計チェック!$A107))</f>
        <v>0</v>
      </c>
      <c r="O107" s="108">
        <f>IF($A107="","",COUNTIF(集計シート!$A$2:$E$202,集計チェック!O$23&amp;",女"&amp;","&amp;集計チェック!$A107)+COUNTIF(集計シート!$A$2:$E$202,",女"&amp;","&amp;集計チェック!$A107))</f>
        <v>0</v>
      </c>
      <c r="Q107" s="108">
        <f>データ!R84</f>
        <v>0</v>
      </c>
      <c r="R107" s="92">
        <f>データ!S84</f>
        <v>0</v>
      </c>
      <c r="S107" s="93"/>
      <c r="T107" s="115">
        <f>IF($Q107="","",COUNTIF(集計シート!$K$2:$O$202,$Q107&amp;","&amp;1))</f>
        <v>0</v>
      </c>
      <c r="U107" s="117" t="str">
        <f t="shared" si="11"/>
        <v/>
      </c>
      <c r="V107" s="108">
        <f>データ!T84</f>
        <v>0</v>
      </c>
      <c r="W107" s="92">
        <f>データ!U84</f>
        <v>0</v>
      </c>
      <c r="X107" s="93"/>
      <c r="Y107" s="115">
        <f>IF($V107="","",COUNTIF(集計シート!$K$2:$O$202,$V107&amp;","&amp;1))</f>
        <v>0</v>
      </c>
      <c r="Z107" s="118" t="str">
        <f t="shared" si="13"/>
        <v/>
      </c>
    </row>
    <row r="108" spans="1:26">
      <c r="A108" s="108">
        <f>データ!P85</f>
        <v>0</v>
      </c>
      <c r="B108" s="91">
        <f>データ!Q85</f>
        <v>0</v>
      </c>
      <c r="C108" s="107">
        <f t="shared" si="14"/>
        <v>0</v>
      </c>
      <c r="D108" s="108">
        <f t="shared" si="15"/>
        <v>0</v>
      </c>
      <c r="E108" s="108">
        <f>IF($A108="","",COUNTIF(集計シート!$A$2:$E$202,集計チェック!E$23&amp;",男"&amp;","&amp;集計チェック!$A108))</f>
        <v>0</v>
      </c>
      <c r="F108" s="108">
        <f>IF($A108="","",COUNTIF(集計シート!$A$2:$E$202,集計チェック!F$23&amp;",男"&amp;","&amp;集計チェック!$A108))</f>
        <v>0</v>
      </c>
      <c r="G108" s="108">
        <f>IF($A108="","",COUNTIF(集計シート!$A$2:$E$202,集計チェック!G$23&amp;",男"&amp;","&amp;集計チェック!$A108))</f>
        <v>0</v>
      </c>
      <c r="H108" s="108">
        <f>IF($A108="","",COUNTIF(集計シート!$A$2:$E$202,集計チェック!H$23&amp;",男"&amp;","&amp;集計チェック!$A108))</f>
        <v>0</v>
      </c>
      <c r="I108" s="108">
        <f>IF($A108="","",COUNTIF(集計シート!$A$2:$E$202,集計チェック!I$23&amp;",男"&amp;","&amp;集計チェック!$A108)+COUNTIF(集計シート!$A$2:$E$202,",男"&amp;","&amp;集計チェック!$A108))</f>
        <v>0</v>
      </c>
      <c r="J108" s="108">
        <f t="shared" si="12"/>
        <v>0</v>
      </c>
      <c r="K108" s="108">
        <f>IF($A108="","",COUNTIF(集計シート!$A$2:$E$202,集計チェック!K$23&amp;",女"&amp;","&amp;集計チェック!$A108))</f>
        <v>0</v>
      </c>
      <c r="L108" s="108">
        <f>IF($A108="","",COUNTIF(集計シート!$A$2:$E$202,集計チェック!L$23&amp;",女"&amp;","&amp;集計チェック!$A108))</f>
        <v>0</v>
      </c>
      <c r="M108" s="108">
        <f>IF($A108="","",COUNTIF(集計シート!$A$2:$E$202,集計チェック!M$23&amp;",女"&amp;","&amp;集計チェック!$A108))</f>
        <v>0</v>
      </c>
      <c r="N108" s="108">
        <f>IF($A108="","",COUNTIF(集計シート!$A$2:$E$202,集計チェック!N$23&amp;",女"&amp;","&amp;集計チェック!$A108))</f>
        <v>0</v>
      </c>
      <c r="O108" s="108">
        <f>IF($A108="","",COUNTIF(集計シート!$A$2:$E$202,集計チェック!O$23&amp;",女"&amp;","&amp;集計チェック!$A108)+COUNTIF(集計シート!$A$2:$E$202,",女"&amp;","&amp;集計チェック!$A108))</f>
        <v>0</v>
      </c>
      <c r="Q108" s="108">
        <f>データ!R85</f>
        <v>0</v>
      </c>
      <c r="R108" s="92">
        <f>データ!S85</f>
        <v>0</v>
      </c>
      <c r="S108" s="93"/>
      <c r="T108" s="115">
        <f>IF($Q108="","",COUNTIF(集計シート!$K$2:$O$202,$Q108&amp;","&amp;1))</f>
        <v>0</v>
      </c>
      <c r="U108" s="117" t="str">
        <f t="shared" si="11"/>
        <v/>
      </c>
      <c r="V108" s="108">
        <f>データ!T85</f>
        <v>0</v>
      </c>
      <c r="W108" s="92">
        <f>データ!U85</f>
        <v>0</v>
      </c>
      <c r="X108" s="93"/>
      <c r="Y108" s="115">
        <f>IF($V108="","",COUNTIF(集計シート!$K$2:$O$202,$V108&amp;","&amp;1))</f>
        <v>0</v>
      </c>
      <c r="Z108" s="118" t="str">
        <f t="shared" si="13"/>
        <v/>
      </c>
    </row>
    <row r="109" spans="1:26">
      <c r="A109" s="108">
        <f>データ!P86</f>
        <v>0</v>
      </c>
      <c r="B109" s="91">
        <f>データ!Q86</f>
        <v>0</v>
      </c>
      <c r="C109" s="107">
        <f t="shared" si="14"/>
        <v>0</v>
      </c>
      <c r="D109" s="108">
        <f t="shared" si="15"/>
        <v>0</v>
      </c>
      <c r="E109" s="108">
        <f>IF($A109="","",COUNTIF(集計シート!$A$2:$E$202,集計チェック!E$23&amp;",男"&amp;","&amp;集計チェック!$A109))</f>
        <v>0</v>
      </c>
      <c r="F109" s="108">
        <f>IF($A109="","",COUNTIF(集計シート!$A$2:$E$202,集計チェック!F$23&amp;",男"&amp;","&amp;集計チェック!$A109))</f>
        <v>0</v>
      </c>
      <c r="G109" s="108">
        <f>IF($A109="","",COUNTIF(集計シート!$A$2:$E$202,集計チェック!G$23&amp;",男"&amp;","&amp;集計チェック!$A109))</f>
        <v>0</v>
      </c>
      <c r="H109" s="108">
        <f>IF($A109="","",COUNTIF(集計シート!$A$2:$E$202,集計チェック!H$23&amp;",男"&amp;","&amp;集計チェック!$A109))</f>
        <v>0</v>
      </c>
      <c r="I109" s="108">
        <f>IF($A109="","",COUNTIF(集計シート!$A$2:$E$202,集計チェック!I$23&amp;",男"&amp;","&amp;集計チェック!$A109)+COUNTIF(集計シート!$A$2:$E$202,",男"&amp;","&amp;集計チェック!$A109))</f>
        <v>0</v>
      </c>
      <c r="J109" s="108">
        <f t="shared" si="12"/>
        <v>0</v>
      </c>
      <c r="K109" s="108">
        <f>IF($A109="","",COUNTIF(集計シート!$A$2:$E$202,集計チェック!K$23&amp;",女"&amp;","&amp;集計チェック!$A109))</f>
        <v>0</v>
      </c>
      <c r="L109" s="108">
        <f>IF($A109="","",COUNTIF(集計シート!$A$2:$E$202,集計チェック!L$23&amp;",女"&amp;","&amp;集計チェック!$A109))</f>
        <v>0</v>
      </c>
      <c r="M109" s="108">
        <f>IF($A109="","",COUNTIF(集計シート!$A$2:$E$202,集計チェック!M$23&amp;",女"&amp;","&amp;集計チェック!$A109))</f>
        <v>0</v>
      </c>
      <c r="N109" s="108">
        <f>IF($A109="","",COUNTIF(集計シート!$A$2:$E$202,集計チェック!N$23&amp;",女"&amp;","&amp;集計チェック!$A109))</f>
        <v>0</v>
      </c>
      <c r="O109" s="108">
        <f>IF($A109="","",COUNTIF(集計シート!$A$2:$E$202,集計チェック!O$23&amp;",女"&amp;","&amp;集計チェック!$A109)+COUNTIF(集計シート!$A$2:$E$202,",女"&amp;","&amp;集計チェック!$A109))</f>
        <v>0</v>
      </c>
      <c r="Q109" s="108">
        <f>データ!R86</f>
        <v>0</v>
      </c>
      <c r="R109" s="92">
        <f>データ!S86</f>
        <v>0</v>
      </c>
      <c r="S109" s="93"/>
      <c r="T109" s="115">
        <f>IF($Q109="","",COUNTIF(集計シート!$K$2:$O$202,$Q109&amp;","&amp;1))</f>
        <v>0</v>
      </c>
      <c r="U109" s="117" t="str">
        <f t="shared" si="11"/>
        <v/>
      </c>
      <c r="V109" s="108">
        <f>データ!T86</f>
        <v>0</v>
      </c>
      <c r="W109" s="92">
        <f>データ!U86</f>
        <v>0</v>
      </c>
      <c r="X109" s="93"/>
      <c r="Y109" s="115">
        <f>IF($V109="","",COUNTIF(集計シート!$K$2:$O$202,$V109&amp;","&amp;1))</f>
        <v>0</v>
      </c>
      <c r="Z109" s="118" t="str">
        <f t="shared" si="13"/>
        <v/>
      </c>
    </row>
    <row r="110" spans="1:26">
      <c r="A110" s="108">
        <f>データ!P87</f>
        <v>0</v>
      </c>
      <c r="B110" s="91">
        <f>データ!Q87</f>
        <v>0</v>
      </c>
      <c r="C110" s="107">
        <f t="shared" si="14"/>
        <v>0</v>
      </c>
      <c r="D110" s="108">
        <f t="shared" si="15"/>
        <v>0</v>
      </c>
      <c r="E110" s="108">
        <f>IF($A110="","",COUNTIF(集計シート!$A$2:$E$202,集計チェック!E$23&amp;",男"&amp;","&amp;集計チェック!$A110))</f>
        <v>0</v>
      </c>
      <c r="F110" s="108">
        <f>IF($A110="","",COUNTIF(集計シート!$A$2:$E$202,集計チェック!F$23&amp;",男"&amp;","&amp;集計チェック!$A110))</f>
        <v>0</v>
      </c>
      <c r="G110" s="108">
        <f>IF($A110="","",COUNTIF(集計シート!$A$2:$E$202,集計チェック!G$23&amp;",男"&amp;","&amp;集計チェック!$A110))</f>
        <v>0</v>
      </c>
      <c r="H110" s="108">
        <f>IF($A110="","",COUNTIF(集計シート!$A$2:$E$202,集計チェック!H$23&amp;",男"&amp;","&amp;集計チェック!$A110))</f>
        <v>0</v>
      </c>
      <c r="I110" s="108">
        <f>IF($A110="","",COUNTIF(集計シート!$A$2:$E$202,集計チェック!I$23&amp;",男"&amp;","&amp;集計チェック!$A110)+COUNTIF(集計シート!$A$2:$E$202,",男"&amp;","&amp;集計チェック!$A110))</f>
        <v>0</v>
      </c>
      <c r="J110" s="108">
        <f t="shared" si="12"/>
        <v>0</v>
      </c>
      <c r="K110" s="108">
        <f>IF($A110="","",COUNTIF(集計シート!$A$2:$E$202,集計チェック!K$23&amp;",女"&amp;","&amp;集計チェック!$A110))</f>
        <v>0</v>
      </c>
      <c r="L110" s="108">
        <f>IF($A110="","",COUNTIF(集計シート!$A$2:$E$202,集計チェック!L$23&amp;",女"&amp;","&amp;集計チェック!$A110))</f>
        <v>0</v>
      </c>
      <c r="M110" s="108">
        <f>IF($A110="","",COUNTIF(集計シート!$A$2:$E$202,集計チェック!M$23&amp;",女"&amp;","&amp;集計チェック!$A110))</f>
        <v>0</v>
      </c>
      <c r="N110" s="108">
        <f>IF($A110="","",COUNTIF(集計シート!$A$2:$E$202,集計チェック!N$23&amp;",女"&amp;","&amp;集計チェック!$A110))</f>
        <v>0</v>
      </c>
      <c r="O110" s="108">
        <f>IF($A110="","",COUNTIF(集計シート!$A$2:$E$202,集計チェック!O$23&amp;",女"&amp;","&amp;集計チェック!$A110)+COUNTIF(集計シート!$A$2:$E$202,",女"&amp;","&amp;集計チェック!$A110))</f>
        <v>0</v>
      </c>
      <c r="Q110" s="108">
        <f>データ!R87</f>
        <v>0</v>
      </c>
      <c r="R110" s="92">
        <f>データ!S87</f>
        <v>0</v>
      </c>
      <c r="S110" s="93"/>
      <c r="T110" s="115">
        <f>IF($Q110="","",COUNTIF(集計シート!$K$2:$O$202,$Q110&amp;","&amp;1))</f>
        <v>0</v>
      </c>
      <c r="U110" s="117" t="str">
        <f t="shared" si="11"/>
        <v/>
      </c>
      <c r="V110" s="108">
        <f>データ!T87</f>
        <v>0</v>
      </c>
      <c r="W110" s="92">
        <f>データ!U87</f>
        <v>0</v>
      </c>
      <c r="X110" s="93"/>
      <c r="Y110" s="115">
        <f>IF($V110="","",COUNTIF(集計シート!$K$2:$O$202,$V110&amp;","&amp;1))</f>
        <v>0</v>
      </c>
      <c r="Z110" s="118" t="str">
        <f t="shared" si="13"/>
        <v/>
      </c>
    </row>
    <row r="111" spans="1:26">
      <c r="A111" s="108">
        <f>データ!P88</f>
        <v>0</v>
      </c>
      <c r="B111" s="91">
        <f>データ!Q88</f>
        <v>0</v>
      </c>
      <c r="C111" s="107">
        <f t="shared" si="14"/>
        <v>0</v>
      </c>
      <c r="D111" s="108">
        <f t="shared" si="15"/>
        <v>0</v>
      </c>
      <c r="E111" s="108">
        <f>IF($A111="","",COUNTIF(集計シート!$A$2:$E$202,集計チェック!E$23&amp;",男"&amp;","&amp;集計チェック!$A111))</f>
        <v>0</v>
      </c>
      <c r="F111" s="108">
        <f>IF($A111="","",COUNTIF(集計シート!$A$2:$E$202,集計チェック!F$23&amp;",男"&amp;","&amp;集計チェック!$A111))</f>
        <v>0</v>
      </c>
      <c r="G111" s="108">
        <f>IF($A111="","",COUNTIF(集計シート!$A$2:$E$202,集計チェック!G$23&amp;",男"&amp;","&amp;集計チェック!$A111))</f>
        <v>0</v>
      </c>
      <c r="H111" s="108">
        <f>IF($A111="","",COUNTIF(集計シート!$A$2:$E$202,集計チェック!H$23&amp;",男"&amp;","&amp;集計チェック!$A111))</f>
        <v>0</v>
      </c>
      <c r="I111" s="108">
        <f>IF($A111="","",COUNTIF(集計シート!$A$2:$E$202,集計チェック!I$23&amp;",男"&amp;","&amp;集計チェック!$A111)+COUNTIF(集計シート!$A$2:$E$202,",男"&amp;","&amp;集計チェック!$A111))</f>
        <v>0</v>
      </c>
      <c r="J111" s="108">
        <f t="shared" si="12"/>
        <v>0</v>
      </c>
      <c r="K111" s="108">
        <f>IF($A111="","",COUNTIF(集計シート!$A$2:$E$202,集計チェック!K$23&amp;",女"&amp;","&amp;集計チェック!$A111))</f>
        <v>0</v>
      </c>
      <c r="L111" s="108">
        <f>IF($A111="","",COUNTIF(集計シート!$A$2:$E$202,集計チェック!L$23&amp;",女"&amp;","&amp;集計チェック!$A111))</f>
        <v>0</v>
      </c>
      <c r="M111" s="108">
        <f>IF($A111="","",COUNTIF(集計シート!$A$2:$E$202,集計チェック!M$23&amp;",女"&amp;","&amp;集計チェック!$A111))</f>
        <v>0</v>
      </c>
      <c r="N111" s="108">
        <f>IF($A111="","",COUNTIF(集計シート!$A$2:$E$202,集計チェック!N$23&amp;",女"&amp;","&amp;集計チェック!$A111))</f>
        <v>0</v>
      </c>
      <c r="O111" s="108">
        <f>IF($A111="","",COUNTIF(集計シート!$A$2:$E$202,集計チェック!O$23&amp;",女"&amp;","&amp;集計チェック!$A111)+COUNTIF(集計シート!$A$2:$E$202,",女"&amp;","&amp;集計チェック!$A111))</f>
        <v>0</v>
      </c>
      <c r="Q111" s="108">
        <f>データ!R88</f>
        <v>0</v>
      </c>
      <c r="R111" s="92">
        <f>データ!S88</f>
        <v>0</v>
      </c>
      <c r="S111" s="93"/>
      <c r="T111" s="115">
        <f>IF($Q111="","",COUNTIF(集計シート!$K$2:$O$202,$Q111&amp;","&amp;1))</f>
        <v>0</v>
      </c>
      <c r="U111" s="117" t="str">
        <f t="shared" si="11"/>
        <v/>
      </c>
      <c r="V111" s="108">
        <f>データ!T88</f>
        <v>0</v>
      </c>
      <c r="W111" s="92">
        <f>データ!U88</f>
        <v>0</v>
      </c>
      <c r="X111" s="93"/>
      <c r="Y111" s="115">
        <f>IF($V111="","",COUNTIF(集計シート!$K$2:$O$202,$V111&amp;","&amp;1))</f>
        <v>0</v>
      </c>
      <c r="Z111" s="118" t="str">
        <f t="shared" si="13"/>
        <v/>
      </c>
    </row>
    <row r="112" spans="1:26">
      <c r="A112" s="108">
        <f>データ!P89</f>
        <v>0</v>
      </c>
      <c r="B112" s="91">
        <f>データ!Q89</f>
        <v>0</v>
      </c>
      <c r="C112" s="107">
        <f t="shared" si="14"/>
        <v>0</v>
      </c>
      <c r="D112" s="108">
        <f t="shared" si="15"/>
        <v>0</v>
      </c>
      <c r="E112" s="108">
        <f>IF($A112="","",COUNTIF(集計シート!$A$2:$E$202,集計チェック!E$23&amp;",男"&amp;","&amp;集計チェック!$A112))</f>
        <v>0</v>
      </c>
      <c r="F112" s="108">
        <f>IF($A112="","",COUNTIF(集計シート!$A$2:$E$202,集計チェック!F$23&amp;",男"&amp;","&amp;集計チェック!$A112))</f>
        <v>0</v>
      </c>
      <c r="G112" s="108">
        <f>IF($A112="","",COUNTIF(集計シート!$A$2:$E$202,集計チェック!G$23&amp;",男"&amp;","&amp;集計チェック!$A112))</f>
        <v>0</v>
      </c>
      <c r="H112" s="108">
        <f>IF($A112="","",COUNTIF(集計シート!$A$2:$E$202,集計チェック!H$23&amp;",男"&amp;","&amp;集計チェック!$A112))</f>
        <v>0</v>
      </c>
      <c r="I112" s="108">
        <f>IF($A112="","",COUNTIF(集計シート!$A$2:$E$202,集計チェック!I$23&amp;",男"&amp;","&amp;集計チェック!$A112)+COUNTIF(集計シート!$A$2:$E$202,",男"&amp;","&amp;集計チェック!$A112))</f>
        <v>0</v>
      </c>
      <c r="J112" s="108">
        <f t="shared" si="12"/>
        <v>0</v>
      </c>
      <c r="K112" s="108">
        <f>IF($A112="","",COUNTIF(集計シート!$A$2:$E$202,集計チェック!K$23&amp;",女"&amp;","&amp;集計チェック!$A112))</f>
        <v>0</v>
      </c>
      <c r="L112" s="108">
        <f>IF($A112="","",COUNTIF(集計シート!$A$2:$E$202,集計チェック!L$23&amp;",女"&amp;","&amp;集計チェック!$A112))</f>
        <v>0</v>
      </c>
      <c r="M112" s="108">
        <f>IF($A112="","",COUNTIF(集計シート!$A$2:$E$202,集計チェック!M$23&amp;",女"&amp;","&amp;集計チェック!$A112))</f>
        <v>0</v>
      </c>
      <c r="N112" s="108">
        <f>IF($A112="","",COUNTIF(集計シート!$A$2:$E$202,集計チェック!N$23&amp;",女"&amp;","&amp;集計チェック!$A112))</f>
        <v>0</v>
      </c>
      <c r="O112" s="108">
        <f>IF($A112="","",COUNTIF(集計シート!$A$2:$E$202,集計チェック!O$23&amp;",女"&amp;","&amp;集計チェック!$A112)+COUNTIF(集計シート!$A$2:$E$202,",女"&amp;","&amp;集計チェック!$A112))</f>
        <v>0</v>
      </c>
      <c r="Q112" s="108">
        <f>データ!R89</f>
        <v>0</v>
      </c>
      <c r="R112" s="92">
        <f>データ!S89</f>
        <v>0</v>
      </c>
      <c r="S112" s="93"/>
      <c r="T112" s="115">
        <f>IF($Q112="","",COUNTIF(集計シート!$K$2:$O$202,$Q112&amp;","&amp;1))</f>
        <v>0</v>
      </c>
      <c r="U112" s="117" t="str">
        <f t="shared" si="11"/>
        <v/>
      </c>
      <c r="V112" s="108">
        <f>データ!T89</f>
        <v>0</v>
      </c>
      <c r="W112" s="92">
        <f>データ!U89</f>
        <v>0</v>
      </c>
      <c r="X112" s="93"/>
      <c r="Y112" s="115">
        <f>IF($V112="","",COUNTIF(集計シート!$K$2:$O$202,$V112&amp;","&amp;1))</f>
        <v>0</v>
      </c>
      <c r="Z112" s="118" t="str">
        <f t="shared" si="13"/>
        <v/>
      </c>
    </row>
    <row r="113" spans="1:26">
      <c r="A113" s="108">
        <f>データ!P90</f>
        <v>0</v>
      </c>
      <c r="B113" s="91">
        <f>データ!Q90</f>
        <v>0</v>
      </c>
      <c r="C113" s="107">
        <f t="shared" si="14"/>
        <v>0</v>
      </c>
      <c r="D113" s="108">
        <f t="shared" si="15"/>
        <v>0</v>
      </c>
      <c r="E113" s="108">
        <f>IF($A113="","",COUNTIF(集計シート!$A$2:$E$202,集計チェック!E$23&amp;",男"&amp;","&amp;集計チェック!$A113))</f>
        <v>0</v>
      </c>
      <c r="F113" s="108">
        <f>IF($A113="","",COUNTIF(集計シート!$A$2:$E$202,集計チェック!F$23&amp;",男"&amp;","&amp;集計チェック!$A113))</f>
        <v>0</v>
      </c>
      <c r="G113" s="108">
        <f>IF($A113="","",COUNTIF(集計シート!$A$2:$E$202,集計チェック!G$23&amp;",男"&amp;","&amp;集計チェック!$A113))</f>
        <v>0</v>
      </c>
      <c r="H113" s="108">
        <f>IF($A113="","",COUNTIF(集計シート!$A$2:$E$202,集計チェック!H$23&amp;",男"&amp;","&amp;集計チェック!$A113))</f>
        <v>0</v>
      </c>
      <c r="I113" s="108">
        <f>IF($A113="","",COUNTIF(集計シート!$A$2:$E$202,集計チェック!I$23&amp;",男"&amp;","&amp;集計チェック!$A113)+COUNTIF(集計シート!$A$2:$E$202,",男"&amp;","&amp;集計チェック!$A113))</f>
        <v>0</v>
      </c>
      <c r="J113" s="108">
        <f t="shared" si="12"/>
        <v>0</v>
      </c>
      <c r="K113" s="108">
        <f>IF($A113="","",COUNTIF(集計シート!$A$2:$E$202,集計チェック!K$23&amp;",女"&amp;","&amp;集計チェック!$A113))</f>
        <v>0</v>
      </c>
      <c r="L113" s="108">
        <f>IF($A113="","",COUNTIF(集計シート!$A$2:$E$202,集計チェック!L$23&amp;",女"&amp;","&amp;集計チェック!$A113))</f>
        <v>0</v>
      </c>
      <c r="M113" s="108">
        <f>IF($A113="","",COUNTIF(集計シート!$A$2:$E$202,集計チェック!M$23&amp;",女"&amp;","&amp;集計チェック!$A113))</f>
        <v>0</v>
      </c>
      <c r="N113" s="108">
        <f>IF($A113="","",COUNTIF(集計シート!$A$2:$E$202,集計チェック!N$23&amp;",女"&amp;","&amp;集計チェック!$A113))</f>
        <v>0</v>
      </c>
      <c r="O113" s="108">
        <f>IF($A113="","",COUNTIF(集計シート!$A$2:$E$202,集計チェック!O$23&amp;",女"&amp;","&amp;集計チェック!$A113)+COUNTIF(集計シート!$A$2:$E$202,",女"&amp;","&amp;集計チェック!$A113))</f>
        <v>0</v>
      </c>
      <c r="Q113" s="108">
        <f>データ!R90</f>
        <v>0</v>
      </c>
      <c r="R113" s="92">
        <f>データ!S90</f>
        <v>0</v>
      </c>
      <c r="S113" s="93"/>
      <c r="T113" s="115">
        <f>IF($Q113="","",COUNTIF(集計シート!$K$2:$O$202,$Q113&amp;","&amp;1))</f>
        <v>0</v>
      </c>
      <c r="U113" s="117" t="str">
        <f t="shared" si="11"/>
        <v/>
      </c>
      <c r="V113" s="108">
        <f>データ!T90</f>
        <v>0</v>
      </c>
      <c r="W113" s="92">
        <f>データ!U90</f>
        <v>0</v>
      </c>
      <c r="X113" s="93"/>
      <c r="Y113" s="115">
        <f>IF($V113="","",COUNTIF(集計シート!$K$2:$O$202,$V113&amp;","&amp;1))</f>
        <v>0</v>
      </c>
      <c r="Z113" s="118" t="str">
        <f t="shared" si="13"/>
        <v/>
      </c>
    </row>
    <row r="114" spans="1:26">
      <c r="A114" s="108">
        <f>データ!P91</f>
        <v>0</v>
      </c>
      <c r="B114" s="91">
        <f>データ!Q91</f>
        <v>0</v>
      </c>
      <c r="C114" s="107">
        <f t="shared" si="14"/>
        <v>0</v>
      </c>
      <c r="D114" s="108">
        <f t="shared" si="15"/>
        <v>0</v>
      </c>
      <c r="E114" s="108">
        <f>IF($A114="","",COUNTIF(集計シート!$A$2:$E$202,集計チェック!E$23&amp;",男"&amp;","&amp;集計チェック!$A114))</f>
        <v>0</v>
      </c>
      <c r="F114" s="108">
        <f>IF($A114="","",COUNTIF(集計シート!$A$2:$E$202,集計チェック!F$23&amp;",男"&amp;","&amp;集計チェック!$A114))</f>
        <v>0</v>
      </c>
      <c r="G114" s="108">
        <f>IF($A114="","",COUNTIF(集計シート!$A$2:$E$202,集計チェック!G$23&amp;",男"&amp;","&amp;集計チェック!$A114))</f>
        <v>0</v>
      </c>
      <c r="H114" s="108">
        <f>IF($A114="","",COUNTIF(集計シート!$A$2:$E$202,集計チェック!H$23&amp;",男"&amp;","&amp;集計チェック!$A114))</f>
        <v>0</v>
      </c>
      <c r="I114" s="108">
        <f>IF($A114="","",COUNTIF(集計シート!$A$2:$E$202,集計チェック!I$23&amp;",男"&amp;","&amp;集計チェック!$A114)+COUNTIF(集計シート!$A$2:$E$202,",男"&amp;","&amp;集計チェック!$A114))</f>
        <v>0</v>
      </c>
      <c r="J114" s="108">
        <f t="shared" si="12"/>
        <v>0</v>
      </c>
      <c r="K114" s="108">
        <f>IF($A114="","",COUNTIF(集計シート!$A$2:$E$202,集計チェック!K$23&amp;",女"&amp;","&amp;集計チェック!$A114))</f>
        <v>0</v>
      </c>
      <c r="L114" s="108">
        <f>IF($A114="","",COUNTIF(集計シート!$A$2:$E$202,集計チェック!L$23&amp;",女"&amp;","&amp;集計チェック!$A114))</f>
        <v>0</v>
      </c>
      <c r="M114" s="108">
        <f>IF($A114="","",COUNTIF(集計シート!$A$2:$E$202,集計チェック!M$23&amp;",女"&amp;","&amp;集計チェック!$A114))</f>
        <v>0</v>
      </c>
      <c r="N114" s="108">
        <f>IF($A114="","",COUNTIF(集計シート!$A$2:$E$202,集計チェック!N$23&amp;",女"&amp;","&amp;集計チェック!$A114))</f>
        <v>0</v>
      </c>
      <c r="O114" s="108">
        <f>IF($A114="","",COUNTIF(集計シート!$A$2:$E$202,集計チェック!O$23&amp;",女"&amp;","&amp;集計チェック!$A114)+COUNTIF(集計シート!$A$2:$E$202,",女"&amp;","&amp;集計チェック!$A114))</f>
        <v>0</v>
      </c>
      <c r="Q114" s="108">
        <f>データ!R91</f>
        <v>0</v>
      </c>
      <c r="R114" s="92">
        <f>データ!S91</f>
        <v>0</v>
      </c>
      <c r="S114" s="93"/>
      <c r="T114" s="115">
        <f>IF($Q114="","",COUNTIF(集計シート!$K$2:$O$202,$Q114&amp;","&amp;1))</f>
        <v>0</v>
      </c>
      <c r="U114" s="117" t="str">
        <f t="shared" si="11"/>
        <v/>
      </c>
      <c r="V114" s="108">
        <f>データ!T91</f>
        <v>0</v>
      </c>
      <c r="W114" s="92">
        <f>データ!U91</f>
        <v>0</v>
      </c>
      <c r="X114" s="93"/>
      <c r="Y114" s="115">
        <f>IF($V114="","",COUNTIF(集計シート!$K$2:$O$202,$V114&amp;","&amp;1))</f>
        <v>0</v>
      </c>
      <c r="Z114" s="118" t="str">
        <f t="shared" si="13"/>
        <v/>
      </c>
    </row>
    <row r="115" spans="1:26">
      <c r="A115" s="108">
        <f>データ!P92</f>
        <v>0</v>
      </c>
      <c r="B115" s="91">
        <f>データ!Q92</f>
        <v>0</v>
      </c>
      <c r="C115" s="107">
        <f t="shared" si="14"/>
        <v>0</v>
      </c>
      <c r="D115" s="108">
        <f t="shared" si="15"/>
        <v>0</v>
      </c>
      <c r="E115" s="108">
        <f>IF($A115="","",COUNTIF(集計シート!$A$2:$E$202,集計チェック!E$23&amp;",男"&amp;","&amp;集計チェック!$A115))</f>
        <v>0</v>
      </c>
      <c r="F115" s="108">
        <f>IF($A115="","",COUNTIF(集計シート!$A$2:$E$202,集計チェック!F$23&amp;",男"&amp;","&amp;集計チェック!$A115))</f>
        <v>0</v>
      </c>
      <c r="G115" s="108">
        <f>IF($A115="","",COUNTIF(集計シート!$A$2:$E$202,集計チェック!G$23&amp;",男"&amp;","&amp;集計チェック!$A115))</f>
        <v>0</v>
      </c>
      <c r="H115" s="108">
        <f>IF($A115="","",COUNTIF(集計シート!$A$2:$E$202,集計チェック!H$23&amp;",男"&amp;","&amp;集計チェック!$A115))</f>
        <v>0</v>
      </c>
      <c r="I115" s="108">
        <f>IF($A115="","",COUNTIF(集計シート!$A$2:$E$202,集計チェック!I$23&amp;",男"&amp;","&amp;集計チェック!$A115)+COUNTIF(集計シート!$A$2:$E$202,",男"&amp;","&amp;集計チェック!$A115))</f>
        <v>0</v>
      </c>
      <c r="J115" s="108">
        <f t="shared" si="12"/>
        <v>0</v>
      </c>
      <c r="K115" s="108">
        <f>IF($A115="","",COUNTIF(集計シート!$A$2:$E$202,集計チェック!K$23&amp;",女"&amp;","&amp;集計チェック!$A115))</f>
        <v>0</v>
      </c>
      <c r="L115" s="108">
        <f>IF($A115="","",COUNTIF(集計シート!$A$2:$E$202,集計チェック!L$23&amp;",女"&amp;","&amp;集計チェック!$A115))</f>
        <v>0</v>
      </c>
      <c r="M115" s="108">
        <f>IF($A115="","",COUNTIF(集計シート!$A$2:$E$202,集計チェック!M$23&amp;",女"&amp;","&amp;集計チェック!$A115))</f>
        <v>0</v>
      </c>
      <c r="N115" s="108">
        <f>IF($A115="","",COUNTIF(集計シート!$A$2:$E$202,集計チェック!N$23&amp;",女"&amp;","&amp;集計チェック!$A115))</f>
        <v>0</v>
      </c>
      <c r="O115" s="108">
        <f>IF($A115="","",COUNTIF(集計シート!$A$2:$E$202,集計チェック!O$23&amp;",女"&amp;","&amp;集計チェック!$A115)+COUNTIF(集計シート!$A$2:$E$202,",女"&amp;","&amp;集計チェック!$A115))</f>
        <v>0</v>
      </c>
      <c r="Q115" s="108">
        <f>データ!R92</f>
        <v>0</v>
      </c>
      <c r="R115" s="92">
        <f>データ!S92</f>
        <v>0</v>
      </c>
      <c r="S115" s="93"/>
      <c r="T115" s="115">
        <f>IF($Q115="","",COUNTIF(集計シート!$K$2:$O$202,$Q115&amp;","&amp;1))</f>
        <v>0</v>
      </c>
      <c r="U115" s="117" t="str">
        <f t="shared" si="11"/>
        <v/>
      </c>
      <c r="V115" s="108">
        <f>データ!T92</f>
        <v>0</v>
      </c>
      <c r="W115" s="92">
        <f>データ!U92</f>
        <v>0</v>
      </c>
      <c r="X115" s="93"/>
      <c r="Y115" s="115">
        <f>IF($V115="","",COUNTIF(集計シート!$K$2:$O$202,$V115&amp;","&amp;1))</f>
        <v>0</v>
      </c>
      <c r="Z115" s="118" t="str">
        <f t="shared" si="13"/>
        <v/>
      </c>
    </row>
    <row r="116" spans="1:26">
      <c r="A116" s="108">
        <f>データ!P93</f>
        <v>0</v>
      </c>
      <c r="B116" s="91">
        <f>データ!Q93</f>
        <v>0</v>
      </c>
      <c r="C116" s="107">
        <f t="shared" si="14"/>
        <v>0</v>
      </c>
      <c r="D116" s="108">
        <f t="shared" si="15"/>
        <v>0</v>
      </c>
      <c r="E116" s="108">
        <f>IF($A116="","",COUNTIF(集計シート!$A$2:$E$202,集計チェック!E$23&amp;",男"&amp;","&amp;集計チェック!$A116))</f>
        <v>0</v>
      </c>
      <c r="F116" s="108">
        <f>IF($A116="","",COUNTIF(集計シート!$A$2:$E$202,集計チェック!F$23&amp;",男"&amp;","&amp;集計チェック!$A116))</f>
        <v>0</v>
      </c>
      <c r="G116" s="108">
        <f>IF($A116="","",COUNTIF(集計シート!$A$2:$E$202,集計チェック!G$23&amp;",男"&amp;","&amp;集計チェック!$A116))</f>
        <v>0</v>
      </c>
      <c r="H116" s="108">
        <f>IF($A116="","",COUNTIF(集計シート!$A$2:$E$202,集計チェック!H$23&amp;",男"&amp;","&amp;集計チェック!$A116))</f>
        <v>0</v>
      </c>
      <c r="I116" s="108">
        <f>IF($A116="","",COUNTIF(集計シート!$A$2:$E$202,集計チェック!I$23&amp;",男"&amp;","&amp;集計チェック!$A116)+COUNTIF(集計シート!$A$2:$E$202,",男"&amp;","&amp;集計チェック!$A116))</f>
        <v>0</v>
      </c>
      <c r="J116" s="108">
        <f t="shared" si="12"/>
        <v>0</v>
      </c>
      <c r="K116" s="108">
        <f>IF($A116="","",COUNTIF(集計シート!$A$2:$E$202,集計チェック!K$23&amp;",女"&amp;","&amp;集計チェック!$A116))</f>
        <v>0</v>
      </c>
      <c r="L116" s="108">
        <f>IF($A116="","",COUNTIF(集計シート!$A$2:$E$202,集計チェック!L$23&amp;",女"&amp;","&amp;集計チェック!$A116))</f>
        <v>0</v>
      </c>
      <c r="M116" s="108">
        <f>IF($A116="","",COUNTIF(集計シート!$A$2:$E$202,集計チェック!M$23&amp;",女"&amp;","&amp;集計チェック!$A116))</f>
        <v>0</v>
      </c>
      <c r="N116" s="108">
        <f>IF($A116="","",COUNTIF(集計シート!$A$2:$E$202,集計チェック!N$23&amp;",女"&amp;","&amp;集計チェック!$A116))</f>
        <v>0</v>
      </c>
      <c r="O116" s="108">
        <f>IF($A116="","",COUNTIF(集計シート!$A$2:$E$202,集計チェック!O$23&amp;",女"&amp;","&amp;集計チェック!$A116)+COUNTIF(集計シート!$A$2:$E$202,",女"&amp;","&amp;集計チェック!$A116))</f>
        <v>0</v>
      </c>
      <c r="Q116" s="108">
        <f>データ!R93</f>
        <v>0</v>
      </c>
      <c r="R116" s="92">
        <f>データ!S93</f>
        <v>0</v>
      </c>
      <c r="S116" s="93"/>
      <c r="T116" s="115">
        <f>IF($Q116="","",COUNTIF(集計シート!$K$2:$O$202,$Q116&amp;","&amp;1))</f>
        <v>0</v>
      </c>
      <c r="U116" s="117" t="str">
        <f t="shared" si="11"/>
        <v/>
      </c>
      <c r="V116" s="108">
        <f>データ!T93</f>
        <v>0</v>
      </c>
      <c r="W116" s="92">
        <f>データ!U93</f>
        <v>0</v>
      </c>
      <c r="X116" s="93"/>
      <c r="Y116" s="115">
        <f>IF($V116="","",COUNTIF(集計シート!$K$2:$O$202,$V116&amp;","&amp;1))</f>
        <v>0</v>
      </c>
      <c r="Z116" s="118" t="str">
        <f t="shared" si="13"/>
        <v/>
      </c>
    </row>
    <row r="117" spans="1:26">
      <c r="A117" s="108">
        <f>データ!P94</f>
        <v>0</v>
      </c>
      <c r="B117" s="91">
        <f>データ!Q94</f>
        <v>0</v>
      </c>
      <c r="C117" s="107">
        <f t="shared" si="14"/>
        <v>0</v>
      </c>
      <c r="D117" s="108">
        <f t="shared" si="15"/>
        <v>0</v>
      </c>
      <c r="E117" s="108">
        <f>IF($A117="","",COUNTIF(集計シート!$A$2:$E$202,集計チェック!E$23&amp;",男"&amp;","&amp;集計チェック!$A117))</f>
        <v>0</v>
      </c>
      <c r="F117" s="108">
        <f>IF($A117="","",COUNTIF(集計シート!$A$2:$E$202,集計チェック!F$23&amp;",男"&amp;","&amp;集計チェック!$A117))</f>
        <v>0</v>
      </c>
      <c r="G117" s="108">
        <f>IF($A117="","",COUNTIF(集計シート!$A$2:$E$202,集計チェック!G$23&amp;",男"&amp;","&amp;集計チェック!$A117))</f>
        <v>0</v>
      </c>
      <c r="H117" s="108">
        <f>IF($A117="","",COUNTIF(集計シート!$A$2:$E$202,集計チェック!H$23&amp;",男"&amp;","&amp;集計チェック!$A117))</f>
        <v>0</v>
      </c>
      <c r="I117" s="108">
        <f>IF($A117="","",COUNTIF(集計シート!$A$2:$E$202,集計チェック!I$23&amp;",男"&amp;","&amp;集計チェック!$A117)+COUNTIF(集計シート!$A$2:$E$202,",男"&amp;","&amp;集計チェック!$A117))</f>
        <v>0</v>
      </c>
      <c r="J117" s="108">
        <f t="shared" si="12"/>
        <v>0</v>
      </c>
      <c r="K117" s="108">
        <f>IF($A117="","",COUNTIF(集計シート!$A$2:$E$202,集計チェック!K$23&amp;",女"&amp;","&amp;集計チェック!$A117))</f>
        <v>0</v>
      </c>
      <c r="L117" s="108">
        <f>IF($A117="","",COUNTIF(集計シート!$A$2:$E$202,集計チェック!L$23&amp;",女"&amp;","&amp;集計チェック!$A117))</f>
        <v>0</v>
      </c>
      <c r="M117" s="108">
        <f>IF($A117="","",COUNTIF(集計シート!$A$2:$E$202,集計チェック!M$23&amp;",女"&amp;","&amp;集計チェック!$A117))</f>
        <v>0</v>
      </c>
      <c r="N117" s="108">
        <f>IF($A117="","",COUNTIF(集計シート!$A$2:$E$202,集計チェック!N$23&amp;",女"&amp;","&amp;集計チェック!$A117))</f>
        <v>0</v>
      </c>
      <c r="O117" s="108">
        <f>IF($A117="","",COUNTIF(集計シート!$A$2:$E$202,集計チェック!O$23&amp;",女"&amp;","&amp;集計チェック!$A117)+COUNTIF(集計シート!$A$2:$E$202,",女"&amp;","&amp;集計チェック!$A117))</f>
        <v>0</v>
      </c>
      <c r="Q117" s="108">
        <f>データ!R94</f>
        <v>0</v>
      </c>
      <c r="R117" s="92">
        <f>データ!S94</f>
        <v>0</v>
      </c>
      <c r="S117" s="93"/>
      <c r="T117" s="115">
        <f>IF($Q117="","",COUNTIF(集計シート!$K$2:$O$202,$Q117&amp;","&amp;1))</f>
        <v>0</v>
      </c>
      <c r="U117" s="117" t="str">
        <f t="shared" si="11"/>
        <v/>
      </c>
      <c r="V117" s="108">
        <f>データ!T94</f>
        <v>0</v>
      </c>
      <c r="W117" s="92">
        <f>データ!U94</f>
        <v>0</v>
      </c>
      <c r="X117" s="93"/>
      <c r="Y117" s="115">
        <f>IF($V117="","",COUNTIF(集計シート!$K$2:$O$202,$V117&amp;","&amp;1))</f>
        <v>0</v>
      </c>
      <c r="Z117" s="118" t="str">
        <f t="shared" si="13"/>
        <v/>
      </c>
    </row>
    <row r="118" spans="1:26">
      <c r="A118" s="108">
        <f>データ!P95</f>
        <v>0</v>
      </c>
      <c r="B118" s="91">
        <f>データ!Q95</f>
        <v>0</v>
      </c>
      <c r="C118" s="107">
        <f t="shared" si="14"/>
        <v>0</v>
      </c>
      <c r="D118" s="108">
        <f t="shared" si="15"/>
        <v>0</v>
      </c>
      <c r="E118" s="108">
        <f>IF($A118="","",COUNTIF(集計シート!$A$2:$E$202,集計チェック!E$23&amp;",男"&amp;","&amp;集計チェック!$A118))</f>
        <v>0</v>
      </c>
      <c r="F118" s="108">
        <f>IF($A118="","",COUNTIF(集計シート!$A$2:$E$202,集計チェック!F$23&amp;",男"&amp;","&amp;集計チェック!$A118))</f>
        <v>0</v>
      </c>
      <c r="G118" s="108">
        <f>IF($A118="","",COUNTIF(集計シート!$A$2:$E$202,集計チェック!G$23&amp;",男"&amp;","&amp;集計チェック!$A118))</f>
        <v>0</v>
      </c>
      <c r="H118" s="108">
        <f>IF($A118="","",COUNTIF(集計シート!$A$2:$E$202,集計チェック!H$23&amp;",男"&amp;","&amp;集計チェック!$A118))</f>
        <v>0</v>
      </c>
      <c r="I118" s="108">
        <f>IF($A118="","",COUNTIF(集計シート!$A$2:$E$202,集計チェック!I$23&amp;",男"&amp;","&amp;集計チェック!$A118)+COUNTIF(集計シート!$A$2:$E$202,",男"&amp;","&amp;集計チェック!$A118))</f>
        <v>0</v>
      </c>
      <c r="J118" s="108">
        <f t="shared" si="12"/>
        <v>0</v>
      </c>
      <c r="K118" s="108">
        <f>IF($A118="","",COUNTIF(集計シート!$A$2:$E$202,集計チェック!K$23&amp;",女"&amp;","&amp;集計チェック!$A118))</f>
        <v>0</v>
      </c>
      <c r="L118" s="108">
        <f>IF($A118="","",COUNTIF(集計シート!$A$2:$E$202,集計チェック!L$23&amp;",女"&amp;","&amp;集計チェック!$A118))</f>
        <v>0</v>
      </c>
      <c r="M118" s="108">
        <f>IF($A118="","",COUNTIF(集計シート!$A$2:$E$202,集計チェック!M$23&amp;",女"&amp;","&amp;集計チェック!$A118))</f>
        <v>0</v>
      </c>
      <c r="N118" s="108">
        <f>IF($A118="","",COUNTIF(集計シート!$A$2:$E$202,集計チェック!N$23&amp;",女"&amp;","&amp;集計チェック!$A118))</f>
        <v>0</v>
      </c>
      <c r="O118" s="108">
        <f>IF($A118="","",COUNTIF(集計シート!$A$2:$E$202,集計チェック!O$23&amp;",女"&amp;","&amp;集計チェック!$A118)+COUNTIF(集計シート!$A$2:$E$202,",女"&amp;","&amp;集計チェック!$A118))</f>
        <v>0</v>
      </c>
      <c r="Q118" s="108">
        <f>データ!R95</f>
        <v>0</v>
      </c>
      <c r="R118" s="92">
        <f>データ!S95</f>
        <v>0</v>
      </c>
      <c r="S118" s="93"/>
      <c r="T118" s="115">
        <f>IF($Q118="","",COUNTIF(集計シート!$K$2:$O$202,$Q118&amp;","&amp;1))</f>
        <v>0</v>
      </c>
      <c r="U118" s="117" t="str">
        <f t="shared" si="11"/>
        <v/>
      </c>
      <c r="V118" s="108">
        <f>データ!T95</f>
        <v>0</v>
      </c>
      <c r="W118" s="92">
        <f>データ!U95</f>
        <v>0</v>
      </c>
      <c r="X118" s="93"/>
      <c r="Y118" s="115">
        <f>IF($V118="","",COUNTIF(集計シート!$K$2:$O$202,$V118&amp;","&amp;1))</f>
        <v>0</v>
      </c>
      <c r="Z118" s="118" t="str">
        <f t="shared" si="13"/>
        <v/>
      </c>
    </row>
    <row r="119" spans="1:26">
      <c r="A119" s="108">
        <f>データ!P96</f>
        <v>0</v>
      </c>
      <c r="B119" s="91">
        <f>データ!Q96</f>
        <v>0</v>
      </c>
      <c r="C119" s="107">
        <f t="shared" si="14"/>
        <v>0</v>
      </c>
      <c r="D119" s="108">
        <f t="shared" si="15"/>
        <v>0</v>
      </c>
      <c r="E119" s="108">
        <f>IF($A119="","",COUNTIF(集計シート!$A$2:$E$202,集計チェック!E$23&amp;",男"&amp;","&amp;集計チェック!$A119))</f>
        <v>0</v>
      </c>
      <c r="F119" s="108">
        <f>IF($A119="","",COUNTIF(集計シート!$A$2:$E$202,集計チェック!F$23&amp;",男"&amp;","&amp;集計チェック!$A119))</f>
        <v>0</v>
      </c>
      <c r="G119" s="108">
        <f>IF($A119="","",COUNTIF(集計シート!$A$2:$E$202,集計チェック!G$23&amp;",男"&amp;","&amp;集計チェック!$A119))</f>
        <v>0</v>
      </c>
      <c r="H119" s="108">
        <f>IF($A119="","",COUNTIF(集計シート!$A$2:$E$202,集計チェック!H$23&amp;",男"&amp;","&amp;集計チェック!$A119))</f>
        <v>0</v>
      </c>
      <c r="I119" s="108">
        <f>IF($A119="","",COUNTIF(集計シート!$A$2:$E$202,集計チェック!I$23&amp;",男"&amp;","&amp;集計チェック!$A119)+COUNTIF(集計シート!$A$2:$E$202,",男"&amp;","&amp;集計チェック!$A119))</f>
        <v>0</v>
      </c>
      <c r="J119" s="108">
        <f t="shared" si="12"/>
        <v>0</v>
      </c>
      <c r="K119" s="108">
        <f>IF($A119="","",COUNTIF(集計シート!$A$2:$E$202,集計チェック!K$23&amp;",女"&amp;","&amp;集計チェック!$A119))</f>
        <v>0</v>
      </c>
      <c r="L119" s="108">
        <f>IF($A119="","",COUNTIF(集計シート!$A$2:$E$202,集計チェック!L$23&amp;",女"&amp;","&amp;集計チェック!$A119))</f>
        <v>0</v>
      </c>
      <c r="M119" s="108">
        <f>IF($A119="","",COUNTIF(集計シート!$A$2:$E$202,集計チェック!M$23&amp;",女"&amp;","&amp;集計チェック!$A119))</f>
        <v>0</v>
      </c>
      <c r="N119" s="108">
        <f>IF($A119="","",COUNTIF(集計シート!$A$2:$E$202,集計チェック!N$23&amp;",女"&amp;","&amp;集計チェック!$A119))</f>
        <v>0</v>
      </c>
      <c r="O119" s="108">
        <f>IF($A119="","",COUNTIF(集計シート!$A$2:$E$202,集計チェック!O$23&amp;",女"&amp;","&amp;集計チェック!$A119)+COUNTIF(集計シート!$A$2:$E$202,",女"&amp;","&amp;集計チェック!$A119))</f>
        <v>0</v>
      </c>
      <c r="Q119" s="108">
        <f>データ!R96</f>
        <v>0</v>
      </c>
      <c r="R119" s="92">
        <f>データ!S96</f>
        <v>0</v>
      </c>
      <c r="S119" s="93"/>
      <c r="T119" s="115">
        <f>IF($Q119="","",COUNTIF(集計シート!$K$2:$O$202,$Q119&amp;","&amp;1))</f>
        <v>0</v>
      </c>
      <c r="U119" s="117" t="str">
        <f t="shared" si="11"/>
        <v/>
      </c>
      <c r="V119" s="108">
        <f>データ!T96</f>
        <v>0</v>
      </c>
      <c r="W119" s="92">
        <f>データ!U96</f>
        <v>0</v>
      </c>
      <c r="X119" s="93"/>
      <c r="Y119" s="115">
        <f>IF($V119="","",COUNTIF(集計シート!$K$2:$O$202,$V119&amp;","&amp;1))</f>
        <v>0</v>
      </c>
      <c r="Z119" s="118" t="str">
        <f t="shared" si="13"/>
        <v/>
      </c>
    </row>
  </sheetData>
  <sheetProtection password="CDC2" sheet="1" objects="1" scenarios="1"/>
  <mergeCells count="51">
    <mergeCell ref="Q7:R7"/>
    <mergeCell ref="B22:B23"/>
    <mergeCell ref="D22:I22"/>
    <mergeCell ref="J22:O22"/>
    <mergeCell ref="A21:B21"/>
    <mergeCell ref="A22:A23"/>
    <mergeCell ref="B18:C18"/>
    <mergeCell ref="D18:H18"/>
    <mergeCell ref="F16:H16"/>
    <mergeCell ref="F17:H17"/>
    <mergeCell ref="F10:H10"/>
    <mergeCell ref="F11:H11"/>
    <mergeCell ref="D12:E12"/>
    <mergeCell ref="F15:H15"/>
    <mergeCell ref="D14:E14"/>
    <mergeCell ref="D9:E9"/>
    <mergeCell ref="V24:W24"/>
    <mergeCell ref="Q21:R21"/>
    <mergeCell ref="Q10:R10"/>
    <mergeCell ref="Q22:U22"/>
    <mergeCell ref="V22:Z22"/>
    <mergeCell ref="Q24:R24"/>
    <mergeCell ref="A24:B24"/>
    <mergeCell ref="C22:C23"/>
    <mergeCell ref="D16:E16"/>
    <mergeCell ref="Q6:V6"/>
    <mergeCell ref="U8:V8"/>
    <mergeCell ref="U9:V9"/>
    <mergeCell ref="S10:V10"/>
    <mergeCell ref="S7:T7"/>
    <mergeCell ref="Q8:R8"/>
    <mergeCell ref="Q9:R9"/>
    <mergeCell ref="S8:T8"/>
    <mergeCell ref="S9:T9"/>
    <mergeCell ref="U7:V7"/>
    <mergeCell ref="D17:E17"/>
    <mergeCell ref="D15:E15"/>
    <mergeCell ref="D13:E13"/>
    <mergeCell ref="B4:C4"/>
    <mergeCell ref="D4:H4"/>
    <mergeCell ref="D7:E7"/>
    <mergeCell ref="D8:E8"/>
    <mergeCell ref="B6:H6"/>
    <mergeCell ref="F7:H7"/>
    <mergeCell ref="F8:H8"/>
    <mergeCell ref="F9:H9"/>
    <mergeCell ref="D10:E10"/>
    <mergeCell ref="F12:H12"/>
    <mergeCell ref="F13:H13"/>
    <mergeCell ref="F14:H14"/>
    <mergeCell ref="D11:E11"/>
  </mergeCells>
  <phoneticPr fontId="16"/>
  <pageMargins left="0.70866141732283472" right="0.70866141732283472" top="0.74803149606299213" bottom="0.74803149606299213" header="0.31496062992125984" footer="0.31496062992125984"/>
  <pageSetup paperSize="9" scale="52" fitToHeight="0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02"/>
  <sheetViews>
    <sheetView workbookViewId="0">
      <selection activeCell="F19" sqref="F19"/>
    </sheetView>
  </sheetViews>
  <sheetFormatPr defaultRowHeight="13.5"/>
  <cols>
    <col min="6" max="10" width="13.125" customWidth="1"/>
  </cols>
  <sheetData>
    <row r="1" spans="1:15">
      <c r="A1" t="s">
        <v>67</v>
      </c>
      <c r="F1" t="s">
        <v>70</v>
      </c>
    </row>
    <row r="2" spans="1:15">
      <c r="A2" t="str">
        <f>競技者データ入力シート!G7&amp;","&amp;競技者データ入力シート!H7&amp;","&amp;data!U3</f>
        <v>,,</v>
      </c>
      <c r="B2" t="str">
        <f>競技者データ入力シート!G7&amp;","&amp;競技者データ入力シート!H7&amp;","&amp;data!Z3</f>
        <v>,,</v>
      </c>
      <c r="C2" t="str">
        <f>競技者データ入力シート!G7&amp;","&amp;競技者データ入力シート!H7&amp;","&amp;data!AE3</f>
        <v>,,</v>
      </c>
      <c r="D2" t="str">
        <f>競技者データ入力シート!G7&amp;","&amp;競技者データ入力シート!H7&amp;","&amp;data!AJ3</f>
        <v>,,</v>
      </c>
      <c r="E2" t="str">
        <f>競技者データ入力シート!G7&amp;","&amp;競技者データ入力シート!H7&amp;","&amp;data!AO3</f>
        <v>,,</v>
      </c>
      <c r="F2" t="str">
        <f>data!U3&amp;","&amp;data!X3</f>
        <v>,</v>
      </c>
      <c r="G2" t="str">
        <f>data!Z3&amp;","&amp;data!AC3</f>
        <v>,</v>
      </c>
      <c r="H2" t="str">
        <f>data!AE3&amp;","&amp;data!AH3</f>
        <v>,</v>
      </c>
      <c r="I2" t="str">
        <f>data!AJ3&amp;","&amp;data!AM3</f>
        <v>,</v>
      </c>
      <c r="J2" t="str">
        <f>data!AO3&amp;","&amp;data!AR3</f>
        <v>,</v>
      </c>
      <c r="K2" t="str">
        <f>data!U3&amp;","&amp;COUNTIF($F$2:$J2,F2)</f>
        <v>,5</v>
      </c>
      <c r="L2" t="str">
        <f>data!Z3&amp;","&amp;COUNTIF($F$2:$J2,G2)</f>
        <v>,5</v>
      </c>
      <c r="M2" t="str">
        <f>data!AE3&amp;","&amp;COUNTIF($F$2:$J2,H2)</f>
        <v>,5</v>
      </c>
      <c r="N2" t="str">
        <f>data!AJ3&amp;","&amp;COUNTIF($F$2:$J2,I2)</f>
        <v>,5</v>
      </c>
      <c r="O2" t="str">
        <f>data!AO3&amp;","&amp;COUNTIF($F$2:$J2,J2)</f>
        <v>,5</v>
      </c>
    </row>
    <row r="3" spans="1:15">
      <c r="A3" t="str">
        <f>競技者データ入力シート!G8&amp;","&amp;競技者データ入力シート!H8&amp;","&amp;data!U4</f>
        <v>,,</v>
      </c>
      <c r="B3" t="str">
        <f>競技者データ入力シート!G8&amp;","&amp;競技者データ入力シート!H8&amp;","&amp;data!Z4</f>
        <v>,,</v>
      </c>
      <c r="C3" t="str">
        <f>競技者データ入力シート!G8&amp;","&amp;競技者データ入力シート!H8&amp;","&amp;data!AE4</f>
        <v>,,</v>
      </c>
      <c r="D3" t="str">
        <f>競技者データ入力シート!G8&amp;","&amp;競技者データ入力シート!H8&amp;","&amp;data!AJ4</f>
        <v>,,</v>
      </c>
      <c r="E3" t="str">
        <f>競技者データ入力シート!G8&amp;","&amp;競技者データ入力シート!H8&amp;","&amp;data!AO4</f>
        <v>,,</v>
      </c>
      <c r="F3" t="str">
        <f>data!U4&amp;","&amp;data!X4</f>
        <v>,</v>
      </c>
      <c r="G3" t="str">
        <f>data!Z4&amp;","&amp;data!AC4</f>
        <v>,</v>
      </c>
      <c r="H3" t="str">
        <f>data!AE4&amp;","&amp;data!AH4</f>
        <v>,</v>
      </c>
      <c r="I3" t="str">
        <f>data!AJ4&amp;","&amp;data!AM4</f>
        <v>,</v>
      </c>
      <c r="J3" t="str">
        <f>data!AO4&amp;","&amp;data!AR4</f>
        <v>,</v>
      </c>
      <c r="K3" t="str">
        <f>data!U4&amp;","&amp;COUNTIF($F$2:$J3,F3)</f>
        <v>,10</v>
      </c>
      <c r="L3" t="str">
        <f>data!Z4&amp;","&amp;COUNTIF($F$2:$J3,G3)</f>
        <v>,10</v>
      </c>
      <c r="M3" t="str">
        <f>data!AE4&amp;","&amp;COUNTIF($F$2:$J3,H3)</f>
        <v>,10</v>
      </c>
      <c r="N3" t="str">
        <f>data!AJ4&amp;","&amp;COUNTIF($F$2:$J3,I3)</f>
        <v>,10</v>
      </c>
      <c r="O3" t="str">
        <f>data!AO4&amp;","&amp;COUNTIF($F$2:$J3,J3)</f>
        <v>,10</v>
      </c>
    </row>
    <row r="4" spans="1:15">
      <c r="A4" t="str">
        <f>競技者データ入力シート!G9&amp;","&amp;競技者データ入力シート!H9&amp;","&amp;data!U5</f>
        <v>,,</v>
      </c>
      <c r="B4" t="str">
        <f>競技者データ入力シート!G9&amp;","&amp;競技者データ入力シート!H9&amp;","&amp;data!Z5</f>
        <v>,,</v>
      </c>
      <c r="C4" t="str">
        <f>競技者データ入力シート!G9&amp;","&amp;競技者データ入力シート!H9&amp;","&amp;data!AE5</f>
        <v>,,</v>
      </c>
      <c r="D4" t="str">
        <f>競技者データ入力シート!G9&amp;","&amp;競技者データ入力シート!H9&amp;","&amp;data!AJ5</f>
        <v>,,</v>
      </c>
      <c r="E4" t="str">
        <f>競技者データ入力シート!G9&amp;","&amp;競技者データ入力シート!H9&amp;","&amp;data!AO5</f>
        <v>,,</v>
      </c>
      <c r="F4" t="str">
        <f>data!U5&amp;","&amp;data!X5</f>
        <v>,</v>
      </c>
      <c r="G4" t="str">
        <f>data!Z5&amp;","&amp;data!AC5</f>
        <v>,</v>
      </c>
      <c r="H4" t="str">
        <f>data!AE5&amp;","&amp;data!AH5</f>
        <v>,</v>
      </c>
      <c r="I4" t="str">
        <f>data!AJ5&amp;","&amp;data!AM5</f>
        <v>,</v>
      </c>
      <c r="J4" t="str">
        <f>data!AO5&amp;","&amp;data!AR5</f>
        <v>,</v>
      </c>
      <c r="K4" t="str">
        <f>data!U5&amp;","&amp;COUNTIF($F$2:$J4,F4)</f>
        <v>,15</v>
      </c>
      <c r="L4" t="str">
        <f>data!Z5&amp;","&amp;COUNTIF($F$2:$J4,G4)</f>
        <v>,15</v>
      </c>
      <c r="M4" t="str">
        <f>data!AE5&amp;","&amp;COUNTIF($F$2:$J4,H4)</f>
        <v>,15</v>
      </c>
      <c r="N4" t="str">
        <f>data!AJ5&amp;","&amp;COUNTIF($F$2:$J4,I4)</f>
        <v>,15</v>
      </c>
      <c r="O4" t="str">
        <f>data!AO5&amp;","&amp;COUNTIF($F$2:$J4,J4)</f>
        <v>,15</v>
      </c>
    </row>
    <row r="5" spans="1:15">
      <c r="A5" t="str">
        <f>競技者データ入力シート!G10&amp;","&amp;競技者データ入力シート!H10&amp;","&amp;data!U6</f>
        <v>,,</v>
      </c>
      <c r="B5" t="str">
        <f>競技者データ入力シート!G10&amp;","&amp;競技者データ入力シート!H10&amp;","&amp;data!Z6</f>
        <v>,,</v>
      </c>
      <c r="C5" t="str">
        <f>競技者データ入力シート!G10&amp;","&amp;競技者データ入力シート!H10&amp;","&amp;data!AE6</f>
        <v>,,</v>
      </c>
      <c r="D5" t="str">
        <f>競技者データ入力シート!G10&amp;","&amp;競技者データ入力シート!H10&amp;","&amp;data!AJ6</f>
        <v>,,</v>
      </c>
      <c r="E5" t="str">
        <f>競技者データ入力シート!G10&amp;","&amp;競技者データ入力シート!H10&amp;","&amp;data!AO6</f>
        <v>,,</v>
      </c>
      <c r="F5" t="str">
        <f>data!U6&amp;","&amp;data!X6</f>
        <v>,</v>
      </c>
      <c r="G5" t="str">
        <f>data!Z6&amp;","&amp;data!AC6</f>
        <v>,</v>
      </c>
      <c r="H5" t="str">
        <f>data!AE6&amp;","&amp;data!AH6</f>
        <v>,</v>
      </c>
      <c r="I5" t="str">
        <f>data!AJ6&amp;","&amp;data!AM6</f>
        <v>,</v>
      </c>
      <c r="J5" t="str">
        <f>data!AO6&amp;","&amp;data!AR6</f>
        <v>,</v>
      </c>
      <c r="K5" t="str">
        <f>data!U6&amp;","&amp;COUNTIF($F$2:$J5,F5)</f>
        <v>,20</v>
      </c>
      <c r="L5" t="str">
        <f>data!Z6&amp;","&amp;COUNTIF($F$2:$J5,G5)</f>
        <v>,20</v>
      </c>
      <c r="M5" t="str">
        <f>data!AE6&amp;","&amp;COUNTIF($F$2:$J5,H5)</f>
        <v>,20</v>
      </c>
      <c r="N5" t="str">
        <f>data!AJ6&amp;","&amp;COUNTIF($F$2:$J5,I5)</f>
        <v>,20</v>
      </c>
      <c r="O5" t="str">
        <f>data!AO6&amp;","&amp;COUNTIF($F$2:$J5,J5)</f>
        <v>,20</v>
      </c>
    </row>
    <row r="6" spans="1:15">
      <c r="A6" t="str">
        <f>競技者データ入力シート!G11&amp;","&amp;競技者データ入力シート!H11&amp;","&amp;data!U7</f>
        <v>,,</v>
      </c>
      <c r="B6" t="str">
        <f>競技者データ入力シート!G11&amp;","&amp;競技者データ入力シート!H11&amp;","&amp;data!Z7</f>
        <v>,,</v>
      </c>
      <c r="C6" t="str">
        <f>競技者データ入力シート!G11&amp;","&amp;競技者データ入力シート!H11&amp;","&amp;data!AE7</f>
        <v>,,</v>
      </c>
      <c r="D6" t="str">
        <f>競技者データ入力シート!G11&amp;","&amp;競技者データ入力シート!H11&amp;","&amp;data!AJ7</f>
        <v>,,</v>
      </c>
      <c r="E6" t="str">
        <f>競技者データ入力シート!G11&amp;","&amp;競技者データ入力シート!H11&amp;","&amp;data!AO7</f>
        <v>,,</v>
      </c>
      <c r="F6" t="str">
        <f>data!U7&amp;","&amp;data!X7</f>
        <v>,</v>
      </c>
      <c r="G6" t="str">
        <f>data!Z7&amp;","&amp;data!AC7</f>
        <v>,</v>
      </c>
      <c r="H6" t="str">
        <f>data!AE7&amp;","&amp;data!AH7</f>
        <v>,</v>
      </c>
      <c r="I6" t="str">
        <f>data!AJ7&amp;","&amp;data!AM7</f>
        <v>,</v>
      </c>
      <c r="J6" t="str">
        <f>data!AO7&amp;","&amp;data!AR7</f>
        <v>,</v>
      </c>
      <c r="K6" t="str">
        <f>data!U7&amp;","&amp;COUNTIF($F$2:$J6,F6)</f>
        <v>,25</v>
      </c>
      <c r="L6" t="str">
        <f>data!Z7&amp;","&amp;COUNTIF($F$2:$J6,G6)</f>
        <v>,25</v>
      </c>
      <c r="M6" t="str">
        <f>data!AE7&amp;","&amp;COUNTIF($F$2:$J6,H6)</f>
        <v>,25</v>
      </c>
      <c r="N6" t="str">
        <f>data!AJ7&amp;","&amp;COUNTIF($F$2:$J6,I6)</f>
        <v>,25</v>
      </c>
      <c r="O6" t="str">
        <f>data!AO7&amp;","&amp;COUNTIF($F$2:$J6,J6)</f>
        <v>,25</v>
      </c>
    </row>
    <row r="7" spans="1:15">
      <c r="A7" t="str">
        <f>競技者データ入力シート!G12&amp;","&amp;競技者データ入力シート!H12&amp;","&amp;data!U8</f>
        <v>,,</v>
      </c>
      <c r="B7" t="str">
        <f>競技者データ入力シート!G12&amp;","&amp;競技者データ入力シート!H12&amp;","&amp;data!Z8</f>
        <v>,,</v>
      </c>
      <c r="C7" t="str">
        <f>競技者データ入力シート!G12&amp;","&amp;競技者データ入力シート!H12&amp;","&amp;data!AE8</f>
        <v>,,</v>
      </c>
      <c r="D7" t="str">
        <f>競技者データ入力シート!G12&amp;","&amp;競技者データ入力シート!H12&amp;","&amp;data!AJ8</f>
        <v>,,</v>
      </c>
      <c r="E7" t="str">
        <f>競技者データ入力シート!G12&amp;","&amp;競技者データ入力シート!H12&amp;","&amp;data!AO8</f>
        <v>,,</v>
      </c>
      <c r="F7" t="str">
        <f>data!U8&amp;","&amp;data!X8</f>
        <v>,</v>
      </c>
      <c r="G7" t="str">
        <f>data!Z8&amp;","&amp;data!AC8</f>
        <v>,</v>
      </c>
      <c r="H7" t="str">
        <f>data!AE8&amp;","&amp;data!AH8</f>
        <v>,</v>
      </c>
      <c r="I7" t="str">
        <f>data!AJ8&amp;","&amp;data!AM8</f>
        <v>,</v>
      </c>
      <c r="J7" t="str">
        <f>data!AO8&amp;","&amp;data!AR8</f>
        <v>,</v>
      </c>
      <c r="K7" t="str">
        <f>data!U8&amp;","&amp;COUNTIF($F$2:$J7,F7)</f>
        <v>,30</v>
      </c>
      <c r="L7" t="str">
        <f>data!Z8&amp;","&amp;COUNTIF($F$2:$J7,G7)</f>
        <v>,30</v>
      </c>
      <c r="M7" t="str">
        <f>data!AE8&amp;","&amp;COUNTIF($F$2:$J7,H7)</f>
        <v>,30</v>
      </c>
      <c r="N7" t="str">
        <f>data!AJ8&amp;","&amp;COUNTIF($F$2:$J7,I7)</f>
        <v>,30</v>
      </c>
      <c r="O7" t="str">
        <f>data!AO8&amp;","&amp;COUNTIF($F$2:$J7,J7)</f>
        <v>,30</v>
      </c>
    </row>
    <row r="8" spans="1:15">
      <c r="A8" t="str">
        <f>競技者データ入力シート!G13&amp;","&amp;競技者データ入力シート!H13&amp;","&amp;data!U9</f>
        <v>,,</v>
      </c>
      <c r="B8" t="str">
        <f>競技者データ入力シート!G13&amp;","&amp;競技者データ入力シート!H13&amp;","&amp;data!Z9</f>
        <v>,,</v>
      </c>
      <c r="C8" t="str">
        <f>競技者データ入力シート!G13&amp;","&amp;競技者データ入力シート!H13&amp;","&amp;data!AE9</f>
        <v>,,</v>
      </c>
      <c r="D8" t="str">
        <f>競技者データ入力シート!G13&amp;","&amp;競技者データ入力シート!H13&amp;","&amp;data!AJ9</f>
        <v>,,</v>
      </c>
      <c r="E8" t="str">
        <f>競技者データ入力シート!G13&amp;","&amp;競技者データ入力シート!H13&amp;","&amp;data!AO9</f>
        <v>,,</v>
      </c>
      <c r="F8" t="str">
        <f>data!U9&amp;","&amp;data!X9</f>
        <v>,</v>
      </c>
      <c r="G8" t="str">
        <f>data!Z9&amp;","&amp;data!AC9</f>
        <v>,</v>
      </c>
      <c r="H8" t="str">
        <f>data!AE9&amp;","&amp;data!AH9</f>
        <v>,</v>
      </c>
      <c r="I8" t="str">
        <f>data!AJ9&amp;","&amp;data!AM9</f>
        <v>,</v>
      </c>
      <c r="J8" t="str">
        <f>data!AO9&amp;","&amp;data!AR9</f>
        <v>,</v>
      </c>
      <c r="K8" t="str">
        <f>data!U9&amp;","&amp;COUNTIF($F$2:$J8,F8)</f>
        <v>,35</v>
      </c>
      <c r="L8" t="str">
        <f>data!Z9&amp;","&amp;COUNTIF($F$2:$J8,G8)</f>
        <v>,35</v>
      </c>
      <c r="M8" t="str">
        <f>data!AE9&amp;","&amp;COUNTIF($F$2:$J8,H8)</f>
        <v>,35</v>
      </c>
      <c r="N8" t="str">
        <f>data!AJ9&amp;","&amp;COUNTIF($F$2:$J8,I8)</f>
        <v>,35</v>
      </c>
      <c r="O8" t="str">
        <f>data!AO9&amp;","&amp;COUNTIF($F$2:$J8,J8)</f>
        <v>,35</v>
      </c>
    </row>
    <row r="9" spans="1:15">
      <c r="A9" t="str">
        <f>競技者データ入力シート!G14&amp;","&amp;競技者データ入力シート!H14&amp;","&amp;data!U10</f>
        <v>,,</v>
      </c>
      <c r="B9" t="str">
        <f>競技者データ入力シート!G14&amp;","&amp;競技者データ入力シート!H14&amp;","&amp;data!Z10</f>
        <v>,,</v>
      </c>
      <c r="C9" t="str">
        <f>競技者データ入力シート!G14&amp;","&amp;競技者データ入力シート!H14&amp;","&amp;data!AE10</f>
        <v>,,</v>
      </c>
      <c r="D9" t="str">
        <f>競技者データ入力シート!G14&amp;","&amp;競技者データ入力シート!H14&amp;","&amp;data!AJ10</f>
        <v>,,</v>
      </c>
      <c r="E9" t="str">
        <f>競技者データ入力シート!G14&amp;","&amp;競技者データ入力シート!H14&amp;","&amp;data!AO10</f>
        <v>,,</v>
      </c>
      <c r="F9" t="str">
        <f>data!U10&amp;","&amp;data!X10</f>
        <v>,</v>
      </c>
      <c r="G9" t="str">
        <f>data!Z10&amp;","&amp;data!AC10</f>
        <v>,</v>
      </c>
      <c r="H9" t="str">
        <f>data!AE10&amp;","&amp;data!AH10</f>
        <v>,</v>
      </c>
      <c r="I9" t="str">
        <f>data!AJ10&amp;","&amp;data!AM10</f>
        <v>,</v>
      </c>
      <c r="J9" t="str">
        <f>data!AO10&amp;","&amp;data!AR10</f>
        <v>,</v>
      </c>
      <c r="K9" t="str">
        <f>data!U10&amp;","&amp;COUNTIF($F$2:$J9,F9)</f>
        <v>,40</v>
      </c>
      <c r="L9" t="str">
        <f>data!Z10&amp;","&amp;COUNTIF($F$2:$J9,G9)</f>
        <v>,40</v>
      </c>
      <c r="M9" t="str">
        <f>data!AE10&amp;","&amp;COUNTIF($F$2:$J9,H9)</f>
        <v>,40</v>
      </c>
      <c r="N9" t="str">
        <f>data!AJ10&amp;","&amp;COUNTIF($F$2:$J9,I9)</f>
        <v>,40</v>
      </c>
      <c r="O9" t="str">
        <f>data!AO10&amp;","&amp;COUNTIF($F$2:$J9,J9)</f>
        <v>,40</v>
      </c>
    </row>
    <row r="10" spans="1:15">
      <c r="A10" t="str">
        <f>競技者データ入力シート!G15&amp;","&amp;競技者データ入力シート!H15&amp;","&amp;data!U11</f>
        <v>,,</v>
      </c>
      <c r="B10" t="str">
        <f>競技者データ入力シート!G15&amp;","&amp;競技者データ入力シート!H15&amp;","&amp;data!Z11</f>
        <v>,,</v>
      </c>
      <c r="C10" t="str">
        <f>競技者データ入力シート!G15&amp;","&amp;競技者データ入力シート!H15&amp;","&amp;data!AE11</f>
        <v>,,</v>
      </c>
      <c r="D10" t="str">
        <f>競技者データ入力シート!G15&amp;","&amp;競技者データ入力シート!H15&amp;","&amp;data!AJ11</f>
        <v>,,</v>
      </c>
      <c r="E10" t="str">
        <f>競技者データ入力シート!G15&amp;","&amp;競技者データ入力シート!H15&amp;","&amp;data!AO11</f>
        <v>,,</v>
      </c>
      <c r="F10" t="str">
        <f>data!U11&amp;","&amp;data!X11</f>
        <v>,</v>
      </c>
      <c r="G10" t="str">
        <f>data!Z11&amp;","&amp;data!AC11</f>
        <v>,</v>
      </c>
      <c r="H10" t="str">
        <f>data!AE11&amp;","&amp;data!AH11</f>
        <v>,</v>
      </c>
      <c r="I10" t="str">
        <f>data!AJ11&amp;","&amp;data!AM11</f>
        <v>,</v>
      </c>
      <c r="J10" t="str">
        <f>data!AO11&amp;","&amp;data!AR11</f>
        <v>,</v>
      </c>
      <c r="K10" t="str">
        <f>data!U11&amp;","&amp;COUNTIF($F$2:$J10,F10)</f>
        <v>,45</v>
      </c>
      <c r="L10" t="str">
        <f>data!Z11&amp;","&amp;COUNTIF($F$2:$J10,G10)</f>
        <v>,45</v>
      </c>
      <c r="M10" t="str">
        <f>data!AE11&amp;","&amp;COUNTIF($F$2:$J10,H10)</f>
        <v>,45</v>
      </c>
      <c r="N10" t="str">
        <f>data!AJ11&amp;","&amp;COUNTIF($F$2:$J10,I10)</f>
        <v>,45</v>
      </c>
      <c r="O10" t="str">
        <f>data!AO11&amp;","&amp;COUNTIF($F$2:$J10,J10)</f>
        <v>,45</v>
      </c>
    </row>
    <row r="11" spans="1:15">
      <c r="A11" t="str">
        <f>競技者データ入力シート!G16&amp;","&amp;競技者データ入力シート!H16&amp;","&amp;data!U12</f>
        <v>,,</v>
      </c>
      <c r="B11" t="str">
        <f>競技者データ入力シート!G16&amp;","&amp;競技者データ入力シート!H16&amp;","&amp;data!Z12</f>
        <v>,,</v>
      </c>
      <c r="C11" t="str">
        <f>競技者データ入力シート!G16&amp;","&amp;競技者データ入力シート!H16&amp;","&amp;data!AE12</f>
        <v>,,</v>
      </c>
      <c r="D11" t="str">
        <f>競技者データ入力シート!G16&amp;","&amp;競技者データ入力シート!H16&amp;","&amp;data!AJ12</f>
        <v>,,</v>
      </c>
      <c r="E11" t="str">
        <f>競技者データ入力シート!G16&amp;","&amp;競技者データ入力シート!H16&amp;","&amp;data!AO12</f>
        <v>,,</v>
      </c>
      <c r="F11" t="str">
        <f>data!U12&amp;","&amp;data!X12</f>
        <v>,</v>
      </c>
      <c r="G11" t="str">
        <f>data!Z12&amp;","&amp;data!AC12</f>
        <v>,</v>
      </c>
      <c r="H11" t="str">
        <f>data!AE12&amp;","&amp;data!AH12</f>
        <v>,</v>
      </c>
      <c r="I11" t="str">
        <f>data!AJ12&amp;","&amp;data!AM12</f>
        <v>,</v>
      </c>
      <c r="J11" t="str">
        <f>data!AO12&amp;","&amp;data!AR12</f>
        <v>,</v>
      </c>
      <c r="K11" t="str">
        <f>data!U12&amp;","&amp;COUNTIF($F$2:$J11,F11)</f>
        <v>,50</v>
      </c>
      <c r="L11" t="str">
        <f>data!Z12&amp;","&amp;COUNTIF($F$2:$J11,G11)</f>
        <v>,50</v>
      </c>
      <c r="M11" t="str">
        <f>data!AE12&amp;","&amp;COUNTIF($F$2:$J11,H11)</f>
        <v>,50</v>
      </c>
      <c r="N11" t="str">
        <f>data!AJ12&amp;","&amp;COUNTIF($F$2:$J11,I11)</f>
        <v>,50</v>
      </c>
      <c r="O11" t="str">
        <f>data!AO12&amp;","&amp;COUNTIF($F$2:$J11,J11)</f>
        <v>,50</v>
      </c>
    </row>
    <row r="12" spans="1:15">
      <c r="A12" t="str">
        <f>競技者データ入力シート!G17&amp;","&amp;競技者データ入力シート!H17&amp;","&amp;data!U13</f>
        <v>,,</v>
      </c>
      <c r="B12" t="str">
        <f>競技者データ入力シート!G17&amp;","&amp;競技者データ入力シート!H17&amp;","&amp;data!Z13</f>
        <v>,,</v>
      </c>
      <c r="C12" t="str">
        <f>競技者データ入力シート!G17&amp;","&amp;競技者データ入力シート!H17&amp;","&amp;data!AE13</f>
        <v>,,</v>
      </c>
      <c r="D12" t="str">
        <f>競技者データ入力シート!G17&amp;","&amp;競技者データ入力シート!H17&amp;","&amp;data!AJ13</f>
        <v>,,</v>
      </c>
      <c r="E12" t="str">
        <f>競技者データ入力シート!G17&amp;","&amp;競技者データ入力シート!H17&amp;","&amp;data!AO13</f>
        <v>,,</v>
      </c>
      <c r="F12" t="str">
        <f>data!U13&amp;","&amp;data!X13</f>
        <v>,</v>
      </c>
      <c r="G12" t="str">
        <f>data!Z13&amp;","&amp;data!AC13</f>
        <v>,</v>
      </c>
      <c r="H12" t="str">
        <f>data!AE13&amp;","&amp;data!AH13</f>
        <v>,</v>
      </c>
      <c r="I12" t="str">
        <f>data!AJ13&amp;","&amp;data!AM13</f>
        <v>,</v>
      </c>
      <c r="J12" t="str">
        <f>data!AO13&amp;","&amp;data!AR13</f>
        <v>,</v>
      </c>
      <c r="K12" t="str">
        <f>data!U13&amp;","&amp;COUNTIF($F$2:$J12,F12)</f>
        <v>,55</v>
      </c>
      <c r="L12" t="str">
        <f>data!Z13&amp;","&amp;COUNTIF($F$2:$J12,G12)</f>
        <v>,55</v>
      </c>
      <c r="M12" t="str">
        <f>data!AE13&amp;","&amp;COUNTIF($F$2:$J12,H12)</f>
        <v>,55</v>
      </c>
      <c r="N12" t="str">
        <f>data!AJ13&amp;","&amp;COUNTIF($F$2:$J12,I12)</f>
        <v>,55</v>
      </c>
      <c r="O12" t="str">
        <f>data!AO13&amp;","&amp;COUNTIF($F$2:$J12,J12)</f>
        <v>,55</v>
      </c>
    </row>
    <row r="13" spans="1:15">
      <c r="A13" t="str">
        <f>競技者データ入力シート!G18&amp;","&amp;競技者データ入力シート!H18&amp;","&amp;data!U14</f>
        <v>,,</v>
      </c>
      <c r="B13" t="str">
        <f>競技者データ入力シート!G18&amp;","&amp;競技者データ入力シート!H18&amp;","&amp;data!Z14</f>
        <v>,,</v>
      </c>
      <c r="C13" t="str">
        <f>競技者データ入力シート!G18&amp;","&amp;競技者データ入力シート!H18&amp;","&amp;data!AE14</f>
        <v>,,</v>
      </c>
      <c r="D13" t="str">
        <f>競技者データ入力シート!G18&amp;","&amp;競技者データ入力シート!H18&amp;","&amp;data!AJ14</f>
        <v>,,</v>
      </c>
      <c r="E13" t="str">
        <f>競技者データ入力シート!G18&amp;","&amp;競技者データ入力シート!H18&amp;","&amp;data!AO14</f>
        <v>,,</v>
      </c>
      <c r="F13" t="str">
        <f>data!U14&amp;","&amp;data!X14</f>
        <v>,</v>
      </c>
      <c r="G13" t="str">
        <f>data!Z14&amp;","&amp;data!AC14</f>
        <v>,</v>
      </c>
      <c r="H13" t="str">
        <f>data!AE14&amp;","&amp;data!AH14</f>
        <v>,</v>
      </c>
      <c r="I13" t="str">
        <f>data!AJ14&amp;","&amp;data!AM14</f>
        <v>,</v>
      </c>
      <c r="J13" t="str">
        <f>data!AO14&amp;","&amp;data!AR14</f>
        <v>,</v>
      </c>
      <c r="K13" t="str">
        <f>data!U14&amp;","&amp;COUNTIF($F$2:$J13,F13)</f>
        <v>,60</v>
      </c>
      <c r="L13" t="str">
        <f>data!Z14&amp;","&amp;COUNTIF($F$2:$J13,G13)</f>
        <v>,60</v>
      </c>
      <c r="M13" t="str">
        <f>data!AE14&amp;","&amp;COUNTIF($F$2:$J13,H13)</f>
        <v>,60</v>
      </c>
      <c r="N13" t="str">
        <f>data!AJ14&amp;","&amp;COUNTIF($F$2:$J13,I13)</f>
        <v>,60</v>
      </c>
      <c r="O13" t="str">
        <f>data!AO14&amp;","&amp;COUNTIF($F$2:$J13,J13)</f>
        <v>,60</v>
      </c>
    </row>
    <row r="14" spans="1:15">
      <c r="A14" t="str">
        <f>競技者データ入力シート!G19&amp;","&amp;競技者データ入力シート!H19&amp;","&amp;data!U15</f>
        <v>,,</v>
      </c>
      <c r="B14" t="str">
        <f>競技者データ入力シート!G19&amp;","&amp;競技者データ入力シート!H19&amp;","&amp;data!Z15</f>
        <v>,,</v>
      </c>
      <c r="C14" t="str">
        <f>競技者データ入力シート!G19&amp;","&amp;競技者データ入力シート!H19&amp;","&amp;data!AE15</f>
        <v>,,</v>
      </c>
      <c r="D14" t="str">
        <f>競技者データ入力シート!G19&amp;","&amp;競技者データ入力シート!H19&amp;","&amp;data!AJ15</f>
        <v>,,</v>
      </c>
      <c r="E14" t="str">
        <f>競技者データ入力シート!G19&amp;","&amp;競技者データ入力シート!H19&amp;","&amp;data!AO15</f>
        <v>,,</v>
      </c>
      <c r="F14" t="str">
        <f>data!U15&amp;","&amp;data!X15</f>
        <v>,</v>
      </c>
      <c r="G14" t="str">
        <f>data!Z15&amp;","&amp;data!AC15</f>
        <v>,</v>
      </c>
      <c r="H14" t="str">
        <f>data!AE15&amp;","&amp;data!AH15</f>
        <v>,</v>
      </c>
      <c r="I14" t="str">
        <f>data!AJ15&amp;","&amp;data!AM15</f>
        <v>,</v>
      </c>
      <c r="J14" t="str">
        <f>data!AO15&amp;","&amp;data!AR15</f>
        <v>,</v>
      </c>
      <c r="K14" t="str">
        <f>data!U15&amp;","&amp;COUNTIF($F$2:$J14,F14)</f>
        <v>,65</v>
      </c>
      <c r="L14" t="str">
        <f>data!Z15&amp;","&amp;COUNTIF($F$2:$J14,G14)</f>
        <v>,65</v>
      </c>
      <c r="M14" t="str">
        <f>data!AE15&amp;","&amp;COUNTIF($F$2:$J14,H14)</f>
        <v>,65</v>
      </c>
      <c r="N14" t="str">
        <f>data!AJ15&amp;","&amp;COUNTIF($F$2:$J14,I14)</f>
        <v>,65</v>
      </c>
      <c r="O14" t="str">
        <f>data!AO15&amp;","&amp;COUNTIF($F$2:$J14,J14)</f>
        <v>,65</v>
      </c>
    </row>
    <row r="15" spans="1:15">
      <c r="A15" t="str">
        <f>競技者データ入力シート!G20&amp;","&amp;競技者データ入力シート!H20&amp;","&amp;data!U16</f>
        <v>,,</v>
      </c>
      <c r="B15" t="str">
        <f>競技者データ入力シート!G20&amp;","&amp;競技者データ入力シート!H20&amp;","&amp;data!Z16</f>
        <v>,,</v>
      </c>
      <c r="C15" t="str">
        <f>競技者データ入力シート!G20&amp;","&amp;競技者データ入力シート!H20&amp;","&amp;data!AE16</f>
        <v>,,</v>
      </c>
      <c r="D15" t="str">
        <f>競技者データ入力シート!G20&amp;","&amp;競技者データ入力シート!H20&amp;","&amp;data!AJ16</f>
        <v>,,</v>
      </c>
      <c r="E15" t="str">
        <f>競技者データ入力シート!G20&amp;","&amp;競技者データ入力シート!H20&amp;","&amp;data!AO16</f>
        <v>,,</v>
      </c>
      <c r="F15" t="str">
        <f>data!U16&amp;","&amp;data!X16</f>
        <v>,</v>
      </c>
      <c r="G15" t="str">
        <f>data!Z16&amp;","&amp;data!AC16</f>
        <v>,</v>
      </c>
      <c r="H15" t="str">
        <f>data!AE16&amp;","&amp;data!AH16</f>
        <v>,</v>
      </c>
      <c r="I15" t="str">
        <f>data!AJ16&amp;","&amp;data!AM16</f>
        <v>,</v>
      </c>
      <c r="J15" t="str">
        <f>data!AO16&amp;","&amp;data!AR16</f>
        <v>,</v>
      </c>
      <c r="K15" t="str">
        <f>data!U16&amp;","&amp;COUNTIF($F$2:$J15,F15)</f>
        <v>,70</v>
      </c>
      <c r="L15" t="str">
        <f>data!Z16&amp;","&amp;COUNTIF($F$2:$J15,G15)</f>
        <v>,70</v>
      </c>
      <c r="M15" t="str">
        <f>data!AE16&amp;","&amp;COUNTIF($F$2:$J15,H15)</f>
        <v>,70</v>
      </c>
      <c r="N15" t="str">
        <f>data!AJ16&amp;","&amp;COUNTIF($F$2:$J15,I15)</f>
        <v>,70</v>
      </c>
      <c r="O15" t="str">
        <f>data!AO16&amp;","&amp;COUNTIF($F$2:$J15,J15)</f>
        <v>,70</v>
      </c>
    </row>
    <row r="16" spans="1:15">
      <c r="A16" t="str">
        <f>競技者データ入力シート!G21&amp;","&amp;競技者データ入力シート!H21&amp;","&amp;data!U17</f>
        <v>,,</v>
      </c>
      <c r="B16" t="str">
        <f>競技者データ入力シート!G21&amp;","&amp;競技者データ入力シート!H21&amp;","&amp;data!Z17</f>
        <v>,,</v>
      </c>
      <c r="C16" t="str">
        <f>競技者データ入力シート!G21&amp;","&amp;競技者データ入力シート!H21&amp;","&amp;data!AE17</f>
        <v>,,</v>
      </c>
      <c r="D16" t="str">
        <f>競技者データ入力シート!G21&amp;","&amp;競技者データ入力シート!H21&amp;","&amp;data!AJ17</f>
        <v>,,</v>
      </c>
      <c r="E16" t="str">
        <f>競技者データ入力シート!G21&amp;","&amp;競技者データ入力シート!H21&amp;","&amp;data!AO17</f>
        <v>,,</v>
      </c>
      <c r="F16" t="str">
        <f>data!U17&amp;","&amp;data!X17</f>
        <v>,</v>
      </c>
      <c r="G16" t="str">
        <f>data!Z17&amp;","&amp;data!AC17</f>
        <v>,</v>
      </c>
      <c r="H16" t="str">
        <f>data!AE17&amp;","&amp;data!AH17</f>
        <v>,</v>
      </c>
      <c r="I16" t="str">
        <f>data!AJ17&amp;","&amp;data!AM17</f>
        <v>,</v>
      </c>
      <c r="J16" t="str">
        <f>data!AO17&amp;","&amp;data!AR17</f>
        <v>,</v>
      </c>
      <c r="K16" t="str">
        <f>data!U17&amp;","&amp;COUNTIF($F$2:$J16,F16)</f>
        <v>,75</v>
      </c>
      <c r="L16" t="str">
        <f>data!Z17&amp;","&amp;COUNTIF($F$2:$J16,G16)</f>
        <v>,75</v>
      </c>
      <c r="M16" t="str">
        <f>data!AE17&amp;","&amp;COUNTIF($F$2:$J16,H16)</f>
        <v>,75</v>
      </c>
      <c r="N16" t="str">
        <f>data!AJ17&amp;","&amp;COUNTIF($F$2:$J16,I16)</f>
        <v>,75</v>
      </c>
      <c r="O16" t="str">
        <f>data!AO17&amp;","&amp;COUNTIF($F$2:$J16,J16)</f>
        <v>,75</v>
      </c>
    </row>
    <row r="17" spans="1:15">
      <c r="A17" t="str">
        <f>競技者データ入力シート!G22&amp;","&amp;競技者データ入力シート!H22&amp;","&amp;data!U18</f>
        <v>,,</v>
      </c>
      <c r="B17" t="str">
        <f>競技者データ入力シート!G22&amp;","&amp;競技者データ入力シート!H22&amp;","&amp;data!Z18</f>
        <v>,,</v>
      </c>
      <c r="C17" t="str">
        <f>競技者データ入力シート!G22&amp;","&amp;競技者データ入力シート!H22&amp;","&amp;data!AE18</f>
        <v>,,</v>
      </c>
      <c r="D17" t="str">
        <f>競技者データ入力シート!G22&amp;","&amp;競技者データ入力シート!H22&amp;","&amp;data!AJ18</f>
        <v>,,</v>
      </c>
      <c r="E17" t="str">
        <f>競技者データ入力シート!G22&amp;","&amp;競技者データ入力シート!H22&amp;","&amp;data!AO18</f>
        <v>,,</v>
      </c>
      <c r="F17" t="str">
        <f>data!U18&amp;","&amp;data!X18</f>
        <v>,</v>
      </c>
      <c r="G17" t="str">
        <f>data!Z18&amp;","&amp;data!AC18</f>
        <v>,</v>
      </c>
      <c r="H17" t="str">
        <f>data!AE18&amp;","&amp;data!AH18</f>
        <v>,</v>
      </c>
      <c r="I17" t="str">
        <f>data!AJ18&amp;","&amp;data!AM18</f>
        <v>,</v>
      </c>
      <c r="J17" t="str">
        <f>data!AO18&amp;","&amp;data!AR18</f>
        <v>,</v>
      </c>
      <c r="K17" t="str">
        <f>data!U18&amp;","&amp;COUNTIF($F$2:$J17,F17)</f>
        <v>,80</v>
      </c>
      <c r="L17" t="str">
        <f>data!Z18&amp;","&amp;COUNTIF($F$2:$J17,G17)</f>
        <v>,80</v>
      </c>
      <c r="M17" t="str">
        <f>data!AE18&amp;","&amp;COUNTIF($F$2:$J17,H17)</f>
        <v>,80</v>
      </c>
      <c r="N17" t="str">
        <f>data!AJ18&amp;","&amp;COUNTIF($F$2:$J17,I17)</f>
        <v>,80</v>
      </c>
      <c r="O17" t="str">
        <f>data!AO18&amp;","&amp;COUNTIF($F$2:$J17,J17)</f>
        <v>,80</v>
      </c>
    </row>
    <row r="18" spans="1:15">
      <c r="A18" t="str">
        <f>競技者データ入力シート!G23&amp;","&amp;競技者データ入力シート!H23&amp;","&amp;data!U19</f>
        <v>,,</v>
      </c>
      <c r="B18" t="str">
        <f>競技者データ入力シート!G23&amp;","&amp;競技者データ入力シート!H23&amp;","&amp;data!Z19</f>
        <v>,,</v>
      </c>
      <c r="C18" t="str">
        <f>競技者データ入力シート!G23&amp;","&amp;競技者データ入力シート!H23&amp;","&amp;data!AE19</f>
        <v>,,</v>
      </c>
      <c r="D18" t="str">
        <f>競技者データ入力シート!G23&amp;","&amp;競技者データ入力シート!H23&amp;","&amp;data!AJ19</f>
        <v>,,</v>
      </c>
      <c r="E18" t="str">
        <f>競技者データ入力シート!G23&amp;","&amp;競技者データ入力シート!H23&amp;","&amp;data!AO19</f>
        <v>,,</v>
      </c>
      <c r="F18" t="str">
        <f>data!U19&amp;","&amp;data!X19</f>
        <v>,</v>
      </c>
      <c r="G18" t="str">
        <f>data!Z19&amp;","&amp;data!AC19</f>
        <v>,</v>
      </c>
      <c r="H18" t="str">
        <f>data!AE19&amp;","&amp;data!AH19</f>
        <v>,</v>
      </c>
      <c r="I18" t="str">
        <f>data!AJ19&amp;","&amp;data!AM19</f>
        <v>,</v>
      </c>
      <c r="J18" t="str">
        <f>data!AO19&amp;","&amp;data!AR19</f>
        <v>,</v>
      </c>
      <c r="K18" t="str">
        <f>data!U19&amp;","&amp;COUNTIF($F$2:$J18,F18)</f>
        <v>,85</v>
      </c>
      <c r="L18" t="str">
        <f>data!Z19&amp;","&amp;COUNTIF($F$2:$J18,G18)</f>
        <v>,85</v>
      </c>
      <c r="M18" t="str">
        <f>data!AE19&amp;","&amp;COUNTIF($F$2:$J18,H18)</f>
        <v>,85</v>
      </c>
      <c r="N18" t="str">
        <f>data!AJ19&amp;","&amp;COUNTIF($F$2:$J18,I18)</f>
        <v>,85</v>
      </c>
      <c r="O18" t="str">
        <f>data!AO19&amp;","&amp;COUNTIF($F$2:$J18,J18)</f>
        <v>,85</v>
      </c>
    </row>
    <row r="19" spans="1:15">
      <c r="A19" t="str">
        <f>競技者データ入力シート!G24&amp;","&amp;競技者データ入力シート!H24&amp;","&amp;data!U20</f>
        <v>,,</v>
      </c>
      <c r="B19" t="str">
        <f>競技者データ入力シート!G24&amp;","&amp;競技者データ入力シート!H24&amp;","&amp;data!Z20</f>
        <v>,,</v>
      </c>
      <c r="C19" t="str">
        <f>競技者データ入力シート!G24&amp;","&amp;競技者データ入力シート!H24&amp;","&amp;data!AE20</f>
        <v>,,</v>
      </c>
      <c r="D19" t="str">
        <f>競技者データ入力シート!G24&amp;","&amp;競技者データ入力シート!H24&amp;","&amp;data!AJ20</f>
        <v>,,</v>
      </c>
      <c r="E19" t="str">
        <f>競技者データ入力シート!G24&amp;","&amp;競技者データ入力シート!H24&amp;","&amp;data!AO20</f>
        <v>,,</v>
      </c>
      <c r="F19" t="str">
        <f>data!U20&amp;","&amp;data!X20</f>
        <v>,</v>
      </c>
      <c r="G19" t="str">
        <f>data!Z20&amp;","&amp;data!AC20</f>
        <v>,</v>
      </c>
      <c r="H19" t="str">
        <f>data!AE20&amp;","&amp;data!AH20</f>
        <v>,</v>
      </c>
      <c r="I19" t="str">
        <f>data!AJ20&amp;","&amp;data!AM20</f>
        <v>,</v>
      </c>
      <c r="J19" t="str">
        <f>data!AO20&amp;","&amp;data!AR20</f>
        <v>,</v>
      </c>
      <c r="K19" t="str">
        <f>data!U20&amp;","&amp;COUNTIF($F$2:$J19,F19)</f>
        <v>,90</v>
      </c>
      <c r="L19" t="str">
        <f>data!Z20&amp;","&amp;COUNTIF($F$2:$J19,G19)</f>
        <v>,90</v>
      </c>
      <c r="M19" t="str">
        <f>data!AE20&amp;","&amp;COUNTIF($F$2:$J19,H19)</f>
        <v>,90</v>
      </c>
      <c r="N19" t="str">
        <f>data!AJ20&amp;","&amp;COUNTIF($F$2:$J19,I19)</f>
        <v>,90</v>
      </c>
      <c r="O19" t="str">
        <f>data!AO20&amp;","&amp;COUNTIF($F$2:$J19,J19)</f>
        <v>,90</v>
      </c>
    </row>
    <row r="20" spans="1:15">
      <c r="A20" t="str">
        <f>競技者データ入力シート!G25&amp;","&amp;競技者データ入力シート!H25&amp;","&amp;data!U21</f>
        <v>,,</v>
      </c>
      <c r="B20" t="str">
        <f>競技者データ入力シート!G25&amp;","&amp;競技者データ入力シート!H25&amp;","&amp;data!Z21</f>
        <v>,,</v>
      </c>
      <c r="C20" t="str">
        <f>競技者データ入力シート!G25&amp;","&amp;競技者データ入力シート!H25&amp;","&amp;data!AE21</f>
        <v>,,</v>
      </c>
      <c r="D20" t="str">
        <f>競技者データ入力シート!G25&amp;","&amp;競技者データ入力シート!H25&amp;","&amp;data!AJ21</f>
        <v>,,</v>
      </c>
      <c r="E20" t="str">
        <f>競技者データ入力シート!G25&amp;","&amp;競技者データ入力シート!H25&amp;","&amp;data!AO21</f>
        <v>,,</v>
      </c>
      <c r="F20" t="str">
        <f>data!U21&amp;","&amp;data!X21</f>
        <v>,</v>
      </c>
      <c r="G20" t="str">
        <f>data!Z21&amp;","&amp;data!AC21</f>
        <v>,</v>
      </c>
      <c r="H20" t="str">
        <f>data!AE21&amp;","&amp;data!AH21</f>
        <v>,</v>
      </c>
      <c r="I20" t="str">
        <f>data!AJ21&amp;","&amp;data!AM21</f>
        <v>,</v>
      </c>
      <c r="J20" t="str">
        <f>data!AO21&amp;","&amp;data!AR21</f>
        <v>,</v>
      </c>
      <c r="K20" t="str">
        <f>data!U21&amp;","&amp;COUNTIF($F$2:$J20,F20)</f>
        <v>,95</v>
      </c>
      <c r="L20" t="str">
        <f>data!Z21&amp;","&amp;COUNTIF($F$2:$J20,G20)</f>
        <v>,95</v>
      </c>
      <c r="M20" t="str">
        <f>data!AE21&amp;","&amp;COUNTIF($F$2:$J20,H20)</f>
        <v>,95</v>
      </c>
      <c r="N20" t="str">
        <f>data!AJ21&amp;","&amp;COUNTIF($F$2:$J20,I20)</f>
        <v>,95</v>
      </c>
      <c r="O20" t="str">
        <f>data!AO21&amp;","&amp;COUNTIF($F$2:$J20,J20)</f>
        <v>,95</v>
      </c>
    </row>
    <row r="21" spans="1:15">
      <c r="A21" t="str">
        <f>競技者データ入力シート!G26&amp;","&amp;競技者データ入力シート!H26&amp;","&amp;data!U22</f>
        <v>,,</v>
      </c>
      <c r="B21" t="str">
        <f>競技者データ入力シート!G26&amp;","&amp;競技者データ入力シート!H26&amp;","&amp;data!Z22</f>
        <v>,,</v>
      </c>
      <c r="C21" t="str">
        <f>競技者データ入力シート!G26&amp;","&amp;競技者データ入力シート!H26&amp;","&amp;data!AE22</f>
        <v>,,</v>
      </c>
      <c r="D21" t="str">
        <f>競技者データ入力シート!G26&amp;","&amp;競技者データ入力シート!H26&amp;","&amp;data!AJ22</f>
        <v>,,</v>
      </c>
      <c r="E21" t="str">
        <f>競技者データ入力シート!G26&amp;","&amp;競技者データ入力シート!H26&amp;","&amp;data!AO22</f>
        <v>,,</v>
      </c>
      <c r="F21" t="str">
        <f>data!U22&amp;","&amp;data!X22</f>
        <v>,</v>
      </c>
      <c r="G21" t="str">
        <f>data!Z22&amp;","&amp;data!AC22</f>
        <v>,</v>
      </c>
      <c r="H21" t="str">
        <f>data!AE22&amp;","&amp;data!AH22</f>
        <v>,</v>
      </c>
      <c r="I21" t="str">
        <f>data!AJ22&amp;","&amp;data!AM22</f>
        <v>,</v>
      </c>
      <c r="J21" t="str">
        <f>data!AO22&amp;","&amp;data!AR22</f>
        <v>,</v>
      </c>
      <c r="K21" t="str">
        <f>data!U22&amp;","&amp;COUNTIF($F$2:$J21,F21)</f>
        <v>,100</v>
      </c>
      <c r="L21" t="str">
        <f>data!Z22&amp;","&amp;COUNTIF($F$2:$J21,G21)</f>
        <v>,100</v>
      </c>
      <c r="M21" t="str">
        <f>data!AE22&amp;","&amp;COUNTIF($F$2:$J21,H21)</f>
        <v>,100</v>
      </c>
      <c r="N21" t="str">
        <f>data!AJ22&amp;","&amp;COUNTIF($F$2:$J21,I21)</f>
        <v>,100</v>
      </c>
      <c r="O21" t="str">
        <f>data!AO22&amp;","&amp;COUNTIF($F$2:$J21,J21)</f>
        <v>,100</v>
      </c>
    </row>
    <row r="22" spans="1:15">
      <c r="A22" t="str">
        <f>競技者データ入力シート!G27&amp;","&amp;競技者データ入力シート!H27&amp;","&amp;data!U23</f>
        <v>,,</v>
      </c>
      <c r="B22" t="str">
        <f>競技者データ入力シート!G27&amp;","&amp;競技者データ入力シート!H27&amp;","&amp;data!Z23</f>
        <v>,,</v>
      </c>
      <c r="C22" t="str">
        <f>競技者データ入力シート!G27&amp;","&amp;競技者データ入力シート!H27&amp;","&amp;data!AE23</f>
        <v>,,</v>
      </c>
      <c r="D22" t="str">
        <f>競技者データ入力シート!G27&amp;","&amp;競技者データ入力シート!H27&amp;","&amp;data!AJ23</f>
        <v>,,</v>
      </c>
      <c r="E22" t="str">
        <f>競技者データ入力シート!G27&amp;","&amp;競技者データ入力シート!H27&amp;","&amp;data!AO23</f>
        <v>,,</v>
      </c>
      <c r="F22" t="str">
        <f>data!U23&amp;","&amp;data!X23</f>
        <v>,</v>
      </c>
      <c r="G22" t="str">
        <f>data!Z23&amp;","&amp;data!AC23</f>
        <v>,</v>
      </c>
      <c r="H22" t="str">
        <f>data!AE23&amp;","&amp;data!AH23</f>
        <v>,</v>
      </c>
      <c r="I22" t="str">
        <f>data!AJ23&amp;","&amp;data!AM23</f>
        <v>,</v>
      </c>
      <c r="J22" t="str">
        <f>data!AO23&amp;","&amp;data!AR23</f>
        <v>,</v>
      </c>
      <c r="K22" t="str">
        <f>data!U23&amp;","&amp;COUNTIF($F$2:$J22,F22)</f>
        <v>,105</v>
      </c>
      <c r="L22" t="str">
        <f>data!Z23&amp;","&amp;COUNTIF($F$2:$J22,G22)</f>
        <v>,105</v>
      </c>
      <c r="M22" t="str">
        <f>data!AE23&amp;","&amp;COUNTIF($F$2:$J22,H22)</f>
        <v>,105</v>
      </c>
      <c r="N22" t="str">
        <f>data!AJ23&amp;","&amp;COUNTIF($F$2:$J22,I22)</f>
        <v>,105</v>
      </c>
      <c r="O22" t="str">
        <f>data!AO23&amp;","&amp;COUNTIF($F$2:$J22,J22)</f>
        <v>,105</v>
      </c>
    </row>
    <row r="23" spans="1:15">
      <c r="A23" t="str">
        <f>競技者データ入力シート!G28&amp;","&amp;競技者データ入力シート!H28&amp;","&amp;data!U24</f>
        <v>,,</v>
      </c>
      <c r="B23" t="str">
        <f>競技者データ入力シート!G28&amp;","&amp;競技者データ入力シート!H28&amp;","&amp;data!Z24</f>
        <v>,,</v>
      </c>
      <c r="C23" t="str">
        <f>競技者データ入力シート!G28&amp;","&amp;競技者データ入力シート!H28&amp;","&amp;data!AE24</f>
        <v>,,</v>
      </c>
      <c r="D23" t="str">
        <f>競技者データ入力シート!G28&amp;","&amp;競技者データ入力シート!H28&amp;","&amp;data!AJ24</f>
        <v>,,</v>
      </c>
      <c r="E23" t="str">
        <f>競技者データ入力シート!G28&amp;","&amp;競技者データ入力シート!H28&amp;","&amp;data!AO24</f>
        <v>,,</v>
      </c>
      <c r="F23" t="str">
        <f>data!U24&amp;","&amp;data!X24</f>
        <v>,</v>
      </c>
      <c r="G23" t="str">
        <f>data!Z24&amp;","&amp;data!AC24</f>
        <v>,</v>
      </c>
      <c r="H23" t="str">
        <f>data!AE24&amp;","&amp;data!AH24</f>
        <v>,</v>
      </c>
      <c r="I23" t="str">
        <f>data!AJ24&amp;","&amp;data!AM24</f>
        <v>,</v>
      </c>
      <c r="J23" t="str">
        <f>data!AO24&amp;","&amp;data!AR24</f>
        <v>,</v>
      </c>
      <c r="K23" t="str">
        <f>data!U24&amp;","&amp;COUNTIF($F$2:$J23,F23)</f>
        <v>,110</v>
      </c>
      <c r="L23" t="str">
        <f>data!Z24&amp;","&amp;COUNTIF($F$2:$J23,G23)</f>
        <v>,110</v>
      </c>
      <c r="M23" t="str">
        <f>data!AE24&amp;","&amp;COUNTIF($F$2:$J23,H23)</f>
        <v>,110</v>
      </c>
      <c r="N23" t="str">
        <f>data!AJ24&amp;","&amp;COUNTIF($F$2:$J23,I23)</f>
        <v>,110</v>
      </c>
      <c r="O23" t="str">
        <f>data!AO24&amp;","&amp;COUNTIF($F$2:$J23,J23)</f>
        <v>,110</v>
      </c>
    </row>
    <row r="24" spans="1:15">
      <c r="A24" t="str">
        <f>競技者データ入力シート!G29&amp;","&amp;競技者データ入力シート!H29&amp;","&amp;data!U25</f>
        <v>,,</v>
      </c>
      <c r="B24" t="str">
        <f>競技者データ入力シート!G29&amp;","&amp;競技者データ入力シート!H29&amp;","&amp;data!Z25</f>
        <v>,,</v>
      </c>
      <c r="C24" t="str">
        <f>競技者データ入力シート!G29&amp;","&amp;競技者データ入力シート!H29&amp;","&amp;data!AE25</f>
        <v>,,</v>
      </c>
      <c r="D24" t="str">
        <f>競技者データ入力シート!G29&amp;","&amp;競技者データ入力シート!H29&amp;","&amp;data!AJ25</f>
        <v>,,</v>
      </c>
      <c r="E24" t="str">
        <f>競技者データ入力シート!G29&amp;","&amp;競技者データ入力シート!H29&amp;","&amp;data!AO25</f>
        <v>,,</v>
      </c>
      <c r="F24" t="str">
        <f>data!U25&amp;","&amp;data!X25</f>
        <v>,</v>
      </c>
      <c r="G24" t="str">
        <f>data!Z25&amp;","&amp;data!AC25</f>
        <v>,</v>
      </c>
      <c r="H24" t="str">
        <f>data!AE25&amp;","&amp;data!AH25</f>
        <v>,</v>
      </c>
      <c r="I24" t="str">
        <f>data!AJ25&amp;","&amp;data!AM25</f>
        <v>,</v>
      </c>
      <c r="J24" t="str">
        <f>data!AO25&amp;","&amp;data!AR25</f>
        <v>,</v>
      </c>
      <c r="K24" t="str">
        <f>data!U25&amp;","&amp;COUNTIF($F$2:$J24,F24)</f>
        <v>,115</v>
      </c>
      <c r="L24" t="str">
        <f>data!Z25&amp;","&amp;COUNTIF($F$2:$J24,G24)</f>
        <v>,115</v>
      </c>
      <c r="M24" t="str">
        <f>data!AE25&amp;","&amp;COUNTIF($F$2:$J24,H24)</f>
        <v>,115</v>
      </c>
      <c r="N24" t="str">
        <f>data!AJ25&amp;","&amp;COUNTIF($F$2:$J24,I24)</f>
        <v>,115</v>
      </c>
      <c r="O24" t="str">
        <f>data!AO25&amp;","&amp;COUNTIF($F$2:$J24,J24)</f>
        <v>,115</v>
      </c>
    </row>
    <row r="25" spans="1:15">
      <c r="A25" t="str">
        <f>競技者データ入力シート!G30&amp;","&amp;競技者データ入力シート!H30&amp;","&amp;data!U26</f>
        <v>,,</v>
      </c>
      <c r="B25" t="str">
        <f>競技者データ入力シート!G30&amp;","&amp;競技者データ入力シート!H30&amp;","&amp;data!Z26</f>
        <v>,,</v>
      </c>
      <c r="C25" t="str">
        <f>競技者データ入力シート!G30&amp;","&amp;競技者データ入力シート!H30&amp;","&amp;data!AE26</f>
        <v>,,</v>
      </c>
      <c r="D25" t="str">
        <f>競技者データ入力シート!G30&amp;","&amp;競技者データ入力シート!H30&amp;","&amp;data!AJ26</f>
        <v>,,</v>
      </c>
      <c r="E25" t="str">
        <f>競技者データ入力シート!G30&amp;","&amp;競技者データ入力シート!H30&amp;","&amp;data!AO26</f>
        <v>,,</v>
      </c>
      <c r="F25" t="str">
        <f>data!U26&amp;","&amp;data!X26</f>
        <v>,</v>
      </c>
      <c r="G25" t="str">
        <f>data!Z26&amp;","&amp;data!AC26</f>
        <v>,</v>
      </c>
      <c r="H25" t="str">
        <f>data!AE26&amp;","&amp;data!AH26</f>
        <v>,</v>
      </c>
      <c r="I25" t="str">
        <f>data!AJ26&amp;","&amp;data!AM26</f>
        <v>,</v>
      </c>
      <c r="J25" t="str">
        <f>data!AO26&amp;","&amp;data!AR26</f>
        <v>,</v>
      </c>
      <c r="K25" t="str">
        <f>data!U26&amp;","&amp;COUNTIF($F$2:$J25,F25)</f>
        <v>,120</v>
      </c>
      <c r="L25" t="str">
        <f>data!Z26&amp;","&amp;COUNTIF($F$2:$J25,G25)</f>
        <v>,120</v>
      </c>
      <c r="M25" t="str">
        <f>data!AE26&amp;","&amp;COUNTIF($F$2:$J25,H25)</f>
        <v>,120</v>
      </c>
      <c r="N25" t="str">
        <f>data!AJ26&amp;","&amp;COUNTIF($F$2:$J25,I25)</f>
        <v>,120</v>
      </c>
      <c r="O25" t="str">
        <f>data!AO26&amp;","&amp;COUNTIF($F$2:$J25,J25)</f>
        <v>,120</v>
      </c>
    </row>
    <row r="26" spans="1:15">
      <c r="A26" t="str">
        <f>競技者データ入力シート!G31&amp;","&amp;競技者データ入力シート!H31&amp;","&amp;data!U27</f>
        <v>,,</v>
      </c>
      <c r="B26" t="str">
        <f>競技者データ入力シート!G31&amp;","&amp;競技者データ入力シート!H31&amp;","&amp;data!Z27</f>
        <v>,,</v>
      </c>
      <c r="C26" t="str">
        <f>競技者データ入力シート!G31&amp;","&amp;競技者データ入力シート!H31&amp;","&amp;data!AE27</f>
        <v>,,</v>
      </c>
      <c r="D26" t="str">
        <f>競技者データ入力シート!G31&amp;","&amp;競技者データ入力シート!H31&amp;","&amp;data!AJ27</f>
        <v>,,</v>
      </c>
      <c r="E26" t="str">
        <f>競技者データ入力シート!G31&amp;","&amp;競技者データ入力シート!H31&amp;","&amp;data!AO27</f>
        <v>,,</v>
      </c>
      <c r="F26" t="str">
        <f>data!U27&amp;","&amp;data!X27</f>
        <v>,</v>
      </c>
      <c r="G26" t="str">
        <f>data!Z27&amp;","&amp;data!AC27</f>
        <v>,</v>
      </c>
      <c r="H26" t="str">
        <f>data!AE27&amp;","&amp;data!AH27</f>
        <v>,</v>
      </c>
      <c r="I26" t="str">
        <f>data!AJ27&amp;","&amp;data!AM27</f>
        <v>,</v>
      </c>
      <c r="J26" t="str">
        <f>data!AO27&amp;","&amp;data!AR27</f>
        <v>,</v>
      </c>
      <c r="K26" t="str">
        <f>data!U27&amp;","&amp;COUNTIF($F$2:$J26,F26)</f>
        <v>,125</v>
      </c>
      <c r="L26" t="str">
        <f>data!Z27&amp;","&amp;COUNTIF($F$2:$J26,G26)</f>
        <v>,125</v>
      </c>
      <c r="M26" t="str">
        <f>data!AE27&amp;","&amp;COUNTIF($F$2:$J26,H26)</f>
        <v>,125</v>
      </c>
      <c r="N26" t="str">
        <f>data!AJ27&amp;","&amp;COUNTIF($F$2:$J26,I26)</f>
        <v>,125</v>
      </c>
      <c r="O26" t="str">
        <f>data!AO27&amp;","&amp;COUNTIF($F$2:$J26,J26)</f>
        <v>,125</v>
      </c>
    </row>
    <row r="27" spans="1:15">
      <c r="A27" t="str">
        <f>競技者データ入力シート!G32&amp;","&amp;競技者データ入力シート!H32&amp;","&amp;data!U28</f>
        <v>,,</v>
      </c>
      <c r="B27" t="str">
        <f>競技者データ入力シート!G32&amp;","&amp;競技者データ入力シート!H32&amp;","&amp;data!Z28</f>
        <v>,,</v>
      </c>
      <c r="C27" t="str">
        <f>競技者データ入力シート!G32&amp;","&amp;競技者データ入力シート!H32&amp;","&amp;data!AE28</f>
        <v>,,</v>
      </c>
      <c r="D27" t="str">
        <f>競技者データ入力シート!G32&amp;","&amp;競技者データ入力シート!H32&amp;","&amp;data!AJ28</f>
        <v>,,</v>
      </c>
      <c r="E27" t="str">
        <f>競技者データ入力シート!G32&amp;","&amp;競技者データ入力シート!H32&amp;","&amp;data!AO28</f>
        <v>,,</v>
      </c>
      <c r="F27" t="str">
        <f>data!U28&amp;","&amp;data!X28</f>
        <v>,</v>
      </c>
      <c r="G27" t="str">
        <f>data!Z28&amp;","&amp;data!AC28</f>
        <v>,</v>
      </c>
      <c r="H27" t="str">
        <f>data!AE28&amp;","&amp;data!AH28</f>
        <v>,</v>
      </c>
      <c r="I27" t="str">
        <f>data!AJ28&amp;","&amp;data!AM28</f>
        <v>,</v>
      </c>
      <c r="J27" t="str">
        <f>data!AO28&amp;","&amp;data!AR28</f>
        <v>,</v>
      </c>
      <c r="K27" t="str">
        <f>data!U28&amp;","&amp;COUNTIF($F$2:$J27,F27)</f>
        <v>,130</v>
      </c>
      <c r="L27" t="str">
        <f>data!Z28&amp;","&amp;COUNTIF($F$2:$J27,G27)</f>
        <v>,130</v>
      </c>
      <c r="M27" t="str">
        <f>data!AE28&amp;","&amp;COUNTIF($F$2:$J27,H27)</f>
        <v>,130</v>
      </c>
      <c r="N27" t="str">
        <f>data!AJ28&amp;","&amp;COUNTIF($F$2:$J27,I27)</f>
        <v>,130</v>
      </c>
      <c r="O27" t="str">
        <f>data!AO28&amp;","&amp;COUNTIF($F$2:$J27,J27)</f>
        <v>,130</v>
      </c>
    </row>
    <row r="28" spans="1:15">
      <c r="A28" t="str">
        <f>競技者データ入力シート!G33&amp;","&amp;競技者データ入力シート!H33&amp;","&amp;data!U29</f>
        <v>,,</v>
      </c>
      <c r="B28" t="str">
        <f>競技者データ入力シート!G33&amp;","&amp;競技者データ入力シート!H33&amp;","&amp;data!Z29</f>
        <v>,,</v>
      </c>
      <c r="C28" t="str">
        <f>競技者データ入力シート!G33&amp;","&amp;競技者データ入力シート!H33&amp;","&amp;data!AE29</f>
        <v>,,</v>
      </c>
      <c r="D28" t="str">
        <f>競技者データ入力シート!G33&amp;","&amp;競技者データ入力シート!H33&amp;","&amp;data!AJ29</f>
        <v>,,</v>
      </c>
      <c r="E28" t="str">
        <f>競技者データ入力シート!G33&amp;","&amp;競技者データ入力シート!H33&amp;","&amp;data!AO29</f>
        <v>,,</v>
      </c>
      <c r="F28" t="str">
        <f>data!U29&amp;","&amp;data!X29</f>
        <v>,</v>
      </c>
      <c r="G28" t="str">
        <f>data!Z29&amp;","&amp;data!AC29</f>
        <v>,</v>
      </c>
      <c r="H28" t="str">
        <f>data!AE29&amp;","&amp;data!AH29</f>
        <v>,</v>
      </c>
      <c r="I28" t="str">
        <f>data!AJ29&amp;","&amp;data!AM29</f>
        <v>,</v>
      </c>
      <c r="J28" t="str">
        <f>data!AO29&amp;","&amp;data!AR29</f>
        <v>,</v>
      </c>
      <c r="K28" t="str">
        <f>data!U29&amp;","&amp;COUNTIF($F$2:$J28,F28)</f>
        <v>,135</v>
      </c>
      <c r="L28" t="str">
        <f>data!Z29&amp;","&amp;COUNTIF($F$2:$J28,G28)</f>
        <v>,135</v>
      </c>
      <c r="M28" t="str">
        <f>data!AE29&amp;","&amp;COUNTIF($F$2:$J28,H28)</f>
        <v>,135</v>
      </c>
      <c r="N28" t="str">
        <f>data!AJ29&amp;","&amp;COUNTIF($F$2:$J28,I28)</f>
        <v>,135</v>
      </c>
      <c r="O28" t="str">
        <f>data!AO29&amp;","&amp;COUNTIF($F$2:$J28,J28)</f>
        <v>,135</v>
      </c>
    </row>
    <row r="29" spans="1:15">
      <c r="A29" t="str">
        <f>競技者データ入力シート!G34&amp;","&amp;競技者データ入力シート!H34&amp;","&amp;data!U30</f>
        <v>,,</v>
      </c>
      <c r="B29" t="str">
        <f>競技者データ入力シート!G34&amp;","&amp;競技者データ入力シート!H34&amp;","&amp;data!Z30</f>
        <v>,,</v>
      </c>
      <c r="C29" t="str">
        <f>競技者データ入力シート!G34&amp;","&amp;競技者データ入力シート!H34&amp;","&amp;data!AE30</f>
        <v>,,</v>
      </c>
      <c r="D29" t="str">
        <f>競技者データ入力シート!G34&amp;","&amp;競技者データ入力シート!H34&amp;","&amp;data!AJ30</f>
        <v>,,</v>
      </c>
      <c r="E29" t="str">
        <f>競技者データ入力シート!G34&amp;","&amp;競技者データ入力シート!H34&amp;","&amp;data!AO30</f>
        <v>,,</v>
      </c>
      <c r="F29" t="str">
        <f>data!U30&amp;","&amp;data!X30</f>
        <v>,</v>
      </c>
      <c r="G29" t="str">
        <f>data!Z30&amp;","&amp;data!AC30</f>
        <v>,</v>
      </c>
      <c r="H29" t="str">
        <f>data!AE30&amp;","&amp;data!AH30</f>
        <v>,</v>
      </c>
      <c r="I29" t="str">
        <f>data!AJ30&amp;","&amp;data!AM30</f>
        <v>,</v>
      </c>
      <c r="J29" t="str">
        <f>data!AO30&amp;","&amp;data!AR30</f>
        <v>,</v>
      </c>
      <c r="K29" t="str">
        <f>data!U30&amp;","&amp;COUNTIF($F$2:$J29,F29)</f>
        <v>,140</v>
      </c>
      <c r="L29" t="str">
        <f>data!Z30&amp;","&amp;COUNTIF($F$2:$J29,G29)</f>
        <v>,140</v>
      </c>
      <c r="M29" t="str">
        <f>data!AE30&amp;","&amp;COUNTIF($F$2:$J29,H29)</f>
        <v>,140</v>
      </c>
      <c r="N29" t="str">
        <f>data!AJ30&amp;","&amp;COUNTIF($F$2:$J29,I29)</f>
        <v>,140</v>
      </c>
      <c r="O29" t="str">
        <f>data!AO30&amp;","&amp;COUNTIF($F$2:$J29,J29)</f>
        <v>,140</v>
      </c>
    </row>
    <row r="30" spans="1:15">
      <c r="A30" t="str">
        <f>競技者データ入力シート!G35&amp;","&amp;競技者データ入力シート!H35&amp;","&amp;data!U31</f>
        <v>,,</v>
      </c>
      <c r="B30" t="str">
        <f>競技者データ入力シート!G35&amp;","&amp;競技者データ入力シート!H35&amp;","&amp;data!Z31</f>
        <v>,,</v>
      </c>
      <c r="C30" t="str">
        <f>競技者データ入力シート!G35&amp;","&amp;競技者データ入力シート!H35&amp;","&amp;data!AE31</f>
        <v>,,</v>
      </c>
      <c r="D30" t="str">
        <f>競技者データ入力シート!G35&amp;","&amp;競技者データ入力シート!H35&amp;","&amp;data!AJ31</f>
        <v>,,</v>
      </c>
      <c r="E30" t="str">
        <f>競技者データ入力シート!G35&amp;","&amp;競技者データ入力シート!H35&amp;","&amp;data!AO31</f>
        <v>,,</v>
      </c>
      <c r="F30" t="str">
        <f>data!U31&amp;","&amp;data!X31</f>
        <v>,</v>
      </c>
      <c r="G30" t="str">
        <f>data!Z31&amp;","&amp;data!AC31</f>
        <v>,</v>
      </c>
      <c r="H30" t="str">
        <f>data!AE31&amp;","&amp;data!AH31</f>
        <v>,</v>
      </c>
      <c r="I30" t="str">
        <f>data!AJ31&amp;","&amp;data!AM31</f>
        <v>,</v>
      </c>
      <c r="J30" t="str">
        <f>data!AO31&amp;","&amp;data!AR31</f>
        <v>,</v>
      </c>
      <c r="K30" t="str">
        <f>data!U31&amp;","&amp;COUNTIF($F$2:$J30,F30)</f>
        <v>,145</v>
      </c>
      <c r="L30" t="str">
        <f>data!Z31&amp;","&amp;COUNTIF($F$2:$J30,G30)</f>
        <v>,145</v>
      </c>
      <c r="M30" t="str">
        <f>data!AE31&amp;","&amp;COUNTIF($F$2:$J30,H30)</f>
        <v>,145</v>
      </c>
      <c r="N30" t="str">
        <f>data!AJ31&amp;","&amp;COUNTIF($F$2:$J30,I30)</f>
        <v>,145</v>
      </c>
      <c r="O30" t="str">
        <f>data!AO31&amp;","&amp;COUNTIF($F$2:$J30,J30)</f>
        <v>,145</v>
      </c>
    </row>
    <row r="31" spans="1:15">
      <c r="A31" t="str">
        <f>競技者データ入力シート!G36&amp;","&amp;競技者データ入力シート!H36&amp;","&amp;data!U32</f>
        <v>,,</v>
      </c>
      <c r="B31" t="str">
        <f>競技者データ入力シート!G36&amp;","&amp;競技者データ入力シート!H36&amp;","&amp;data!Z32</f>
        <v>,,</v>
      </c>
      <c r="C31" t="str">
        <f>競技者データ入力シート!G36&amp;","&amp;競技者データ入力シート!H36&amp;","&amp;data!AE32</f>
        <v>,,</v>
      </c>
      <c r="D31" t="str">
        <f>競技者データ入力シート!G36&amp;","&amp;競技者データ入力シート!H36&amp;","&amp;data!AJ32</f>
        <v>,,</v>
      </c>
      <c r="E31" t="str">
        <f>競技者データ入力シート!G36&amp;","&amp;競技者データ入力シート!H36&amp;","&amp;data!AO32</f>
        <v>,,</v>
      </c>
      <c r="F31" t="str">
        <f>data!U32&amp;","&amp;data!X32</f>
        <v>,</v>
      </c>
      <c r="G31" t="str">
        <f>data!Z32&amp;","&amp;data!AC32</f>
        <v>,</v>
      </c>
      <c r="H31" t="str">
        <f>data!AE32&amp;","&amp;data!AH32</f>
        <v>,</v>
      </c>
      <c r="I31" t="str">
        <f>data!AJ32&amp;","&amp;data!AM32</f>
        <v>,</v>
      </c>
      <c r="J31" t="str">
        <f>data!AO32&amp;","&amp;data!AR32</f>
        <v>,</v>
      </c>
      <c r="K31" t="str">
        <f>data!U32&amp;","&amp;COUNTIF($F$2:$J31,F31)</f>
        <v>,150</v>
      </c>
      <c r="L31" t="str">
        <f>data!Z32&amp;","&amp;COUNTIF($F$2:$J31,G31)</f>
        <v>,150</v>
      </c>
      <c r="M31" t="str">
        <f>data!AE32&amp;","&amp;COUNTIF($F$2:$J31,H31)</f>
        <v>,150</v>
      </c>
      <c r="N31" t="str">
        <f>data!AJ32&amp;","&amp;COUNTIF($F$2:$J31,I31)</f>
        <v>,150</v>
      </c>
      <c r="O31" t="str">
        <f>data!AO32&amp;","&amp;COUNTIF($F$2:$J31,J31)</f>
        <v>,150</v>
      </c>
    </row>
    <row r="32" spans="1:15">
      <c r="A32" t="str">
        <f>競技者データ入力シート!G37&amp;","&amp;競技者データ入力シート!H37&amp;","&amp;data!U33</f>
        <v>,,</v>
      </c>
      <c r="B32" t="str">
        <f>競技者データ入力シート!G37&amp;","&amp;競技者データ入力シート!H37&amp;","&amp;data!Z33</f>
        <v>,,</v>
      </c>
      <c r="C32" t="str">
        <f>競技者データ入力シート!G37&amp;","&amp;競技者データ入力シート!H37&amp;","&amp;data!AE33</f>
        <v>,,</v>
      </c>
      <c r="D32" t="str">
        <f>競技者データ入力シート!G37&amp;","&amp;競技者データ入力シート!H37&amp;","&amp;data!AJ33</f>
        <v>,,</v>
      </c>
      <c r="E32" t="str">
        <f>競技者データ入力シート!G37&amp;","&amp;競技者データ入力シート!H37&amp;","&amp;data!AO33</f>
        <v>,,</v>
      </c>
      <c r="F32" t="str">
        <f>data!U33&amp;","&amp;data!X33</f>
        <v>,</v>
      </c>
      <c r="G32" t="str">
        <f>data!Z33&amp;","&amp;data!AC33</f>
        <v>,</v>
      </c>
      <c r="H32" t="str">
        <f>data!AE33&amp;","&amp;data!AH33</f>
        <v>,</v>
      </c>
      <c r="I32" t="str">
        <f>data!AJ33&amp;","&amp;data!AM33</f>
        <v>,</v>
      </c>
      <c r="J32" t="str">
        <f>data!AO33&amp;","&amp;data!AR33</f>
        <v>,</v>
      </c>
      <c r="K32" t="str">
        <f>data!U33&amp;","&amp;COUNTIF($F$2:$J32,F32)</f>
        <v>,155</v>
      </c>
      <c r="L32" t="str">
        <f>data!Z33&amp;","&amp;COUNTIF($F$2:$J32,G32)</f>
        <v>,155</v>
      </c>
      <c r="M32" t="str">
        <f>data!AE33&amp;","&amp;COUNTIF($F$2:$J32,H32)</f>
        <v>,155</v>
      </c>
      <c r="N32" t="str">
        <f>data!AJ33&amp;","&amp;COUNTIF($F$2:$J32,I32)</f>
        <v>,155</v>
      </c>
      <c r="O32" t="str">
        <f>data!AO33&amp;","&amp;COUNTIF($F$2:$J32,J32)</f>
        <v>,155</v>
      </c>
    </row>
    <row r="33" spans="1:15">
      <c r="A33" t="str">
        <f>競技者データ入力シート!G38&amp;","&amp;競技者データ入力シート!H38&amp;","&amp;data!U34</f>
        <v>,,</v>
      </c>
      <c r="B33" t="str">
        <f>競技者データ入力シート!G38&amp;","&amp;競技者データ入力シート!H38&amp;","&amp;data!Z34</f>
        <v>,,</v>
      </c>
      <c r="C33" t="str">
        <f>競技者データ入力シート!G38&amp;","&amp;競技者データ入力シート!H38&amp;","&amp;data!AE34</f>
        <v>,,</v>
      </c>
      <c r="D33" t="str">
        <f>競技者データ入力シート!G38&amp;","&amp;競技者データ入力シート!H38&amp;","&amp;data!AJ34</f>
        <v>,,</v>
      </c>
      <c r="E33" t="str">
        <f>競技者データ入力シート!G38&amp;","&amp;競技者データ入力シート!H38&amp;","&amp;data!AO34</f>
        <v>,,</v>
      </c>
      <c r="F33" t="str">
        <f>data!U34&amp;","&amp;data!X34</f>
        <v>,</v>
      </c>
      <c r="G33" t="str">
        <f>data!Z34&amp;","&amp;data!AC34</f>
        <v>,</v>
      </c>
      <c r="H33" t="str">
        <f>data!AE34&amp;","&amp;data!AH34</f>
        <v>,</v>
      </c>
      <c r="I33" t="str">
        <f>data!AJ34&amp;","&amp;data!AM34</f>
        <v>,</v>
      </c>
      <c r="J33" t="str">
        <f>data!AO34&amp;","&amp;data!AR34</f>
        <v>,</v>
      </c>
      <c r="K33" t="str">
        <f>data!U34&amp;","&amp;COUNTIF($F$2:$J33,F33)</f>
        <v>,160</v>
      </c>
      <c r="L33" t="str">
        <f>data!Z34&amp;","&amp;COUNTIF($F$2:$J33,G33)</f>
        <v>,160</v>
      </c>
      <c r="M33" t="str">
        <f>data!AE34&amp;","&amp;COUNTIF($F$2:$J33,H33)</f>
        <v>,160</v>
      </c>
      <c r="N33" t="str">
        <f>data!AJ34&amp;","&amp;COUNTIF($F$2:$J33,I33)</f>
        <v>,160</v>
      </c>
      <c r="O33" t="str">
        <f>data!AO34&amp;","&amp;COUNTIF($F$2:$J33,J33)</f>
        <v>,160</v>
      </c>
    </row>
    <row r="34" spans="1:15">
      <c r="A34" t="str">
        <f>競技者データ入力シート!G39&amp;","&amp;競技者データ入力シート!H39&amp;","&amp;data!U35</f>
        <v>,,</v>
      </c>
      <c r="B34" t="str">
        <f>競技者データ入力シート!G39&amp;","&amp;競技者データ入力シート!H39&amp;","&amp;data!Z35</f>
        <v>,,</v>
      </c>
      <c r="C34" t="str">
        <f>競技者データ入力シート!G39&amp;","&amp;競技者データ入力シート!H39&amp;","&amp;data!AE35</f>
        <v>,,</v>
      </c>
      <c r="D34" t="str">
        <f>競技者データ入力シート!G39&amp;","&amp;競技者データ入力シート!H39&amp;","&amp;data!AJ35</f>
        <v>,,</v>
      </c>
      <c r="E34" t="str">
        <f>競技者データ入力シート!G39&amp;","&amp;競技者データ入力シート!H39&amp;","&amp;data!AO35</f>
        <v>,,</v>
      </c>
      <c r="F34" t="str">
        <f>data!U35&amp;","&amp;data!X35</f>
        <v>,</v>
      </c>
      <c r="G34" t="str">
        <f>data!Z35&amp;","&amp;data!AC35</f>
        <v>,</v>
      </c>
      <c r="H34" t="str">
        <f>data!AE35&amp;","&amp;data!AH35</f>
        <v>,</v>
      </c>
      <c r="I34" t="str">
        <f>data!AJ35&amp;","&amp;data!AM35</f>
        <v>,</v>
      </c>
      <c r="J34" t="str">
        <f>data!AO35&amp;","&amp;data!AR35</f>
        <v>,</v>
      </c>
      <c r="K34" t="str">
        <f>data!U35&amp;","&amp;COUNTIF($F$2:$J34,F34)</f>
        <v>,165</v>
      </c>
      <c r="L34" t="str">
        <f>data!Z35&amp;","&amp;COUNTIF($F$2:$J34,G34)</f>
        <v>,165</v>
      </c>
      <c r="M34" t="str">
        <f>data!AE35&amp;","&amp;COUNTIF($F$2:$J34,H34)</f>
        <v>,165</v>
      </c>
      <c r="N34" t="str">
        <f>data!AJ35&amp;","&amp;COUNTIF($F$2:$J34,I34)</f>
        <v>,165</v>
      </c>
      <c r="O34" t="str">
        <f>data!AO35&amp;","&amp;COUNTIF($F$2:$J34,J34)</f>
        <v>,165</v>
      </c>
    </row>
    <row r="35" spans="1:15">
      <c r="A35" t="str">
        <f>競技者データ入力シート!G40&amp;","&amp;競技者データ入力シート!H40&amp;","&amp;data!U36</f>
        <v>,,</v>
      </c>
      <c r="B35" t="str">
        <f>競技者データ入力シート!G40&amp;","&amp;競技者データ入力シート!H40&amp;","&amp;data!Z36</f>
        <v>,,</v>
      </c>
      <c r="C35" t="str">
        <f>競技者データ入力シート!G40&amp;","&amp;競技者データ入力シート!H40&amp;","&amp;data!AE36</f>
        <v>,,</v>
      </c>
      <c r="D35" t="str">
        <f>競技者データ入力シート!G40&amp;","&amp;競技者データ入力シート!H40&amp;","&amp;data!AJ36</f>
        <v>,,</v>
      </c>
      <c r="E35" t="str">
        <f>競技者データ入力シート!G40&amp;","&amp;競技者データ入力シート!H40&amp;","&amp;data!AO36</f>
        <v>,,</v>
      </c>
      <c r="F35" t="str">
        <f>data!U36&amp;","&amp;data!X36</f>
        <v>,</v>
      </c>
      <c r="G35" t="str">
        <f>data!Z36&amp;","&amp;data!AC36</f>
        <v>,</v>
      </c>
      <c r="H35" t="str">
        <f>data!AE36&amp;","&amp;data!AH36</f>
        <v>,</v>
      </c>
      <c r="I35" t="str">
        <f>data!AJ36&amp;","&amp;data!AM36</f>
        <v>,</v>
      </c>
      <c r="J35" t="str">
        <f>data!AO36&amp;","&amp;data!AR36</f>
        <v>,</v>
      </c>
      <c r="K35" t="str">
        <f>data!U36&amp;","&amp;COUNTIF($F$2:$J35,F35)</f>
        <v>,170</v>
      </c>
      <c r="L35" t="str">
        <f>data!Z36&amp;","&amp;COUNTIF($F$2:$J35,G35)</f>
        <v>,170</v>
      </c>
      <c r="M35" t="str">
        <f>data!AE36&amp;","&amp;COUNTIF($F$2:$J35,H35)</f>
        <v>,170</v>
      </c>
      <c r="N35" t="str">
        <f>data!AJ36&amp;","&amp;COUNTIF($F$2:$J35,I35)</f>
        <v>,170</v>
      </c>
      <c r="O35" t="str">
        <f>data!AO36&amp;","&amp;COUNTIF($F$2:$J35,J35)</f>
        <v>,170</v>
      </c>
    </row>
    <row r="36" spans="1:15">
      <c r="A36" t="str">
        <f>競技者データ入力シート!G41&amp;","&amp;競技者データ入力シート!H41&amp;","&amp;data!U37</f>
        <v>,,</v>
      </c>
      <c r="B36" t="str">
        <f>競技者データ入力シート!G41&amp;","&amp;競技者データ入力シート!H41&amp;","&amp;data!Z37</f>
        <v>,,</v>
      </c>
      <c r="C36" t="str">
        <f>競技者データ入力シート!G41&amp;","&amp;競技者データ入力シート!H41&amp;","&amp;data!AE37</f>
        <v>,,</v>
      </c>
      <c r="D36" t="str">
        <f>競技者データ入力シート!G41&amp;","&amp;競技者データ入力シート!H41&amp;","&amp;data!AJ37</f>
        <v>,,</v>
      </c>
      <c r="E36" t="str">
        <f>競技者データ入力シート!G41&amp;","&amp;競技者データ入力シート!H41&amp;","&amp;data!AO37</f>
        <v>,,</v>
      </c>
      <c r="F36" t="str">
        <f>data!U37&amp;","&amp;data!X37</f>
        <v>,</v>
      </c>
      <c r="G36" t="str">
        <f>data!Z37&amp;","&amp;data!AC37</f>
        <v>,</v>
      </c>
      <c r="H36" t="str">
        <f>data!AE37&amp;","&amp;data!AH37</f>
        <v>,</v>
      </c>
      <c r="I36" t="str">
        <f>data!AJ37&amp;","&amp;data!AM37</f>
        <v>,</v>
      </c>
      <c r="J36" t="str">
        <f>data!AO37&amp;","&amp;data!AR37</f>
        <v>,</v>
      </c>
      <c r="K36" t="str">
        <f>data!U37&amp;","&amp;COUNTIF($F$2:$J36,F36)</f>
        <v>,175</v>
      </c>
      <c r="L36" t="str">
        <f>data!Z37&amp;","&amp;COUNTIF($F$2:$J36,G36)</f>
        <v>,175</v>
      </c>
      <c r="M36" t="str">
        <f>data!AE37&amp;","&amp;COUNTIF($F$2:$J36,H36)</f>
        <v>,175</v>
      </c>
      <c r="N36" t="str">
        <f>data!AJ37&amp;","&amp;COUNTIF($F$2:$J36,I36)</f>
        <v>,175</v>
      </c>
      <c r="O36" t="str">
        <f>data!AO37&amp;","&amp;COUNTIF($F$2:$J36,J36)</f>
        <v>,175</v>
      </c>
    </row>
    <row r="37" spans="1:15">
      <c r="A37" t="str">
        <f>競技者データ入力シート!G42&amp;","&amp;競技者データ入力シート!H42&amp;","&amp;data!U38</f>
        <v>,,</v>
      </c>
      <c r="B37" t="str">
        <f>競技者データ入力シート!G42&amp;","&amp;競技者データ入力シート!H42&amp;","&amp;data!Z38</f>
        <v>,,</v>
      </c>
      <c r="C37" t="str">
        <f>競技者データ入力シート!G42&amp;","&amp;競技者データ入力シート!H42&amp;","&amp;data!AE38</f>
        <v>,,</v>
      </c>
      <c r="D37" t="str">
        <f>競技者データ入力シート!G42&amp;","&amp;競技者データ入力シート!H42&amp;","&amp;data!AJ38</f>
        <v>,,</v>
      </c>
      <c r="E37" t="str">
        <f>競技者データ入力シート!G42&amp;","&amp;競技者データ入力シート!H42&amp;","&amp;data!AO38</f>
        <v>,,</v>
      </c>
      <c r="F37" t="str">
        <f>data!U38&amp;","&amp;data!X38</f>
        <v>,</v>
      </c>
      <c r="G37" t="str">
        <f>data!Z38&amp;","&amp;data!AC38</f>
        <v>,</v>
      </c>
      <c r="H37" t="str">
        <f>data!AE38&amp;","&amp;data!AH38</f>
        <v>,</v>
      </c>
      <c r="I37" t="str">
        <f>data!AJ38&amp;","&amp;data!AM38</f>
        <v>,</v>
      </c>
      <c r="J37" t="str">
        <f>data!AO38&amp;","&amp;data!AR38</f>
        <v>,</v>
      </c>
      <c r="K37" t="str">
        <f>data!U38&amp;","&amp;COUNTIF($F$2:$J37,F37)</f>
        <v>,180</v>
      </c>
      <c r="L37" t="str">
        <f>data!Z38&amp;","&amp;COUNTIF($F$2:$J37,G37)</f>
        <v>,180</v>
      </c>
      <c r="M37" t="str">
        <f>data!AE38&amp;","&amp;COUNTIF($F$2:$J37,H37)</f>
        <v>,180</v>
      </c>
      <c r="N37" t="str">
        <f>data!AJ38&amp;","&amp;COUNTIF($F$2:$J37,I37)</f>
        <v>,180</v>
      </c>
      <c r="O37" t="str">
        <f>data!AO38&amp;","&amp;COUNTIF($F$2:$J37,J37)</f>
        <v>,180</v>
      </c>
    </row>
    <row r="38" spans="1:15">
      <c r="A38" t="str">
        <f>競技者データ入力シート!G43&amp;","&amp;競技者データ入力シート!H43&amp;","&amp;data!U39</f>
        <v>,,</v>
      </c>
      <c r="B38" t="str">
        <f>競技者データ入力シート!G43&amp;","&amp;競技者データ入力シート!H43&amp;","&amp;data!Z39</f>
        <v>,,</v>
      </c>
      <c r="C38" t="str">
        <f>競技者データ入力シート!G43&amp;","&amp;競技者データ入力シート!H43&amp;","&amp;data!AE39</f>
        <v>,,</v>
      </c>
      <c r="D38" t="str">
        <f>競技者データ入力シート!G43&amp;","&amp;競技者データ入力シート!H43&amp;","&amp;data!AJ39</f>
        <v>,,</v>
      </c>
      <c r="E38" t="str">
        <f>競技者データ入力シート!G43&amp;","&amp;競技者データ入力シート!H43&amp;","&amp;data!AO39</f>
        <v>,,</v>
      </c>
      <c r="F38" t="str">
        <f>data!U39&amp;","&amp;data!X39</f>
        <v>,</v>
      </c>
      <c r="G38" t="str">
        <f>data!Z39&amp;","&amp;data!AC39</f>
        <v>,</v>
      </c>
      <c r="H38" t="str">
        <f>data!AE39&amp;","&amp;data!AH39</f>
        <v>,</v>
      </c>
      <c r="I38" t="str">
        <f>data!AJ39&amp;","&amp;data!AM39</f>
        <v>,</v>
      </c>
      <c r="J38" t="str">
        <f>data!AO39&amp;","&amp;data!AR39</f>
        <v>,</v>
      </c>
      <c r="K38" t="str">
        <f>data!U39&amp;","&amp;COUNTIF($F$2:$J38,F38)</f>
        <v>,185</v>
      </c>
      <c r="L38" t="str">
        <f>data!Z39&amp;","&amp;COUNTIF($F$2:$J38,G38)</f>
        <v>,185</v>
      </c>
      <c r="M38" t="str">
        <f>data!AE39&amp;","&amp;COUNTIF($F$2:$J38,H38)</f>
        <v>,185</v>
      </c>
      <c r="N38" t="str">
        <f>data!AJ39&amp;","&amp;COUNTIF($F$2:$J38,I38)</f>
        <v>,185</v>
      </c>
      <c r="O38" t="str">
        <f>data!AO39&amp;","&amp;COUNTIF($F$2:$J38,J38)</f>
        <v>,185</v>
      </c>
    </row>
    <row r="39" spans="1:15">
      <c r="A39" t="str">
        <f>競技者データ入力シート!G44&amp;","&amp;競技者データ入力シート!H44&amp;","&amp;data!U40</f>
        <v>,,</v>
      </c>
      <c r="B39" t="str">
        <f>競技者データ入力シート!G44&amp;","&amp;競技者データ入力シート!H44&amp;","&amp;data!Z40</f>
        <v>,,</v>
      </c>
      <c r="C39" t="str">
        <f>競技者データ入力シート!G44&amp;","&amp;競技者データ入力シート!H44&amp;","&amp;data!AE40</f>
        <v>,,</v>
      </c>
      <c r="D39" t="str">
        <f>競技者データ入力シート!G44&amp;","&amp;競技者データ入力シート!H44&amp;","&amp;data!AJ40</f>
        <v>,,</v>
      </c>
      <c r="E39" t="str">
        <f>競技者データ入力シート!G44&amp;","&amp;競技者データ入力シート!H44&amp;","&amp;data!AO40</f>
        <v>,,</v>
      </c>
      <c r="F39" t="str">
        <f>data!U40&amp;","&amp;data!X40</f>
        <v>,</v>
      </c>
      <c r="G39" t="str">
        <f>data!Z40&amp;","&amp;data!AC40</f>
        <v>,</v>
      </c>
      <c r="H39" t="str">
        <f>data!AE40&amp;","&amp;data!AH40</f>
        <v>,</v>
      </c>
      <c r="I39" t="str">
        <f>data!AJ40&amp;","&amp;data!AM40</f>
        <v>,</v>
      </c>
      <c r="J39" t="str">
        <f>data!AO40&amp;","&amp;data!AR40</f>
        <v>,</v>
      </c>
      <c r="K39" t="str">
        <f>data!U40&amp;","&amp;COUNTIF($F$2:$J39,F39)</f>
        <v>,190</v>
      </c>
      <c r="L39" t="str">
        <f>data!Z40&amp;","&amp;COUNTIF($F$2:$J39,G39)</f>
        <v>,190</v>
      </c>
      <c r="M39" t="str">
        <f>data!AE40&amp;","&amp;COUNTIF($F$2:$J39,H39)</f>
        <v>,190</v>
      </c>
      <c r="N39" t="str">
        <f>data!AJ40&amp;","&amp;COUNTIF($F$2:$J39,I39)</f>
        <v>,190</v>
      </c>
      <c r="O39" t="str">
        <f>data!AO40&amp;","&amp;COUNTIF($F$2:$J39,J39)</f>
        <v>,190</v>
      </c>
    </row>
    <row r="40" spans="1:15">
      <c r="A40" t="str">
        <f>競技者データ入力シート!G45&amp;","&amp;競技者データ入力シート!H45&amp;","&amp;data!U41</f>
        <v>,,</v>
      </c>
      <c r="B40" t="str">
        <f>競技者データ入力シート!G45&amp;","&amp;競技者データ入力シート!H45&amp;","&amp;data!Z41</f>
        <v>,,</v>
      </c>
      <c r="C40" t="str">
        <f>競技者データ入力シート!G45&amp;","&amp;競技者データ入力シート!H45&amp;","&amp;data!AE41</f>
        <v>,,</v>
      </c>
      <c r="D40" t="str">
        <f>競技者データ入力シート!G45&amp;","&amp;競技者データ入力シート!H45&amp;","&amp;data!AJ41</f>
        <v>,,</v>
      </c>
      <c r="E40" t="str">
        <f>競技者データ入力シート!G45&amp;","&amp;競技者データ入力シート!H45&amp;","&amp;data!AO41</f>
        <v>,,</v>
      </c>
      <c r="F40" t="str">
        <f>data!U41&amp;","&amp;data!X41</f>
        <v>,</v>
      </c>
      <c r="G40" t="str">
        <f>data!Z41&amp;","&amp;data!AC41</f>
        <v>,</v>
      </c>
      <c r="H40" t="str">
        <f>data!AE41&amp;","&amp;data!AH41</f>
        <v>,</v>
      </c>
      <c r="I40" t="str">
        <f>data!AJ41&amp;","&amp;data!AM41</f>
        <v>,</v>
      </c>
      <c r="J40" t="str">
        <f>data!AO41&amp;","&amp;data!AR41</f>
        <v>,</v>
      </c>
      <c r="K40" t="str">
        <f>data!U41&amp;","&amp;COUNTIF($F$2:$J40,F40)</f>
        <v>,195</v>
      </c>
      <c r="L40" t="str">
        <f>data!Z41&amp;","&amp;COUNTIF($F$2:$J40,G40)</f>
        <v>,195</v>
      </c>
      <c r="M40" t="str">
        <f>data!AE41&amp;","&amp;COUNTIF($F$2:$J40,H40)</f>
        <v>,195</v>
      </c>
      <c r="N40" t="str">
        <f>data!AJ41&amp;","&amp;COUNTIF($F$2:$J40,I40)</f>
        <v>,195</v>
      </c>
      <c r="O40" t="str">
        <f>data!AO41&amp;","&amp;COUNTIF($F$2:$J40,J40)</f>
        <v>,195</v>
      </c>
    </row>
    <row r="41" spans="1:15">
      <c r="A41" t="str">
        <f>競技者データ入力シート!G46&amp;","&amp;競技者データ入力シート!H46&amp;","&amp;data!U42</f>
        <v>,,</v>
      </c>
      <c r="B41" t="str">
        <f>競技者データ入力シート!G46&amp;","&amp;競技者データ入力シート!H46&amp;","&amp;data!Z42</f>
        <v>,,</v>
      </c>
      <c r="C41" t="str">
        <f>競技者データ入力シート!G46&amp;","&amp;競技者データ入力シート!H46&amp;","&amp;data!AE42</f>
        <v>,,</v>
      </c>
      <c r="D41" t="str">
        <f>競技者データ入力シート!G46&amp;","&amp;競技者データ入力シート!H46&amp;","&amp;data!AJ42</f>
        <v>,,</v>
      </c>
      <c r="E41" t="str">
        <f>競技者データ入力シート!G46&amp;","&amp;競技者データ入力シート!H46&amp;","&amp;data!AO42</f>
        <v>,,</v>
      </c>
      <c r="F41" t="str">
        <f>data!U42&amp;","&amp;data!X42</f>
        <v>,</v>
      </c>
      <c r="G41" t="str">
        <f>data!Z42&amp;","&amp;data!AC42</f>
        <v>,</v>
      </c>
      <c r="H41" t="str">
        <f>data!AE42&amp;","&amp;data!AH42</f>
        <v>,</v>
      </c>
      <c r="I41" t="str">
        <f>data!AJ42&amp;","&amp;data!AM42</f>
        <v>,</v>
      </c>
      <c r="J41" t="str">
        <f>data!AO42&amp;","&amp;data!AR42</f>
        <v>,</v>
      </c>
      <c r="K41" t="str">
        <f>data!U42&amp;","&amp;COUNTIF($F$2:$J41,F41)</f>
        <v>,200</v>
      </c>
      <c r="L41" t="str">
        <f>data!Z42&amp;","&amp;COUNTIF($F$2:$J41,G41)</f>
        <v>,200</v>
      </c>
      <c r="M41" t="str">
        <f>data!AE42&amp;","&amp;COUNTIF($F$2:$J41,H41)</f>
        <v>,200</v>
      </c>
      <c r="N41" t="str">
        <f>data!AJ42&amp;","&amp;COUNTIF($F$2:$J41,I41)</f>
        <v>,200</v>
      </c>
      <c r="O41" t="str">
        <f>data!AO42&amp;","&amp;COUNTIF($F$2:$J41,J41)</f>
        <v>,200</v>
      </c>
    </row>
    <row r="42" spans="1:15">
      <c r="A42" t="str">
        <f>競技者データ入力シート!G47&amp;","&amp;競技者データ入力シート!H47&amp;","&amp;data!U43</f>
        <v>,,</v>
      </c>
      <c r="B42" t="str">
        <f>競技者データ入力シート!G47&amp;","&amp;競技者データ入力シート!H47&amp;","&amp;data!Z43</f>
        <v>,,</v>
      </c>
      <c r="C42" t="str">
        <f>競技者データ入力シート!G47&amp;","&amp;競技者データ入力シート!H47&amp;","&amp;data!AE43</f>
        <v>,,</v>
      </c>
      <c r="D42" t="str">
        <f>競技者データ入力シート!G47&amp;","&amp;競技者データ入力シート!H47&amp;","&amp;data!AJ43</f>
        <v>,,</v>
      </c>
      <c r="E42" t="str">
        <f>競技者データ入力シート!G47&amp;","&amp;競技者データ入力シート!H47&amp;","&amp;data!AO43</f>
        <v>,,</v>
      </c>
      <c r="F42" t="str">
        <f>data!U43&amp;","&amp;data!X43</f>
        <v>,</v>
      </c>
      <c r="G42" t="str">
        <f>data!Z43&amp;","&amp;data!AC43</f>
        <v>,</v>
      </c>
      <c r="H42" t="str">
        <f>data!AE43&amp;","&amp;data!AH43</f>
        <v>,</v>
      </c>
      <c r="I42" t="str">
        <f>data!AJ43&amp;","&amp;data!AM43</f>
        <v>,</v>
      </c>
      <c r="J42" t="str">
        <f>data!AO43&amp;","&amp;data!AR43</f>
        <v>,</v>
      </c>
      <c r="K42" t="str">
        <f>data!U43&amp;","&amp;COUNTIF($F$2:$J42,F42)</f>
        <v>,205</v>
      </c>
      <c r="L42" t="str">
        <f>data!Z43&amp;","&amp;COUNTIF($F$2:$J42,G42)</f>
        <v>,205</v>
      </c>
      <c r="M42" t="str">
        <f>data!AE43&amp;","&amp;COUNTIF($F$2:$J42,H42)</f>
        <v>,205</v>
      </c>
      <c r="N42" t="str">
        <f>data!AJ43&amp;","&amp;COUNTIF($F$2:$J42,I42)</f>
        <v>,205</v>
      </c>
      <c r="O42" t="str">
        <f>data!AO43&amp;","&amp;COUNTIF($F$2:$J42,J42)</f>
        <v>,205</v>
      </c>
    </row>
    <row r="43" spans="1:15">
      <c r="A43" t="str">
        <f>競技者データ入力シート!G48&amp;","&amp;競技者データ入力シート!H48&amp;","&amp;data!U44</f>
        <v>,,</v>
      </c>
      <c r="B43" t="str">
        <f>競技者データ入力シート!G48&amp;","&amp;競技者データ入力シート!H48&amp;","&amp;data!Z44</f>
        <v>,,</v>
      </c>
      <c r="C43" t="str">
        <f>競技者データ入力シート!G48&amp;","&amp;競技者データ入力シート!H48&amp;","&amp;data!AE44</f>
        <v>,,</v>
      </c>
      <c r="D43" t="str">
        <f>競技者データ入力シート!G48&amp;","&amp;競技者データ入力シート!H48&amp;","&amp;data!AJ44</f>
        <v>,,</v>
      </c>
      <c r="E43" t="str">
        <f>競技者データ入力シート!G48&amp;","&amp;競技者データ入力シート!H48&amp;","&amp;data!AO44</f>
        <v>,,</v>
      </c>
      <c r="F43" t="str">
        <f>data!U44&amp;","&amp;data!X44</f>
        <v>,</v>
      </c>
      <c r="G43" t="str">
        <f>data!Z44&amp;","&amp;data!AC44</f>
        <v>,</v>
      </c>
      <c r="H43" t="str">
        <f>data!AE44&amp;","&amp;data!AH44</f>
        <v>,</v>
      </c>
      <c r="I43" t="str">
        <f>data!AJ44&amp;","&amp;data!AM44</f>
        <v>,</v>
      </c>
      <c r="J43" t="str">
        <f>data!AO44&amp;","&amp;data!AR44</f>
        <v>,</v>
      </c>
      <c r="K43" t="str">
        <f>data!U44&amp;","&amp;COUNTIF($F$2:$J43,F43)</f>
        <v>,210</v>
      </c>
      <c r="L43" t="str">
        <f>data!Z44&amp;","&amp;COUNTIF($F$2:$J43,G43)</f>
        <v>,210</v>
      </c>
      <c r="M43" t="str">
        <f>data!AE44&amp;","&amp;COUNTIF($F$2:$J43,H43)</f>
        <v>,210</v>
      </c>
      <c r="N43" t="str">
        <f>data!AJ44&amp;","&amp;COUNTIF($F$2:$J43,I43)</f>
        <v>,210</v>
      </c>
      <c r="O43" t="str">
        <f>data!AO44&amp;","&amp;COUNTIF($F$2:$J43,J43)</f>
        <v>,210</v>
      </c>
    </row>
    <row r="44" spans="1:15">
      <c r="A44" t="str">
        <f>競技者データ入力シート!G49&amp;","&amp;競技者データ入力シート!H49&amp;","&amp;data!U45</f>
        <v>,,</v>
      </c>
      <c r="B44" t="str">
        <f>競技者データ入力シート!G49&amp;","&amp;競技者データ入力シート!H49&amp;","&amp;data!Z45</f>
        <v>,,</v>
      </c>
      <c r="C44" t="str">
        <f>競技者データ入力シート!G49&amp;","&amp;競技者データ入力シート!H49&amp;","&amp;data!AE45</f>
        <v>,,</v>
      </c>
      <c r="D44" t="str">
        <f>競技者データ入力シート!G49&amp;","&amp;競技者データ入力シート!H49&amp;","&amp;data!AJ45</f>
        <v>,,</v>
      </c>
      <c r="E44" t="str">
        <f>競技者データ入力シート!G49&amp;","&amp;競技者データ入力シート!H49&amp;","&amp;data!AO45</f>
        <v>,,</v>
      </c>
      <c r="F44" t="str">
        <f>data!U45&amp;","&amp;data!X45</f>
        <v>,</v>
      </c>
      <c r="G44" t="str">
        <f>data!Z45&amp;","&amp;data!AC45</f>
        <v>,</v>
      </c>
      <c r="H44" t="str">
        <f>data!AE45&amp;","&amp;data!AH45</f>
        <v>,</v>
      </c>
      <c r="I44" t="str">
        <f>data!AJ45&amp;","&amp;data!AM45</f>
        <v>,</v>
      </c>
      <c r="J44" t="str">
        <f>data!AO45&amp;","&amp;data!AR45</f>
        <v>,</v>
      </c>
      <c r="K44" t="str">
        <f>data!U45&amp;","&amp;COUNTIF($F$2:$J44,F44)</f>
        <v>,215</v>
      </c>
      <c r="L44" t="str">
        <f>data!Z45&amp;","&amp;COUNTIF($F$2:$J44,G44)</f>
        <v>,215</v>
      </c>
      <c r="M44" t="str">
        <f>data!AE45&amp;","&amp;COUNTIF($F$2:$J44,H44)</f>
        <v>,215</v>
      </c>
      <c r="N44" t="str">
        <f>data!AJ45&amp;","&amp;COUNTIF($F$2:$J44,I44)</f>
        <v>,215</v>
      </c>
      <c r="O44" t="str">
        <f>data!AO45&amp;","&amp;COUNTIF($F$2:$J44,J44)</f>
        <v>,215</v>
      </c>
    </row>
    <row r="45" spans="1:15">
      <c r="A45" t="str">
        <f>競技者データ入力シート!G50&amp;","&amp;競技者データ入力シート!H50&amp;","&amp;data!U46</f>
        <v>,,</v>
      </c>
      <c r="B45" t="str">
        <f>競技者データ入力シート!G50&amp;","&amp;競技者データ入力シート!H50&amp;","&amp;data!Z46</f>
        <v>,,</v>
      </c>
      <c r="C45" t="str">
        <f>競技者データ入力シート!G50&amp;","&amp;競技者データ入力シート!H50&amp;","&amp;data!AE46</f>
        <v>,,</v>
      </c>
      <c r="D45" t="str">
        <f>競技者データ入力シート!G50&amp;","&amp;競技者データ入力シート!H50&amp;","&amp;data!AJ46</f>
        <v>,,</v>
      </c>
      <c r="E45" t="str">
        <f>競技者データ入力シート!G50&amp;","&amp;競技者データ入力シート!H50&amp;","&amp;data!AO46</f>
        <v>,,</v>
      </c>
      <c r="F45" t="str">
        <f>data!U46&amp;","&amp;data!X46</f>
        <v>,</v>
      </c>
      <c r="G45" t="str">
        <f>data!Z46&amp;","&amp;data!AC46</f>
        <v>,</v>
      </c>
      <c r="H45" t="str">
        <f>data!AE46&amp;","&amp;data!AH46</f>
        <v>,</v>
      </c>
      <c r="I45" t="str">
        <f>data!AJ46&amp;","&amp;data!AM46</f>
        <v>,</v>
      </c>
      <c r="J45" t="str">
        <f>data!AO46&amp;","&amp;data!AR46</f>
        <v>,</v>
      </c>
      <c r="K45" t="str">
        <f>data!U46&amp;","&amp;COUNTIF($F$2:$J45,F45)</f>
        <v>,220</v>
      </c>
      <c r="L45" t="str">
        <f>data!Z46&amp;","&amp;COUNTIF($F$2:$J45,G45)</f>
        <v>,220</v>
      </c>
      <c r="M45" t="str">
        <f>data!AE46&amp;","&amp;COUNTIF($F$2:$J45,H45)</f>
        <v>,220</v>
      </c>
      <c r="N45" t="str">
        <f>data!AJ46&amp;","&amp;COUNTIF($F$2:$J45,I45)</f>
        <v>,220</v>
      </c>
      <c r="O45" t="str">
        <f>data!AO46&amp;","&amp;COUNTIF($F$2:$J45,J45)</f>
        <v>,220</v>
      </c>
    </row>
    <row r="46" spans="1:15">
      <c r="A46" t="str">
        <f>競技者データ入力シート!G51&amp;","&amp;競技者データ入力シート!H51&amp;","&amp;data!U47</f>
        <v>,,</v>
      </c>
      <c r="B46" t="str">
        <f>競技者データ入力シート!G51&amp;","&amp;競技者データ入力シート!H51&amp;","&amp;data!Z47</f>
        <v>,,</v>
      </c>
      <c r="C46" t="str">
        <f>競技者データ入力シート!G51&amp;","&amp;競技者データ入力シート!H51&amp;","&amp;data!AE47</f>
        <v>,,</v>
      </c>
      <c r="D46" t="str">
        <f>競技者データ入力シート!G51&amp;","&amp;競技者データ入力シート!H51&amp;","&amp;data!AJ47</f>
        <v>,,</v>
      </c>
      <c r="E46" t="str">
        <f>競技者データ入力シート!G51&amp;","&amp;競技者データ入力シート!H51&amp;","&amp;data!AO47</f>
        <v>,,</v>
      </c>
      <c r="F46" t="str">
        <f>data!U47&amp;","&amp;data!X47</f>
        <v>,</v>
      </c>
      <c r="G46" t="str">
        <f>data!Z47&amp;","&amp;data!AC47</f>
        <v>,</v>
      </c>
      <c r="H46" t="str">
        <f>data!AE47&amp;","&amp;data!AH47</f>
        <v>,</v>
      </c>
      <c r="I46" t="str">
        <f>data!AJ47&amp;","&amp;data!AM47</f>
        <v>,</v>
      </c>
      <c r="J46" t="str">
        <f>data!AO47&amp;","&amp;data!AR47</f>
        <v>,</v>
      </c>
      <c r="K46" t="str">
        <f>data!U47&amp;","&amp;COUNTIF($F$2:$J46,F46)</f>
        <v>,225</v>
      </c>
      <c r="L46" t="str">
        <f>data!Z47&amp;","&amp;COUNTIF($F$2:$J46,G46)</f>
        <v>,225</v>
      </c>
      <c r="M46" t="str">
        <f>data!AE47&amp;","&amp;COUNTIF($F$2:$J46,H46)</f>
        <v>,225</v>
      </c>
      <c r="N46" t="str">
        <f>data!AJ47&amp;","&amp;COUNTIF($F$2:$J46,I46)</f>
        <v>,225</v>
      </c>
      <c r="O46" t="str">
        <f>data!AO47&amp;","&amp;COUNTIF($F$2:$J46,J46)</f>
        <v>,225</v>
      </c>
    </row>
    <row r="47" spans="1:15">
      <c r="A47" t="str">
        <f>競技者データ入力シート!G52&amp;","&amp;競技者データ入力シート!H52&amp;","&amp;data!U48</f>
        <v>,,</v>
      </c>
      <c r="B47" t="str">
        <f>競技者データ入力シート!G52&amp;","&amp;競技者データ入力シート!H52&amp;","&amp;data!Z48</f>
        <v>,,</v>
      </c>
      <c r="C47" t="str">
        <f>競技者データ入力シート!G52&amp;","&amp;競技者データ入力シート!H52&amp;","&amp;data!AE48</f>
        <v>,,</v>
      </c>
      <c r="D47" t="str">
        <f>競技者データ入力シート!G52&amp;","&amp;競技者データ入力シート!H52&amp;","&amp;data!AJ48</f>
        <v>,,</v>
      </c>
      <c r="E47" t="str">
        <f>競技者データ入力シート!G52&amp;","&amp;競技者データ入力シート!H52&amp;","&amp;data!AO48</f>
        <v>,,</v>
      </c>
      <c r="F47" t="str">
        <f>data!U48&amp;","&amp;data!X48</f>
        <v>,</v>
      </c>
      <c r="G47" t="str">
        <f>data!Z48&amp;","&amp;data!AC48</f>
        <v>,</v>
      </c>
      <c r="H47" t="str">
        <f>data!AE48&amp;","&amp;data!AH48</f>
        <v>,</v>
      </c>
      <c r="I47" t="str">
        <f>data!AJ48&amp;","&amp;data!AM48</f>
        <v>,</v>
      </c>
      <c r="J47" t="str">
        <f>data!AO48&amp;","&amp;data!AR48</f>
        <v>,</v>
      </c>
      <c r="K47" t="str">
        <f>data!U48&amp;","&amp;COUNTIF($F$2:$J47,F47)</f>
        <v>,230</v>
      </c>
      <c r="L47" t="str">
        <f>data!Z48&amp;","&amp;COUNTIF($F$2:$J47,G47)</f>
        <v>,230</v>
      </c>
      <c r="M47" t="str">
        <f>data!AE48&amp;","&amp;COUNTIF($F$2:$J47,H47)</f>
        <v>,230</v>
      </c>
      <c r="N47" t="str">
        <f>data!AJ48&amp;","&amp;COUNTIF($F$2:$J47,I47)</f>
        <v>,230</v>
      </c>
      <c r="O47" t="str">
        <f>data!AO48&amp;","&amp;COUNTIF($F$2:$J47,J47)</f>
        <v>,230</v>
      </c>
    </row>
    <row r="48" spans="1:15">
      <c r="A48" t="str">
        <f>競技者データ入力シート!G53&amp;","&amp;競技者データ入力シート!H53&amp;","&amp;data!U49</f>
        <v>,,</v>
      </c>
      <c r="B48" t="str">
        <f>競技者データ入力シート!G53&amp;","&amp;競技者データ入力シート!H53&amp;","&amp;data!Z49</f>
        <v>,,</v>
      </c>
      <c r="C48" t="str">
        <f>競技者データ入力シート!G53&amp;","&amp;競技者データ入力シート!H53&amp;","&amp;data!AE49</f>
        <v>,,</v>
      </c>
      <c r="D48" t="str">
        <f>競技者データ入力シート!G53&amp;","&amp;競技者データ入力シート!H53&amp;","&amp;data!AJ49</f>
        <v>,,</v>
      </c>
      <c r="E48" t="str">
        <f>競技者データ入力シート!G53&amp;","&amp;競技者データ入力シート!H53&amp;","&amp;data!AO49</f>
        <v>,,</v>
      </c>
      <c r="F48" t="str">
        <f>data!U49&amp;","&amp;data!X49</f>
        <v>,</v>
      </c>
      <c r="G48" t="str">
        <f>data!Z49&amp;","&amp;data!AC49</f>
        <v>,</v>
      </c>
      <c r="H48" t="str">
        <f>data!AE49&amp;","&amp;data!AH49</f>
        <v>,</v>
      </c>
      <c r="I48" t="str">
        <f>data!AJ49&amp;","&amp;data!AM49</f>
        <v>,</v>
      </c>
      <c r="J48" t="str">
        <f>data!AO49&amp;","&amp;data!AR49</f>
        <v>,</v>
      </c>
      <c r="K48" t="str">
        <f>data!U49&amp;","&amp;COUNTIF($F$2:$J48,F48)</f>
        <v>,235</v>
      </c>
      <c r="L48" t="str">
        <f>data!Z49&amp;","&amp;COUNTIF($F$2:$J48,G48)</f>
        <v>,235</v>
      </c>
      <c r="M48" t="str">
        <f>data!AE49&amp;","&amp;COUNTIF($F$2:$J48,H48)</f>
        <v>,235</v>
      </c>
      <c r="N48" t="str">
        <f>data!AJ49&amp;","&amp;COUNTIF($F$2:$J48,I48)</f>
        <v>,235</v>
      </c>
      <c r="O48" t="str">
        <f>data!AO49&amp;","&amp;COUNTIF($F$2:$J48,J48)</f>
        <v>,235</v>
      </c>
    </row>
    <row r="49" spans="1:15">
      <c r="A49" t="str">
        <f>競技者データ入力シート!G54&amp;","&amp;競技者データ入力シート!H54&amp;","&amp;data!U50</f>
        <v>,,</v>
      </c>
      <c r="B49" t="str">
        <f>競技者データ入力シート!G54&amp;","&amp;競技者データ入力シート!H54&amp;","&amp;data!Z50</f>
        <v>,,</v>
      </c>
      <c r="C49" t="str">
        <f>競技者データ入力シート!G54&amp;","&amp;競技者データ入力シート!H54&amp;","&amp;data!AE50</f>
        <v>,,</v>
      </c>
      <c r="D49" t="str">
        <f>競技者データ入力シート!G54&amp;","&amp;競技者データ入力シート!H54&amp;","&amp;data!AJ50</f>
        <v>,,</v>
      </c>
      <c r="E49" t="str">
        <f>競技者データ入力シート!G54&amp;","&amp;競技者データ入力シート!H54&amp;","&amp;data!AO50</f>
        <v>,,</v>
      </c>
      <c r="F49" t="str">
        <f>data!U50&amp;","&amp;data!X50</f>
        <v>,</v>
      </c>
      <c r="G49" t="str">
        <f>data!Z50&amp;","&amp;data!AC50</f>
        <v>,</v>
      </c>
      <c r="H49" t="str">
        <f>data!AE50&amp;","&amp;data!AH50</f>
        <v>,</v>
      </c>
      <c r="I49" t="str">
        <f>data!AJ50&amp;","&amp;data!AM50</f>
        <v>,</v>
      </c>
      <c r="J49" t="str">
        <f>data!AO50&amp;","&amp;data!AR50</f>
        <v>,</v>
      </c>
      <c r="K49" t="str">
        <f>data!U50&amp;","&amp;COUNTIF($F$2:$J49,F49)</f>
        <v>,240</v>
      </c>
      <c r="L49" t="str">
        <f>data!Z50&amp;","&amp;COUNTIF($F$2:$J49,G49)</f>
        <v>,240</v>
      </c>
      <c r="M49" t="str">
        <f>data!AE50&amp;","&amp;COUNTIF($F$2:$J49,H49)</f>
        <v>,240</v>
      </c>
      <c r="N49" t="str">
        <f>data!AJ50&amp;","&amp;COUNTIF($F$2:$J49,I49)</f>
        <v>,240</v>
      </c>
      <c r="O49" t="str">
        <f>data!AO50&amp;","&amp;COUNTIF($F$2:$J49,J49)</f>
        <v>,240</v>
      </c>
    </row>
    <row r="50" spans="1:15">
      <c r="A50" t="str">
        <f>競技者データ入力シート!G55&amp;","&amp;競技者データ入力シート!H55&amp;","&amp;data!U51</f>
        <v>,,</v>
      </c>
      <c r="B50" t="str">
        <f>競技者データ入力シート!G55&amp;","&amp;競技者データ入力シート!H55&amp;","&amp;data!Z51</f>
        <v>,,</v>
      </c>
      <c r="C50" t="str">
        <f>競技者データ入力シート!G55&amp;","&amp;競技者データ入力シート!H55&amp;","&amp;data!AE51</f>
        <v>,,</v>
      </c>
      <c r="D50" t="str">
        <f>競技者データ入力シート!G55&amp;","&amp;競技者データ入力シート!H55&amp;","&amp;data!AJ51</f>
        <v>,,</v>
      </c>
      <c r="E50" t="str">
        <f>競技者データ入力シート!G55&amp;","&amp;競技者データ入力シート!H55&amp;","&amp;data!AO51</f>
        <v>,,</v>
      </c>
      <c r="F50" t="str">
        <f>data!U51&amp;","&amp;data!X51</f>
        <v>,</v>
      </c>
      <c r="G50" t="str">
        <f>data!Z51&amp;","&amp;data!AC51</f>
        <v>,</v>
      </c>
      <c r="H50" t="str">
        <f>data!AE51&amp;","&amp;data!AH51</f>
        <v>,</v>
      </c>
      <c r="I50" t="str">
        <f>data!AJ51&amp;","&amp;data!AM51</f>
        <v>,</v>
      </c>
      <c r="J50" t="str">
        <f>data!AO51&amp;","&amp;data!AR51</f>
        <v>,</v>
      </c>
      <c r="K50" t="str">
        <f>data!U51&amp;","&amp;COUNTIF($F$2:$J50,F50)</f>
        <v>,245</v>
      </c>
      <c r="L50" t="str">
        <f>data!Z51&amp;","&amp;COUNTIF($F$2:$J50,G50)</f>
        <v>,245</v>
      </c>
      <c r="M50" t="str">
        <f>data!AE51&amp;","&amp;COUNTIF($F$2:$J50,H50)</f>
        <v>,245</v>
      </c>
      <c r="N50" t="str">
        <f>data!AJ51&amp;","&amp;COUNTIF($F$2:$J50,I50)</f>
        <v>,245</v>
      </c>
      <c r="O50" t="str">
        <f>data!AO51&amp;","&amp;COUNTIF($F$2:$J50,J50)</f>
        <v>,245</v>
      </c>
    </row>
    <row r="51" spans="1:15">
      <c r="A51" t="str">
        <f>競技者データ入力シート!G56&amp;","&amp;競技者データ入力シート!H56&amp;","&amp;data!U52</f>
        <v>,,</v>
      </c>
      <c r="B51" t="str">
        <f>競技者データ入力シート!G56&amp;","&amp;競技者データ入力シート!H56&amp;","&amp;data!Z52</f>
        <v>,,</v>
      </c>
      <c r="C51" t="str">
        <f>競技者データ入力シート!G56&amp;","&amp;競技者データ入力シート!H56&amp;","&amp;data!AE52</f>
        <v>,,</v>
      </c>
      <c r="D51" t="str">
        <f>競技者データ入力シート!G56&amp;","&amp;競技者データ入力シート!H56&amp;","&amp;data!AJ52</f>
        <v>,,</v>
      </c>
      <c r="E51" t="str">
        <f>競技者データ入力シート!G56&amp;","&amp;競技者データ入力シート!H56&amp;","&amp;data!AO52</f>
        <v>,,</v>
      </c>
      <c r="F51" t="str">
        <f>data!U52&amp;","&amp;data!X52</f>
        <v>,</v>
      </c>
      <c r="G51" t="str">
        <f>data!Z52&amp;","&amp;data!AC52</f>
        <v>,</v>
      </c>
      <c r="H51" t="str">
        <f>data!AE52&amp;","&amp;data!AH52</f>
        <v>,</v>
      </c>
      <c r="I51" t="str">
        <f>data!AJ52&amp;","&amp;data!AM52</f>
        <v>,</v>
      </c>
      <c r="J51" t="str">
        <f>data!AO52&amp;","&amp;data!AR52</f>
        <v>,</v>
      </c>
      <c r="K51" t="str">
        <f>data!U52&amp;","&amp;COUNTIF($F$2:$J51,F51)</f>
        <v>,250</v>
      </c>
      <c r="L51" t="str">
        <f>data!Z52&amp;","&amp;COUNTIF($F$2:$J51,G51)</f>
        <v>,250</v>
      </c>
      <c r="M51" t="str">
        <f>data!AE52&amp;","&amp;COUNTIF($F$2:$J51,H51)</f>
        <v>,250</v>
      </c>
      <c r="N51" t="str">
        <f>data!AJ52&amp;","&amp;COUNTIF($F$2:$J51,I51)</f>
        <v>,250</v>
      </c>
      <c r="O51" t="str">
        <f>data!AO52&amp;","&amp;COUNTIF($F$2:$J51,J51)</f>
        <v>,250</v>
      </c>
    </row>
    <row r="52" spans="1:15">
      <c r="A52" t="str">
        <f>競技者データ入力シート!G57&amp;","&amp;競技者データ入力シート!H57&amp;","&amp;data!U53</f>
        <v>,,</v>
      </c>
      <c r="B52" t="str">
        <f>競技者データ入力シート!G57&amp;","&amp;競技者データ入力シート!H57&amp;","&amp;data!Z53</f>
        <v>,,</v>
      </c>
      <c r="C52" t="str">
        <f>競技者データ入力シート!G57&amp;","&amp;競技者データ入力シート!H57&amp;","&amp;data!AE53</f>
        <v>,,</v>
      </c>
      <c r="D52" t="str">
        <f>競技者データ入力シート!G57&amp;","&amp;競技者データ入力シート!H57&amp;","&amp;data!AJ53</f>
        <v>,,</v>
      </c>
      <c r="E52" t="str">
        <f>競技者データ入力シート!G57&amp;","&amp;競技者データ入力シート!H57&amp;","&amp;data!AO53</f>
        <v>,,</v>
      </c>
      <c r="F52" t="str">
        <f>data!U53&amp;","&amp;data!X53</f>
        <v>,</v>
      </c>
      <c r="G52" t="str">
        <f>data!Z53&amp;","&amp;data!AC53</f>
        <v>,</v>
      </c>
      <c r="H52" t="str">
        <f>data!AE53&amp;","&amp;data!AH53</f>
        <v>,</v>
      </c>
      <c r="I52" t="str">
        <f>data!AJ53&amp;","&amp;data!AM53</f>
        <v>,</v>
      </c>
      <c r="J52" t="str">
        <f>data!AO53&amp;","&amp;data!AR53</f>
        <v>,</v>
      </c>
      <c r="K52" t="str">
        <f>data!U53&amp;","&amp;COUNTIF($F$2:$J52,F52)</f>
        <v>,255</v>
      </c>
      <c r="L52" t="str">
        <f>data!Z53&amp;","&amp;COUNTIF($F$2:$J52,G52)</f>
        <v>,255</v>
      </c>
      <c r="M52" t="str">
        <f>data!AE53&amp;","&amp;COUNTIF($F$2:$J52,H52)</f>
        <v>,255</v>
      </c>
      <c r="N52" t="str">
        <f>data!AJ53&amp;","&amp;COUNTIF($F$2:$J52,I52)</f>
        <v>,255</v>
      </c>
      <c r="O52" t="str">
        <f>data!AO53&amp;","&amp;COUNTIF($F$2:$J52,J52)</f>
        <v>,255</v>
      </c>
    </row>
    <row r="53" spans="1:15">
      <c r="A53" t="str">
        <f>競技者データ入力シート!G58&amp;","&amp;競技者データ入力シート!H58&amp;","&amp;data!U54</f>
        <v>,,</v>
      </c>
      <c r="B53" t="str">
        <f>競技者データ入力シート!G58&amp;","&amp;競技者データ入力シート!H58&amp;","&amp;data!Z54</f>
        <v>,,</v>
      </c>
      <c r="C53" t="str">
        <f>競技者データ入力シート!G58&amp;","&amp;競技者データ入力シート!H58&amp;","&amp;data!AE54</f>
        <v>,,</v>
      </c>
      <c r="D53" t="str">
        <f>競技者データ入力シート!G58&amp;","&amp;競技者データ入力シート!H58&amp;","&amp;data!AJ54</f>
        <v>,,</v>
      </c>
      <c r="E53" t="str">
        <f>競技者データ入力シート!G58&amp;","&amp;競技者データ入力シート!H58&amp;","&amp;data!AO54</f>
        <v>,,</v>
      </c>
      <c r="F53" t="str">
        <f>data!U54&amp;","&amp;data!X54</f>
        <v>,</v>
      </c>
      <c r="G53" t="str">
        <f>data!Z54&amp;","&amp;data!AC54</f>
        <v>,</v>
      </c>
      <c r="H53" t="str">
        <f>data!AE54&amp;","&amp;data!AH54</f>
        <v>,</v>
      </c>
      <c r="I53" t="str">
        <f>data!AJ54&amp;","&amp;data!AM54</f>
        <v>,</v>
      </c>
      <c r="J53" t="str">
        <f>data!AO54&amp;","&amp;data!AR54</f>
        <v>,</v>
      </c>
      <c r="K53" t="str">
        <f>data!U54&amp;","&amp;COUNTIF($F$2:$J53,F53)</f>
        <v>,260</v>
      </c>
      <c r="L53" t="str">
        <f>data!Z54&amp;","&amp;COUNTIF($F$2:$J53,G53)</f>
        <v>,260</v>
      </c>
      <c r="M53" t="str">
        <f>data!AE54&amp;","&amp;COUNTIF($F$2:$J53,H53)</f>
        <v>,260</v>
      </c>
      <c r="N53" t="str">
        <f>data!AJ54&amp;","&amp;COUNTIF($F$2:$J53,I53)</f>
        <v>,260</v>
      </c>
      <c r="O53" t="str">
        <f>data!AO54&amp;","&amp;COUNTIF($F$2:$J53,J53)</f>
        <v>,260</v>
      </c>
    </row>
    <row r="54" spans="1:15">
      <c r="A54" t="str">
        <f>競技者データ入力シート!G59&amp;","&amp;競技者データ入力シート!H59&amp;","&amp;data!U55</f>
        <v>,,</v>
      </c>
      <c r="B54" t="str">
        <f>競技者データ入力シート!G59&amp;","&amp;競技者データ入力シート!H59&amp;","&amp;data!Z55</f>
        <v>,,</v>
      </c>
      <c r="C54" t="str">
        <f>競技者データ入力シート!G59&amp;","&amp;競技者データ入力シート!H59&amp;","&amp;data!AE55</f>
        <v>,,</v>
      </c>
      <c r="D54" t="str">
        <f>競技者データ入力シート!G59&amp;","&amp;競技者データ入力シート!H59&amp;","&amp;data!AJ55</f>
        <v>,,</v>
      </c>
      <c r="E54" t="str">
        <f>競技者データ入力シート!G59&amp;","&amp;競技者データ入力シート!H59&amp;","&amp;data!AO55</f>
        <v>,,</v>
      </c>
      <c r="F54" t="str">
        <f>data!U55&amp;","&amp;data!X55</f>
        <v>,</v>
      </c>
      <c r="G54" t="str">
        <f>data!Z55&amp;","&amp;data!AC55</f>
        <v>,</v>
      </c>
      <c r="H54" t="str">
        <f>data!AE55&amp;","&amp;data!AH55</f>
        <v>,</v>
      </c>
      <c r="I54" t="str">
        <f>data!AJ55&amp;","&amp;data!AM55</f>
        <v>,</v>
      </c>
      <c r="J54" t="str">
        <f>data!AO55&amp;","&amp;data!AR55</f>
        <v>,</v>
      </c>
      <c r="K54" t="str">
        <f>data!U55&amp;","&amp;COUNTIF($F$2:$J54,F54)</f>
        <v>,265</v>
      </c>
      <c r="L54" t="str">
        <f>data!Z55&amp;","&amp;COUNTIF($F$2:$J54,G54)</f>
        <v>,265</v>
      </c>
      <c r="M54" t="str">
        <f>data!AE55&amp;","&amp;COUNTIF($F$2:$J54,H54)</f>
        <v>,265</v>
      </c>
      <c r="N54" t="str">
        <f>data!AJ55&amp;","&amp;COUNTIF($F$2:$J54,I54)</f>
        <v>,265</v>
      </c>
      <c r="O54" t="str">
        <f>data!AO55&amp;","&amp;COUNTIF($F$2:$J54,J54)</f>
        <v>,265</v>
      </c>
    </row>
    <row r="55" spans="1:15">
      <c r="A55" t="str">
        <f>競技者データ入力シート!G60&amp;","&amp;競技者データ入力シート!H60&amp;","&amp;data!U56</f>
        <v>,,</v>
      </c>
      <c r="B55" t="str">
        <f>競技者データ入力シート!G60&amp;","&amp;競技者データ入力シート!H60&amp;","&amp;data!Z56</f>
        <v>,,</v>
      </c>
      <c r="C55" t="str">
        <f>競技者データ入力シート!G60&amp;","&amp;競技者データ入力シート!H60&amp;","&amp;data!AE56</f>
        <v>,,</v>
      </c>
      <c r="D55" t="str">
        <f>競技者データ入力シート!G60&amp;","&amp;競技者データ入力シート!H60&amp;","&amp;data!AJ56</f>
        <v>,,</v>
      </c>
      <c r="E55" t="str">
        <f>競技者データ入力シート!G60&amp;","&amp;競技者データ入力シート!H60&amp;","&amp;data!AO56</f>
        <v>,,</v>
      </c>
      <c r="F55" t="str">
        <f>data!U56&amp;","&amp;data!X56</f>
        <v>,</v>
      </c>
      <c r="G55" t="str">
        <f>data!Z56&amp;","&amp;data!AC56</f>
        <v>,</v>
      </c>
      <c r="H55" t="str">
        <f>data!AE56&amp;","&amp;data!AH56</f>
        <v>,</v>
      </c>
      <c r="I55" t="str">
        <f>data!AJ56&amp;","&amp;data!AM56</f>
        <v>,</v>
      </c>
      <c r="J55" t="str">
        <f>data!AO56&amp;","&amp;data!AR56</f>
        <v>,</v>
      </c>
      <c r="K55" t="str">
        <f>data!U56&amp;","&amp;COUNTIF($F$2:$J55,F55)</f>
        <v>,270</v>
      </c>
      <c r="L55" t="str">
        <f>data!Z56&amp;","&amp;COUNTIF($F$2:$J55,G55)</f>
        <v>,270</v>
      </c>
      <c r="M55" t="str">
        <f>data!AE56&amp;","&amp;COUNTIF($F$2:$J55,H55)</f>
        <v>,270</v>
      </c>
      <c r="N55" t="str">
        <f>data!AJ56&amp;","&amp;COUNTIF($F$2:$J55,I55)</f>
        <v>,270</v>
      </c>
      <c r="O55" t="str">
        <f>data!AO56&amp;","&amp;COUNTIF($F$2:$J55,J55)</f>
        <v>,270</v>
      </c>
    </row>
    <row r="56" spans="1:15">
      <c r="A56" t="str">
        <f>競技者データ入力シート!G61&amp;","&amp;競技者データ入力シート!H61&amp;","&amp;data!U57</f>
        <v>,,</v>
      </c>
      <c r="B56" t="str">
        <f>競技者データ入力シート!G61&amp;","&amp;競技者データ入力シート!H61&amp;","&amp;data!Z57</f>
        <v>,,</v>
      </c>
      <c r="C56" t="str">
        <f>競技者データ入力シート!G61&amp;","&amp;競技者データ入力シート!H61&amp;","&amp;data!AE57</f>
        <v>,,</v>
      </c>
      <c r="D56" t="str">
        <f>競技者データ入力シート!G61&amp;","&amp;競技者データ入力シート!H61&amp;","&amp;data!AJ57</f>
        <v>,,</v>
      </c>
      <c r="E56" t="str">
        <f>競技者データ入力シート!G61&amp;","&amp;競技者データ入力シート!H61&amp;","&amp;data!AO57</f>
        <v>,,</v>
      </c>
      <c r="F56" t="str">
        <f>data!U57&amp;","&amp;data!X57</f>
        <v>,</v>
      </c>
      <c r="G56" t="str">
        <f>data!Z57&amp;","&amp;data!AC57</f>
        <v>,</v>
      </c>
      <c r="H56" t="str">
        <f>data!AE57&amp;","&amp;data!AH57</f>
        <v>,</v>
      </c>
      <c r="I56" t="str">
        <f>data!AJ57&amp;","&amp;data!AM57</f>
        <v>,</v>
      </c>
      <c r="J56" t="str">
        <f>data!AO57&amp;","&amp;data!AR57</f>
        <v>,</v>
      </c>
      <c r="K56" t="str">
        <f>data!U57&amp;","&amp;COUNTIF($F$2:$J56,F56)</f>
        <v>,275</v>
      </c>
      <c r="L56" t="str">
        <f>data!Z57&amp;","&amp;COUNTIF($F$2:$J56,G56)</f>
        <v>,275</v>
      </c>
      <c r="M56" t="str">
        <f>data!AE57&amp;","&amp;COUNTIF($F$2:$J56,H56)</f>
        <v>,275</v>
      </c>
      <c r="N56" t="str">
        <f>data!AJ57&amp;","&amp;COUNTIF($F$2:$J56,I56)</f>
        <v>,275</v>
      </c>
      <c r="O56" t="str">
        <f>data!AO57&amp;","&amp;COUNTIF($F$2:$J56,J56)</f>
        <v>,275</v>
      </c>
    </row>
    <row r="57" spans="1:15">
      <c r="A57" t="str">
        <f>競技者データ入力シート!G62&amp;","&amp;競技者データ入力シート!H62&amp;","&amp;data!U58</f>
        <v>,,</v>
      </c>
      <c r="B57" t="str">
        <f>競技者データ入力シート!G62&amp;","&amp;競技者データ入力シート!H62&amp;","&amp;data!Z58</f>
        <v>,,</v>
      </c>
      <c r="C57" t="str">
        <f>競技者データ入力シート!G62&amp;","&amp;競技者データ入力シート!H62&amp;","&amp;data!AE58</f>
        <v>,,</v>
      </c>
      <c r="D57" t="str">
        <f>競技者データ入力シート!G62&amp;","&amp;競技者データ入力シート!H62&amp;","&amp;data!AJ58</f>
        <v>,,</v>
      </c>
      <c r="E57" t="str">
        <f>競技者データ入力シート!G62&amp;","&amp;競技者データ入力シート!H62&amp;","&amp;data!AO58</f>
        <v>,,</v>
      </c>
      <c r="F57" t="str">
        <f>data!U58&amp;","&amp;data!X58</f>
        <v>,</v>
      </c>
      <c r="G57" t="str">
        <f>data!Z58&amp;","&amp;data!AC58</f>
        <v>,</v>
      </c>
      <c r="H57" t="str">
        <f>data!AE58&amp;","&amp;data!AH58</f>
        <v>,</v>
      </c>
      <c r="I57" t="str">
        <f>data!AJ58&amp;","&amp;data!AM58</f>
        <v>,</v>
      </c>
      <c r="J57" t="str">
        <f>data!AO58&amp;","&amp;data!AR58</f>
        <v>,</v>
      </c>
      <c r="K57" t="str">
        <f>data!U58&amp;","&amp;COUNTIF($F$2:$J57,F57)</f>
        <v>,280</v>
      </c>
      <c r="L57" t="str">
        <f>data!Z58&amp;","&amp;COUNTIF($F$2:$J57,G57)</f>
        <v>,280</v>
      </c>
      <c r="M57" t="str">
        <f>data!AE58&amp;","&amp;COUNTIF($F$2:$J57,H57)</f>
        <v>,280</v>
      </c>
      <c r="N57" t="str">
        <f>data!AJ58&amp;","&amp;COUNTIF($F$2:$J57,I57)</f>
        <v>,280</v>
      </c>
      <c r="O57" t="str">
        <f>data!AO58&amp;","&amp;COUNTIF($F$2:$J57,J57)</f>
        <v>,280</v>
      </c>
    </row>
    <row r="58" spans="1:15">
      <c r="A58" t="str">
        <f>競技者データ入力シート!G63&amp;","&amp;競技者データ入力シート!H63&amp;","&amp;data!U59</f>
        <v>,,</v>
      </c>
      <c r="B58" t="str">
        <f>競技者データ入力シート!G63&amp;","&amp;競技者データ入力シート!H63&amp;","&amp;data!Z59</f>
        <v>,,</v>
      </c>
      <c r="C58" t="str">
        <f>競技者データ入力シート!G63&amp;","&amp;競技者データ入力シート!H63&amp;","&amp;data!AE59</f>
        <v>,,</v>
      </c>
      <c r="D58" t="str">
        <f>競技者データ入力シート!G63&amp;","&amp;競技者データ入力シート!H63&amp;","&amp;data!AJ59</f>
        <v>,,</v>
      </c>
      <c r="E58" t="str">
        <f>競技者データ入力シート!G63&amp;","&amp;競技者データ入力シート!H63&amp;","&amp;data!AO59</f>
        <v>,,</v>
      </c>
      <c r="F58" t="str">
        <f>data!U59&amp;","&amp;data!X59</f>
        <v>,</v>
      </c>
      <c r="G58" t="str">
        <f>data!Z59&amp;","&amp;data!AC59</f>
        <v>,</v>
      </c>
      <c r="H58" t="str">
        <f>data!AE59&amp;","&amp;data!AH59</f>
        <v>,</v>
      </c>
      <c r="I58" t="str">
        <f>data!AJ59&amp;","&amp;data!AM59</f>
        <v>,</v>
      </c>
      <c r="J58" t="str">
        <f>data!AO59&amp;","&amp;data!AR59</f>
        <v>,</v>
      </c>
      <c r="K58" t="str">
        <f>data!U59&amp;","&amp;COUNTIF($F$2:$J58,F58)</f>
        <v>,285</v>
      </c>
      <c r="L58" t="str">
        <f>data!Z59&amp;","&amp;COUNTIF($F$2:$J58,G58)</f>
        <v>,285</v>
      </c>
      <c r="M58" t="str">
        <f>data!AE59&amp;","&amp;COUNTIF($F$2:$J58,H58)</f>
        <v>,285</v>
      </c>
      <c r="N58" t="str">
        <f>data!AJ59&amp;","&amp;COUNTIF($F$2:$J58,I58)</f>
        <v>,285</v>
      </c>
      <c r="O58" t="str">
        <f>data!AO59&amp;","&amp;COUNTIF($F$2:$J58,J58)</f>
        <v>,285</v>
      </c>
    </row>
    <row r="59" spans="1:15">
      <c r="A59" t="str">
        <f>競技者データ入力シート!G64&amp;","&amp;競技者データ入力シート!H64&amp;","&amp;data!U60</f>
        <v>,,</v>
      </c>
      <c r="B59" t="str">
        <f>競技者データ入力シート!G64&amp;","&amp;競技者データ入力シート!H64&amp;","&amp;data!Z60</f>
        <v>,,</v>
      </c>
      <c r="C59" t="str">
        <f>競技者データ入力シート!G64&amp;","&amp;競技者データ入力シート!H64&amp;","&amp;data!AE60</f>
        <v>,,</v>
      </c>
      <c r="D59" t="str">
        <f>競技者データ入力シート!G64&amp;","&amp;競技者データ入力シート!H64&amp;","&amp;data!AJ60</f>
        <v>,,</v>
      </c>
      <c r="E59" t="str">
        <f>競技者データ入力シート!G64&amp;","&amp;競技者データ入力シート!H64&amp;","&amp;data!AO60</f>
        <v>,,</v>
      </c>
      <c r="F59" t="str">
        <f>data!U60&amp;","&amp;data!X60</f>
        <v>,</v>
      </c>
      <c r="G59" t="str">
        <f>data!Z60&amp;","&amp;data!AC60</f>
        <v>,</v>
      </c>
      <c r="H59" t="str">
        <f>data!AE60&amp;","&amp;data!AH60</f>
        <v>,</v>
      </c>
      <c r="I59" t="str">
        <f>data!AJ60&amp;","&amp;data!AM60</f>
        <v>,</v>
      </c>
      <c r="J59" t="str">
        <f>data!AO60&amp;","&amp;data!AR60</f>
        <v>,</v>
      </c>
      <c r="K59" t="str">
        <f>data!U60&amp;","&amp;COUNTIF($F$2:$J59,F59)</f>
        <v>,290</v>
      </c>
      <c r="L59" t="str">
        <f>data!Z60&amp;","&amp;COUNTIF($F$2:$J59,G59)</f>
        <v>,290</v>
      </c>
      <c r="M59" t="str">
        <f>data!AE60&amp;","&amp;COUNTIF($F$2:$J59,H59)</f>
        <v>,290</v>
      </c>
      <c r="N59" t="str">
        <f>data!AJ60&amp;","&amp;COUNTIF($F$2:$J59,I59)</f>
        <v>,290</v>
      </c>
      <c r="O59" t="str">
        <f>data!AO60&amp;","&amp;COUNTIF($F$2:$J59,J59)</f>
        <v>,290</v>
      </c>
    </row>
    <row r="60" spans="1:15">
      <c r="A60" t="str">
        <f>競技者データ入力シート!G65&amp;","&amp;競技者データ入力シート!H65&amp;","&amp;data!U61</f>
        <v>,,</v>
      </c>
      <c r="B60" t="str">
        <f>競技者データ入力シート!G65&amp;","&amp;競技者データ入力シート!H65&amp;","&amp;data!Z61</f>
        <v>,,</v>
      </c>
      <c r="C60" t="str">
        <f>競技者データ入力シート!G65&amp;","&amp;競技者データ入力シート!H65&amp;","&amp;data!AE61</f>
        <v>,,</v>
      </c>
      <c r="D60" t="str">
        <f>競技者データ入力シート!G65&amp;","&amp;競技者データ入力シート!H65&amp;","&amp;data!AJ61</f>
        <v>,,</v>
      </c>
      <c r="E60" t="str">
        <f>競技者データ入力シート!G65&amp;","&amp;競技者データ入力シート!H65&amp;","&amp;data!AO61</f>
        <v>,,</v>
      </c>
      <c r="F60" t="str">
        <f>data!U61&amp;","&amp;data!X61</f>
        <v>,</v>
      </c>
      <c r="G60" t="str">
        <f>data!Z61&amp;","&amp;data!AC61</f>
        <v>,</v>
      </c>
      <c r="H60" t="str">
        <f>data!AE61&amp;","&amp;data!AH61</f>
        <v>,</v>
      </c>
      <c r="I60" t="str">
        <f>data!AJ61&amp;","&amp;data!AM61</f>
        <v>,</v>
      </c>
      <c r="J60" t="str">
        <f>data!AO61&amp;","&amp;data!AR61</f>
        <v>,</v>
      </c>
      <c r="K60" t="str">
        <f>data!U61&amp;","&amp;COUNTIF($F$2:$J60,F60)</f>
        <v>,295</v>
      </c>
      <c r="L60" t="str">
        <f>data!Z61&amp;","&amp;COUNTIF($F$2:$J60,G60)</f>
        <v>,295</v>
      </c>
      <c r="M60" t="str">
        <f>data!AE61&amp;","&amp;COUNTIF($F$2:$J60,H60)</f>
        <v>,295</v>
      </c>
      <c r="N60" t="str">
        <f>data!AJ61&amp;","&amp;COUNTIF($F$2:$J60,I60)</f>
        <v>,295</v>
      </c>
      <c r="O60" t="str">
        <f>data!AO61&amp;","&amp;COUNTIF($F$2:$J60,J60)</f>
        <v>,295</v>
      </c>
    </row>
    <row r="61" spans="1:15">
      <c r="A61" t="str">
        <f>競技者データ入力シート!G66&amp;","&amp;競技者データ入力シート!H66&amp;","&amp;data!U62</f>
        <v>,,</v>
      </c>
      <c r="B61" t="str">
        <f>競技者データ入力シート!G66&amp;","&amp;競技者データ入力シート!H66&amp;","&amp;data!Z62</f>
        <v>,,</v>
      </c>
      <c r="C61" t="str">
        <f>競技者データ入力シート!G66&amp;","&amp;競技者データ入力シート!H66&amp;","&amp;data!AE62</f>
        <v>,,</v>
      </c>
      <c r="D61" t="str">
        <f>競技者データ入力シート!G66&amp;","&amp;競技者データ入力シート!H66&amp;","&amp;data!AJ62</f>
        <v>,,</v>
      </c>
      <c r="E61" t="str">
        <f>競技者データ入力シート!G66&amp;","&amp;競技者データ入力シート!H66&amp;","&amp;data!AO62</f>
        <v>,,</v>
      </c>
      <c r="F61" t="str">
        <f>data!U62&amp;","&amp;data!X62</f>
        <v>,</v>
      </c>
      <c r="G61" t="str">
        <f>data!Z62&amp;","&amp;data!AC62</f>
        <v>,</v>
      </c>
      <c r="H61" t="str">
        <f>data!AE62&amp;","&amp;data!AH62</f>
        <v>,</v>
      </c>
      <c r="I61" t="str">
        <f>data!AJ62&amp;","&amp;data!AM62</f>
        <v>,</v>
      </c>
      <c r="J61" t="str">
        <f>data!AO62&amp;","&amp;data!AR62</f>
        <v>,</v>
      </c>
      <c r="K61" t="str">
        <f>data!U62&amp;","&amp;COUNTIF($F$2:$J61,F61)</f>
        <v>,300</v>
      </c>
      <c r="L61" t="str">
        <f>data!Z62&amp;","&amp;COUNTIF($F$2:$J61,G61)</f>
        <v>,300</v>
      </c>
      <c r="M61" t="str">
        <f>data!AE62&amp;","&amp;COUNTIF($F$2:$J61,H61)</f>
        <v>,300</v>
      </c>
      <c r="N61" t="str">
        <f>data!AJ62&amp;","&amp;COUNTIF($F$2:$J61,I61)</f>
        <v>,300</v>
      </c>
      <c r="O61" t="str">
        <f>data!AO62&amp;","&amp;COUNTIF($F$2:$J61,J61)</f>
        <v>,300</v>
      </c>
    </row>
    <row r="62" spans="1:15">
      <c r="A62" t="str">
        <f>競技者データ入力シート!G67&amp;","&amp;競技者データ入力シート!H67&amp;","&amp;data!U63</f>
        <v>,,</v>
      </c>
      <c r="B62" t="str">
        <f>競技者データ入力シート!G67&amp;","&amp;競技者データ入力シート!H67&amp;","&amp;data!Z63</f>
        <v>,,</v>
      </c>
      <c r="C62" t="str">
        <f>競技者データ入力シート!G67&amp;","&amp;競技者データ入力シート!H67&amp;","&amp;data!AE63</f>
        <v>,,</v>
      </c>
      <c r="D62" t="str">
        <f>競技者データ入力シート!G67&amp;","&amp;競技者データ入力シート!H67&amp;","&amp;data!AJ63</f>
        <v>,,</v>
      </c>
      <c r="E62" t="str">
        <f>競技者データ入力シート!G67&amp;","&amp;競技者データ入力シート!H67&amp;","&amp;data!AO63</f>
        <v>,,</v>
      </c>
      <c r="F62" t="str">
        <f>data!U63&amp;","&amp;data!X63</f>
        <v>,</v>
      </c>
      <c r="G62" t="str">
        <f>data!Z63&amp;","&amp;data!AC63</f>
        <v>,</v>
      </c>
      <c r="H62" t="str">
        <f>data!AE63&amp;","&amp;data!AH63</f>
        <v>,</v>
      </c>
      <c r="I62" t="str">
        <f>data!AJ63&amp;","&amp;data!AM63</f>
        <v>,</v>
      </c>
      <c r="J62" t="str">
        <f>data!AO63&amp;","&amp;data!AR63</f>
        <v>,</v>
      </c>
      <c r="K62" t="str">
        <f>data!U63&amp;","&amp;COUNTIF($F$2:$J62,F62)</f>
        <v>,305</v>
      </c>
      <c r="L62" t="str">
        <f>data!Z63&amp;","&amp;COUNTIF($F$2:$J62,G62)</f>
        <v>,305</v>
      </c>
      <c r="M62" t="str">
        <f>data!AE63&amp;","&amp;COUNTIF($F$2:$J62,H62)</f>
        <v>,305</v>
      </c>
      <c r="N62" t="str">
        <f>data!AJ63&amp;","&amp;COUNTIF($F$2:$J62,I62)</f>
        <v>,305</v>
      </c>
      <c r="O62" t="str">
        <f>data!AO63&amp;","&amp;COUNTIF($F$2:$J62,J62)</f>
        <v>,305</v>
      </c>
    </row>
    <row r="63" spans="1:15">
      <c r="A63" t="str">
        <f>競技者データ入力シート!G68&amp;","&amp;競技者データ入力シート!H68&amp;","&amp;data!U64</f>
        <v>,,</v>
      </c>
      <c r="B63" t="str">
        <f>競技者データ入力シート!G68&amp;","&amp;競技者データ入力シート!H68&amp;","&amp;data!Z64</f>
        <v>,,</v>
      </c>
      <c r="C63" t="str">
        <f>競技者データ入力シート!G68&amp;","&amp;競技者データ入力シート!H68&amp;","&amp;data!AE64</f>
        <v>,,</v>
      </c>
      <c r="D63" t="str">
        <f>競技者データ入力シート!G68&amp;","&amp;競技者データ入力シート!H68&amp;","&amp;data!AJ64</f>
        <v>,,</v>
      </c>
      <c r="E63" t="str">
        <f>競技者データ入力シート!G68&amp;","&amp;競技者データ入力シート!H68&amp;","&amp;data!AO64</f>
        <v>,,</v>
      </c>
      <c r="F63" t="str">
        <f>data!U64&amp;","&amp;data!X64</f>
        <v>,</v>
      </c>
      <c r="G63" t="str">
        <f>data!Z64&amp;","&amp;data!AC64</f>
        <v>,</v>
      </c>
      <c r="H63" t="str">
        <f>data!AE64&amp;","&amp;data!AH64</f>
        <v>,</v>
      </c>
      <c r="I63" t="str">
        <f>data!AJ64&amp;","&amp;data!AM64</f>
        <v>,</v>
      </c>
      <c r="J63" t="str">
        <f>data!AO64&amp;","&amp;data!AR64</f>
        <v>,</v>
      </c>
      <c r="K63" t="str">
        <f>data!U64&amp;","&amp;COUNTIF($F$2:$J63,F63)</f>
        <v>,310</v>
      </c>
      <c r="L63" t="str">
        <f>data!Z64&amp;","&amp;COUNTIF($F$2:$J63,G63)</f>
        <v>,310</v>
      </c>
      <c r="M63" t="str">
        <f>data!AE64&amp;","&amp;COUNTIF($F$2:$J63,H63)</f>
        <v>,310</v>
      </c>
      <c r="N63" t="str">
        <f>data!AJ64&amp;","&amp;COUNTIF($F$2:$J63,I63)</f>
        <v>,310</v>
      </c>
      <c r="O63" t="str">
        <f>data!AO64&amp;","&amp;COUNTIF($F$2:$J63,J63)</f>
        <v>,310</v>
      </c>
    </row>
    <row r="64" spans="1:15">
      <c r="A64" t="str">
        <f>競技者データ入力シート!G69&amp;","&amp;競技者データ入力シート!H69&amp;","&amp;data!U65</f>
        <v>,,</v>
      </c>
      <c r="B64" t="str">
        <f>競技者データ入力シート!G69&amp;","&amp;競技者データ入力シート!H69&amp;","&amp;data!Z65</f>
        <v>,,</v>
      </c>
      <c r="C64" t="str">
        <f>競技者データ入力シート!G69&amp;","&amp;競技者データ入力シート!H69&amp;","&amp;data!AE65</f>
        <v>,,</v>
      </c>
      <c r="D64" t="str">
        <f>競技者データ入力シート!G69&amp;","&amp;競技者データ入力シート!H69&amp;","&amp;data!AJ65</f>
        <v>,,</v>
      </c>
      <c r="E64" t="str">
        <f>競技者データ入力シート!G69&amp;","&amp;競技者データ入力シート!H69&amp;","&amp;data!AO65</f>
        <v>,,</v>
      </c>
      <c r="F64" t="str">
        <f>data!U65&amp;","&amp;data!X65</f>
        <v>,</v>
      </c>
      <c r="G64" t="str">
        <f>data!Z65&amp;","&amp;data!AC65</f>
        <v>,</v>
      </c>
      <c r="H64" t="str">
        <f>data!AE65&amp;","&amp;data!AH65</f>
        <v>,</v>
      </c>
      <c r="I64" t="str">
        <f>data!AJ65&amp;","&amp;data!AM65</f>
        <v>,</v>
      </c>
      <c r="J64" t="str">
        <f>data!AO65&amp;","&amp;data!AR65</f>
        <v>,</v>
      </c>
      <c r="K64" t="str">
        <f>data!U65&amp;","&amp;COUNTIF($F$2:$J64,F64)</f>
        <v>,315</v>
      </c>
      <c r="L64" t="str">
        <f>data!Z65&amp;","&amp;COUNTIF($F$2:$J64,G64)</f>
        <v>,315</v>
      </c>
      <c r="M64" t="str">
        <f>data!AE65&amp;","&amp;COUNTIF($F$2:$J64,H64)</f>
        <v>,315</v>
      </c>
      <c r="N64" t="str">
        <f>data!AJ65&amp;","&amp;COUNTIF($F$2:$J64,I64)</f>
        <v>,315</v>
      </c>
      <c r="O64" t="str">
        <f>data!AO65&amp;","&amp;COUNTIF($F$2:$J64,J64)</f>
        <v>,315</v>
      </c>
    </row>
    <row r="65" spans="1:15">
      <c r="A65" t="str">
        <f>競技者データ入力シート!G70&amp;","&amp;競技者データ入力シート!H70&amp;","&amp;data!U66</f>
        <v>,,</v>
      </c>
      <c r="B65" t="str">
        <f>競技者データ入力シート!G70&amp;","&amp;競技者データ入力シート!H70&amp;","&amp;data!Z66</f>
        <v>,,</v>
      </c>
      <c r="C65" t="str">
        <f>競技者データ入力シート!G70&amp;","&amp;競技者データ入力シート!H70&amp;","&amp;data!AE66</f>
        <v>,,</v>
      </c>
      <c r="D65" t="str">
        <f>競技者データ入力シート!G70&amp;","&amp;競技者データ入力シート!H70&amp;","&amp;data!AJ66</f>
        <v>,,</v>
      </c>
      <c r="E65" t="str">
        <f>競技者データ入力シート!G70&amp;","&amp;競技者データ入力シート!H70&amp;","&amp;data!AO66</f>
        <v>,,</v>
      </c>
      <c r="F65" t="str">
        <f>data!U66&amp;","&amp;data!X66</f>
        <v>,</v>
      </c>
      <c r="G65" t="str">
        <f>data!Z66&amp;","&amp;data!AC66</f>
        <v>,</v>
      </c>
      <c r="H65" t="str">
        <f>data!AE66&amp;","&amp;data!AH66</f>
        <v>,</v>
      </c>
      <c r="I65" t="str">
        <f>data!AJ66&amp;","&amp;data!AM66</f>
        <v>,</v>
      </c>
      <c r="J65" t="str">
        <f>data!AO66&amp;","&amp;data!AR66</f>
        <v>,</v>
      </c>
      <c r="K65" t="str">
        <f>data!U66&amp;","&amp;COUNTIF($F$2:$J65,F65)</f>
        <v>,320</v>
      </c>
      <c r="L65" t="str">
        <f>data!Z66&amp;","&amp;COUNTIF($F$2:$J65,G65)</f>
        <v>,320</v>
      </c>
      <c r="M65" t="str">
        <f>data!AE66&amp;","&amp;COUNTIF($F$2:$J65,H65)</f>
        <v>,320</v>
      </c>
      <c r="N65" t="str">
        <f>data!AJ66&amp;","&amp;COUNTIF($F$2:$J65,I65)</f>
        <v>,320</v>
      </c>
      <c r="O65" t="str">
        <f>data!AO66&amp;","&amp;COUNTIF($F$2:$J65,J65)</f>
        <v>,320</v>
      </c>
    </row>
    <row r="66" spans="1:15">
      <c r="A66" t="str">
        <f>競技者データ入力シート!G71&amp;","&amp;競技者データ入力シート!H71&amp;","&amp;data!U67</f>
        <v>,,</v>
      </c>
      <c r="B66" t="str">
        <f>競技者データ入力シート!G71&amp;","&amp;競技者データ入力シート!H71&amp;","&amp;data!Z67</f>
        <v>,,</v>
      </c>
      <c r="C66" t="str">
        <f>競技者データ入力シート!G71&amp;","&amp;競技者データ入力シート!H71&amp;","&amp;data!AE67</f>
        <v>,,</v>
      </c>
      <c r="D66" t="str">
        <f>競技者データ入力シート!G71&amp;","&amp;競技者データ入力シート!H71&amp;","&amp;data!AJ67</f>
        <v>,,</v>
      </c>
      <c r="E66" t="str">
        <f>競技者データ入力シート!G71&amp;","&amp;競技者データ入力シート!H71&amp;","&amp;data!AO67</f>
        <v>,,</v>
      </c>
      <c r="F66" t="str">
        <f>data!U67&amp;","&amp;data!X67</f>
        <v>,</v>
      </c>
      <c r="G66" t="str">
        <f>data!Z67&amp;","&amp;data!AC67</f>
        <v>,</v>
      </c>
      <c r="H66" t="str">
        <f>data!AE67&amp;","&amp;data!AH67</f>
        <v>,</v>
      </c>
      <c r="I66" t="str">
        <f>data!AJ67&amp;","&amp;data!AM67</f>
        <v>,</v>
      </c>
      <c r="J66" t="str">
        <f>data!AO67&amp;","&amp;data!AR67</f>
        <v>,</v>
      </c>
      <c r="K66" t="str">
        <f>data!U67&amp;","&amp;COUNTIF($F$2:$J66,F66)</f>
        <v>,325</v>
      </c>
      <c r="L66" t="str">
        <f>data!Z67&amp;","&amp;COUNTIF($F$2:$J66,G66)</f>
        <v>,325</v>
      </c>
      <c r="M66" t="str">
        <f>data!AE67&amp;","&amp;COUNTIF($F$2:$J66,H66)</f>
        <v>,325</v>
      </c>
      <c r="N66" t="str">
        <f>data!AJ67&amp;","&amp;COUNTIF($F$2:$J66,I66)</f>
        <v>,325</v>
      </c>
      <c r="O66" t="str">
        <f>data!AO67&amp;","&amp;COUNTIF($F$2:$J66,J66)</f>
        <v>,325</v>
      </c>
    </row>
    <row r="67" spans="1:15">
      <c r="A67" t="str">
        <f>競技者データ入力シート!G72&amp;","&amp;競技者データ入力シート!H72&amp;","&amp;data!U68</f>
        <v>,,</v>
      </c>
      <c r="B67" t="str">
        <f>競技者データ入力シート!G72&amp;","&amp;競技者データ入力シート!H72&amp;","&amp;data!Z68</f>
        <v>,,</v>
      </c>
      <c r="C67" t="str">
        <f>競技者データ入力シート!G72&amp;","&amp;競技者データ入力シート!H72&amp;","&amp;data!AE68</f>
        <v>,,</v>
      </c>
      <c r="D67" t="str">
        <f>競技者データ入力シート!G72&amp;","&amp;競技者データ入力シート!H72&amp;","&amp;data!AJ68</f>
        <v>,,</v>
      </c>
      <c r="E67" t="str">
        <f>競技者データ入力シート!G72&amp;","&amp;競技者データ入力シート!H72&amp;","&amp;data!AO68</f>
        <v>,,</v>
      </c>
      <c r="F67" t="str">
        <f>data!U68&amp;","&amp;data!X68</f>
        <v>,</v>
      </c>
      <c r="G67" t="str">
        <f>data!Z68&amp;","&amp;data!AC68</f>
        <v>,</v>
      </c>
      <c r="H67" t="str">
        <f>data!AE68&amp;","&amp;data!AH68</f>
        <v>,</v>
      </c>
      <c r="I67" t="str">
        <f>data!AJ68&amp;","&amp;data!AM68</f>
        <v>,</v>
      </c>
      <c r="J67" t="str">
        <f>data!AO68&amp;","&amp;data!AR68</f>
        <v>,</v>
      </c>
      <c r="K67" t="str">
        <f>data!U68&amp;","&amp;COUNTIF($F$2:$J67,F67)</f>
        <v>,330</v>
      </c>
      <c r="L67" t="str">
        <f>data!Z68&amp;","&amp;COUNTIF($F$2:$J67,G67)</f>
        <v>,330</v>
      </c>
      <c r="M67" t="str">
        <f>data!AE68&amp;","&amp;COUNTIF($F$2:$J67,H67)</f>
        <v>,330</v>
      </c>
      <c r="N67" t="str">
        <f>data!AJ68&amp;","&amp;COUNTIF($F$2:$J67,I67)</f>
        <v>,330</v>
      </c>
      <c r="O67" t="str">
        <f>data!AO68&amp;","&amp;COUNTIF($F$2:$J67,J67)</f>
        <v>,330</v>
      </c>
    </row>
    <row r="68" spans="1:15">
      <c r="A68" t="str">
        <f>競技者データ入力シート!G73&amp;","&amp;競技者データ入力シート!H73&amp;","&amp;data!U69</f>
        <v>,,</v>
      </c>
      <c r="B68" t="str">
        <f>競技者データ入力シート!G73&amp;","&amp;競技者データ入力シート!H73&amp;","&amp;data!Z69</f>
        <v>,,</v>
      </c>
      <c r="C68" t="str">
        <f>競技者データ入力シート!G73&amp;","&amp;競技者データ入力シート!H73&amp;","&amp;data!AE69</f>
        <v>,,</v>
      </c>
      <c r="D68" t="str">
        <f>競技者データ入力シート!G73&amp;","&amp;競技者データ入力シート!H73&amp;","&amp;data!AJ69</f>
        <v>,,</v>
      </c>
      <c r="E68" t="str">
        <f>競技者データ入力シート!G73&amp;","&amp;競技者データ入力シート!H73&amp;","&amp;data!AO69</f>
        <v>,,</v>
      </c>
      <c r="F68" t="str">
        <f>data!U69&amp;","&amp;data!X69</f>
        <v>,</v>
      </c>
      <c r="G68" t="str">
        <f>data!Z69&amp;","&amp;data!AC69</f>
        <v>,</v>
      </c>
      <c r="H68" t="str">
        <f>data!AE69&amp;","&amp;data!AH69</f>
        <v>,</v>
      </c>
      <c r="I68" t="str">
        <f>data!AJ69&amp;","&amp;data!AM69</f>
        <v>,</v>
      </c>
      <c r="J68" t="str">
        <f>data!AO69&amp;","&amp;data!AR69</f>
        <v>,</v>
      </c>
      <c r="K68" t="str">
        <f>data!U69&amp;","&amp;COUNTIF($F$2:$J68,F68)</f>
        <v>,335</v>
      </c>
      <c r="L68" t="str">
        <f>data!Z69&amp;","&amp;COUNTIF($F$2:$J68,G68)</f>
        <v>,335</v>
      </c>
      <c r="M68" t="str">
        <f>data!AE69&amp;","&amp;COUNTIF($F$2:$J68,H68)</f>
        <v>,335</v>
      </c>
      <c r="N68" t="str">
        <f>data!AJ69&amp;","&amp;COUNTIF($F$2:$J68,I68)</f>
        <v>,335</v>
      </c>
      <c r="O68" t="str">
        <f>data!AO69&amp;","&amp;COUNTIF($F$2:$J68,J68)</f>
        <v>,335</v>
      </c>
    </row>
    <row r="69" spans="1:15">
      <c r="A69" t="str">
        <f>競技者データ入力シート!G74&amp;","&amp;競技者データ入力シート!H74&amp;","&amp;data!U70</f>
        <v>,,</v>
      </c>
      <c r="B69" t="str">
        <f>競技者データ入力シート!G74&amp;","&amp;競技者データ入力シート!H74&amp;","&amp;data!Z70</f>
        <v>,,</v>
      </c>
      <c r="C69" t="str">
        <f>競技者データ入力シート!G74&amp;","&amp;競技者データ入力シート!H74&amp;","&amp;data!AE70</f>
        <v>,,</v>
      </c>
      <c r="D69" t="str">
        <f>競技者データ入力シート!G74&amp;","&amp;競技者データ入力シート!H74&amp;","&amp;data!AJ70</f>
        <v>,,</v>
      </c>
      <c r="E69" t="str">
        <f>競技者データ入力シート!G74&amp;","&amp;競技者データ入力シート!H74&amp;","&amp;data!AO70</f>
        <v>,,</v>
      </c>
      <c r="F69" t="str">
        <f>data!U70&amp;","&amp;data!X70</f>
        <v>,</v>
      </c>
      <c r="G69" t="str">
        <f>data!Z70&amp;","&amp;data!AC70</f>
        <v>,</v>
      </c>
      <c r="H69" t="str">
        <f>data!AE70&amp;","&amp;data!AH70</f>
        <v>,</v>
      </c>
      <c r="I69" t="str">
        <f>data!AJ70&amp;","&amp;data!AM70</f>
        <v>,</v>
      </c>
      <c r="J69" t="str">
        <f>data!AO70&amp;","&amp;data!AR70</f>
        <v>,</v>
      </c>
      <c r="K69" t="str">
        <f>data!U70&amp;","&amp;COUNTIF($F$2:$J69,F69)</f>
        <v>,340</v>
      </c>
      <c r="L69" t="str">
        <f>data!Z70&amp;","&amp;COUNTIF($F$2:$J69,G69)</f>
        <v>,340</v>
      </c>
      <c r="M69" t="str">
        <f>data!AE70&amp;","&amp;COUNTIF($F$2:$J69,H69)</f>
        <v>,340</v>
      </c>
      <c r="N69" t="str">
        <f>data!AJ70&amp;","&amp;COUNTIF($F$2:$J69,I69)</f>
        <v>,340</v>
      </c>
      <c r="O69" t="str">
        <f>data!AO70&amp;","&amp;COUNTIF($F$2:$J69,J69)</f>
        <v>,340</v>
      </c>
    </row>
    <row r="70" spans="1:15">
      <c r="A70" t="str">
        <f>競技者データ入力シート!G75&amp;","&amp;競技者データ入力シート!H75&amp;","&amp;data!U71</f>
        <v>,,</v>
      </c>
      <c r="B70" t="str">
        <f>競技者データ入力シート!G75&amp;","&amp;競技者データ入力シート!H75&amp;","&amp;data!Z71</f>
        <v>,,</v>
      </c>
      <c r="C70" t="str">
        <f>競技者データ入力シート!G75&amp;","&amp;競技者データ入力シート!H75&amp;","&amp;data!AE71</f>
        <v>,,</v>
      </c>
      <c r="D70" t="str">
        <f>競技者データ入力シート!G75&amp;","&amp;競技者データ入力シート!H75&amp;","&amp;data!AJ71</f>
        <v>,,</v>
      </c>
      <c r="E70" t="str">
        <f>競技者データ入力シート!G75&amp;","&amp;競技者データ入力シート!H75&amp;","&amp;data!AO71</f>
        <v>,,</v>
      </c>
      <c r="F70" t="str">
        <f>data!U71&amp;","&amp;data!X71</f>
        <v>,</v>
      </c>
      <c r="G70" t="str">
        <f>data!Z71&amp;","&amp;data!AC71</f>
        <v>,</v>
      </c>
      <c r="H70" t="str">
        <f>data!AE71&amp;","&amp;data!AH71</f>
        <v>,</v>
      </c>
      <c r="I70" t="str">
        <f>data!AJ71&amp;","&amp;data!AM71</f>
        <v>,</v>
      </c>
      <c r="J70" t="str">
        <f>data!AO71&amp;","&amp;data!AR71</f>
        <v>,</v>
      </c>
      <c r="K70" t="str">
        <f>data!U71&amp;","&amp;COUNTIF($F$2:$J70,F70)</f>
        <v>,345</v>
      </c>
      <c r="L70" t="str">
        <f>data!Z71&amp;","&amp;COUNTIF($F$2:$J70,G70)</f>
        <v>,345</v>
      </c>
      <c r="M70" t="str">
        <f>data!AE71&amp;","&amp;COUNTIF($F$2:$J70,H70)</f>
        <v>,345</v>
      </c>
      <c r="N70" t="str">
        <f>data!AJ71&amp;","&amp;COUNTIF($F$2:$J70,I70)</f>
        <v>,345</v>
      </c>
      <c r="O70" t="str">
        <f>data!AO71&amp;","&amp;COUNTIF($F$2:$J70,J70)</f>
        <v>,345</v>
      </c>
    </row>
    <row r="71" spans="1:15">
      <c r="A71" t="str">
        <f>競技者データ入力シート!G76&amp;","&amp;競技者データ入力シート!H76&amp;","&amp;data!U72</f>
        <v>,,</v>
      </c>
      <c r="B71" t="str">
        <f>競技者データ入力シート!G76&amp;","&amp;競技者データ入力シート!H76&amp;","&amp;data!Z72</f>
        <v>,,</v>
      </c>
      <c r="C71" t="str">
        <f>競技者データ入力シート!G76&amp;","&amp;競技者データ入力シート!H76&amp;","&amp;data!AE72</f>
        <v>,,</v>
      </c>
      <c r="D71" t="str">
        <f>競技者データ入力シート!G76&amp;","&amp;競技者データ入力シート!H76&amp;","&amp;data!AJ72</f>
        <v>,,</v>
      </c>
      <c r="E71" t="str">
        <f>競技者データ入力シート!G76&amp;","&amp;競技者データ入力シート!H76&amp;","&amp;data!AO72</f>
        <v>,,</v>
      </c>
      <c r="F71" t="str">
        <f>data!U72&amp;","&amp;data!X72</f>
        <v>,</v>
      </c>
      <c r="G71" t="str">
        <f>data!Z72&amp;","&amp;data!AC72</f>
        <v>,</v>
      </c>
      <c r="H71" t="str">
        <f>data!AE72&amp;","&amp;data!AH72</f>
        <v>,</v>
      </c>
      <c r="I71" t="str">
        <f>data!AJ72&amp;","&amp;data!AM72</f>
        <v>,</v>
      </c>
      <c r="J71" t="str">
        <f>data!AO72&amp;","&amp;data!AR72</f>
        <v>,</v>
      </c>
      <c r="K71" t="str">
        <f>data!U72&amp;","&amp;COUNTIF($F$2:$J71,F71)</f>
        <v>,350</v>
      </c>
      <c r="L71" t="str">
        <f>data!Z72&amp;","&amp;COUNTIF($F$2:$J71,G71)</f>
        <v>,350</v>
      </c>
      <c r="M71" t="str">
        <f>data!AE72&amp;","&amp;COUNTIF($F$2:$J71,H71)</f>
        <v>,350</v>
      </c>
      <c r="N71" t="str">
        <f>data!AJ72&amp;","&amp;COUNTIF($F$2:$J71,I71)</f>
        <v>,350</v>
      </c>
      <c r="O71" t="str">
        <f>data!AO72&amp;","&amp;COUNTIF($F$2:$J71,J71)</f>
        <v>,350</v>
      </c>
    </row>
    <row r="72" spans="1:15">
      <c r="A72" t="str">
        <f>競技者データ入力シート!G77&amp;","&amp;競技者データ入力シート!H77&amp;","&amp;data!U73</f>
        <v>,,</v>
      </c>
      <c r="B72" t="str">
        <f>競技者データ入力シート!G77&amp;","&amp;競技者データ入力シート!H77&amp;","&amp;data!Z73</f>
        <v>,,</v>
      </c>
      <c r="C72" t="str">
        <f>競技者データ入力シート!G77&amp;","&amp;競技者データ入力シート!H77&amp;","&amp;data!AE73</f>
        <v>,,</v>
      </c>
      <c r="D72" t="str">
        <f>競技者データ入力シート!G77&amp;","&amp;競技者データ入力シート!H77&amp;","&amp;data!AJ73</f>
        <v>,,</v>
      </c>
      <c r="E72" t="str">
        <f>競技者データ入力シート!G77&amp;","&amp;競技者データ入力シート!H77&amp;","&amp;data!AO73</f>
        <v>,,</v>
      </c>
      <c r="F72" t="str">
        <f>data!U73&amp;","&amp;data!X73</f>
        <v>,</v>
      </c>
      <c r="G72" t="str">
        <f>data!Z73&amp;","&amp;data!AC73</f>
        <v>,</v>
      </c>
      <c r="H72" t="str">
        <f>data!AE73&amp;","&amp;data!AH73</f>
        <v>,</v>
      </c>
      <c r="I72" t="str">
        <f>data!AJ73&amp;","&amp;data!AM73</f>
        <v>,</v>
      </c>
      <c r="J72" t="str">
        <f>data!AO73&amp;","&amp;data!AR73</f>
        <v>,</v>
      </c>
      <c r="K72" t="str">
        <f>data!U73&amp;","&amp;COUNTIF($F$2:$J72,F72)</f>
        <v>,355</v>
      </c>
      <c r="L72" t="str">
        <f>data!Z73&amp;","&amp;COUNTIF($F$2:$J72,G72)</f>
        <v>,355</v>
      </c>
      <c r="M72" t="str">
        <f>data!AE73&amp;","&amp;COUNTIF($F$2:$J72,H72)</f>
        <v>,355</v>
      </c>
      <c r="N72" t="str">
        <f>data!AJ73&amp;","&amp;COUNTIF($F$2:$J72,I72)</f>
        <v>,355</v>
      </c>
      <c r="O72" t="str">
        <f>data!AO73&amp;","&amp;COUNTIF($F$2:$J72,J72)</f>
        <v>,355</v>
      </c>
    </row>
    <row r="73" spans="1:15">
      <c r="A73" t="str">
        <f>競技者データ入力シート!G78&amp;","&amp;競技者データ入力シート!H78&amp;","&amp;data!U74</f>
        <v>,,</v>
      </c>
      <c r="B73" t="str">
        <f>競技者データ入力シート!G78&amp;","&amp;競技者データ入力シート!H78&amp;","&amp;data!Z74</f>
        <v>,,</v>
      </c>
      <c r="C73" t="str">
        <f>競技者データ入力シート!G78&amp;","&amp;競技者データ入力シート!H78&amp;","&amp;data!AE74</f>
        <v>,,</v>
      </c>
      <c r="D73" t="str">
        <f>競技者データ入力シート!G78&amp;","&amp;競技者データ入力シート!H78&amp;","&amp;data!AJ74</f>
        <v>,,</v>
      </c>
      <c r="E73" t="str">
        <f>競技者データ入力シート!G78&amp;","&amp;競技者データ入力シート!H78&amp;","&amp;data!AO74</f>
        <v>,,</v>
      </c>
      <c r="F73" t="str">
        <f>data!U74&amp;","&amp;data!X74</f>
        <v>,</v>
      </c>
      <c r="G73" t="str">
        <f>data!Z74&amp;","&amp;data!AC74</f>
        <v>,</v>
      </c>
      <c r="H73" t="str">
        <f>data!AE74&amp;","&amp;data!AH74</f>
        <v>,</v>
      </c>
      <c r="I73" t="str">
        <f>data!AJ74&amp;","&amp;data!AM74</f>
        <v>,</v>
      </c>
      <c r="J73" t="str">
        <f>data!AO74&amp;","&amp;data!AR74</f>
        <v>,</v>
      </c>
      <c r="K73" t="str">
        <f>data!U74&amp;","&amp;COUNTIF($F$2:$J73,F73)</f>
        <v>,360</v>
      </c>
      <c r="L73" t="str">
        <f>data!Z74&amp;","&amp;COUNTIF($F$2:$J73,G73)</f>
        <v>,360</v>
      </c>
      <c r="M73" t="str">
        <f>data!AE74&amp;","&amp;COUNTIF($F$2:$J73,H73)</f>
        <v>,360</v>
      </c>
      <c r="N73" t="str">
        <f>data!AJ74&amp;","&amp;COUNTIF($F$2:$J73,I73)</f>
        <v>,360</v>
      </c>
      <c r="O73" t="str">
        <f>data!AO74&amp;","&amp;COUNTIF($F$2:$J73,J73)</f>
        <v>,360</v>
      </c>
    </row>
    <row r="74" spans="1:15">
      <c r="A74" t="str">
        <f>競技者データ入力シート!G79&amp;","&amp;競技者データ入力シート!H79&amp;","&amp;data!U75</f>
        <v>,,</v>
      </c>
      <c r="B74" t="str">
        <f>競技者データ入力シート!G79&amp;","&amp;競技者データ入力シート!H79&amp;","&amp;data!Z75</f>
        <v>,,</v>
      </c>
      <c r="C74" t="str">
        <f>競技者データ入力シート!G79&amp;","&amp;競技者データ入力シート!H79&amp;","&amp;data!AE75</f>
        <v>,,</v>
      </c>
      <c r="D74" t="str">
        <f>競技者データ入力シート!G79&amp;","&amp;競技者データ入力シート!H79&amp;","&amp;data!AJ75</f>
        <v>,,</v>
      </c>
      <c r="E74" t="str">
        <f>競技者データ入力シート!G79&amp;","&amp;競技者データ入力シート!H79&amp;","&amp;data!AO75</f>
        <v>,,</v>
      </c>
      <c r="F74" t="str">
        <f>data!U75&amp;","&amp;data!X75</f>
        <v>,</v>
      </c>
      <c r="G74" t="str">
        <f>data!Z75&amp;","&amp;data!AC75</f>
        <v>,</v>
      </c>
      <c r="H74" t="str">
        <f>data!AE75&amp;","&amp;data!AH75</f>
        <v>,</v>
      </c>
      <c r="I74" t="str">
        <f>data!AJ75&amp;","&amp;data!AM75</f>
        <v>,</v>
      </c>
      <c r="J74" t="str">
        <f>data!AO75&amp;","&amp;data!AR75</f>
        <v>,</v>
      </c>
      <c r="K74" t="str">
        <f>data!U75&amp;","&amp;COUNTIF($F$2:$J74,F74)</f>
        <v>,365</v>
      </c>
      <c r="L74" t="str">
        <f>data!Z75&amp;","&amp;COUNTIF($F$2:$J74,G74)</f>
        <v>,365</v>
      </c>
      <c r="M74" t="str">
        <f>data!AE75&amp;","&amp;COUNTIF($F$2:$J74,H74)</f>
        <v>,365</v>
      </c>
      <c r="N74" t="str">
        <f>data!AJ75&amp;","&amp;COUNTIF($F$2:$J74,I74)</f>
        <v>,365</v>
      </c>
      <c r="O74" t="str">
        <f>data!AO75&amp;","&amp;COUNTIF($F$2:$J74,J74)</f>
        <v>,365</v>
      </c>
    </row>
    <row r="75" spans="1:15">
      <c r="A75" t="str">
        <f>競技者データ入力シート!G80&amp;","&amp;競技者データ入力シート!H80&amp;","&amp;data!U76</f>
        <v>,,</v>
      </c>
      <c r="B75" t="str">
        <f>競技者データ入力シート!G80&amp;","&amp;競技者データ入力シート!H80&amp;","&amp;data!Z76</f>
        <v>,,</v>
      </c>
      <c r="C75" t="str">
        <f>競技者データ入力シート!G80&amp;","&amp;競技者データ入力シート!H80&amp;","&amp;data!AE76</f>
        <v>,,</v>
      </c>
      <c r="D75" t="str">
        <f>競技者データ入力シート!G80&amp;","&amp;競技者データ入力シート!H80&amp;","&amp;data!AJ76</f>
        <v>,,</v>
      </c>
      <c r="E75" t="str">
        <f>競技者データ入力シート!G80&amp;","&amp;競技者データ入力シート!H80&amp;","&amp;data!AO76</f>
        <v>,,</v>
      </c>
      <c r="F75" t="str">
        <f>data!U76&amp;","&amp;data!X76</f>
        <v>,</v>
      </c>
      <c r="G75" t="str">
        <f>data!Z76&amp;","&amp;data!AC76</f>
        <v>,</v>
      </c>
      <c r="H75" t="str">
        <f>data!AE76&amp;","&amp;data!AH76</f>
        <v>,</v>
      </c>
      <c r="I75" t="str">
        <f>data!AJ76&amp;","&amp;data!AM76</f>
        <v>,</v>
      </c>
      <c r="J75" t="str">
        <f>data!AO76&amp;","&amp;data!AR76</f>
        <v>,</v>
      </c>
      <c r="K75" t="str">
        <f>data!U76&amp;","&amp;COUNTIF($F$2:$J75,F75)</f>
        <v>,370</v>
      </c>
      <c r="L75" t="str">
        <f>data!Z76&amp;","&amp;COUNTIF($F$2:$J75,G75)</f>
        <v>,370</v>
      </c>
      <c r="M75" t="str">
        <f>data!AE76&amp;","&amp;COUNTIF($F$2:$J75,H75)</f>
        <v>,370</v>
      </c>
      <c r="N75" t="str">
        <f>data!AJ76&amp;","&amp;COUNTIF($F$2:$J75,I75)</f>
        <v>,370</v>
      </c>
      <c r="O75" t="str">
        <f>data!AO76&amp;","&amp;COUNTIF($F$2:$J75,J75)</f>
        <v>,370</v>
      </c>
    </row>
    <row r="76" spans="1:15">
      <c r="A76" t="str">
        <f>競技者データ入力シート!G81&amp;","&amp;競技者データ入力シート!H81&amp;","&amp;data!U77</f>
        <v>,,</v>
      </c>
      <c r="B76" t="str">
        <f>競技者データ入力シート!G81&amp;","&amp;競技者データ入力シート!H81&amp;","&amp;data!Z77</f>
        <v>,,</v>
      </c>
      <c r="C76" t="str">
        <f>競技者データ入力シート!G81&amp;","&amp;競技者データ入力シート!H81&amp;","&amp;data!AE77</f>
        <v>,,</v>
      </c>
      <c r="D76" t="str">
        <f>競技者データ入力シート!G81&amp;","&amp;競技者データ入力シート!H81&amp;","&amp;data!AJ77</f>
        <v>,,</v>
      </c>
      <c r="E76" t="str">
        <f>競技者データ入力シート!G81&amp;","&amp;競技者データ入力シート!H81&amp;","&amp;data!AO77</f>
        <v>,,</v>
      </c>
      <c r="F76" t="str">
        <f>data!U77&amp;","&amp;data!X77</f>
        <v>,</v>
      </c>
      <c r="G76" t="str">
        <f>data!Z77&amp;","&amp;data!AC77</f>
        <v>,</v>
      </c>
      <c r="H76" t="str">
        <f>data!AE77&amp;","&amp;data!AH77</f>
        <v>,</v>
      </c>
      <c r="I76" t="str">
        <f>data!AJ77&amp;","&amp;data!AM77</f>
        <v>,</v>
      </c>
      <c r="J76" t="str">
        <f>data!AO77&amp;","&amp;data!AR77</f>
        <v>,</v>
      </c>
      <c r="K76" t="str">
        <f>data!U77&amp;","&amp;COUNTIF($F$2:$J76,F76)</f>
        <v>,375</v>
      </c>
      <c r="L76" t="str">
        <f>data!Z77&amp;","&amp;COUNTIF($F$2:$J76,G76)</f>
        <v>,375</v>
      </c>
      <c r="M76" t="str">
        <f>data!AE77&amp;","&amp;COUNTIF($F$2:$J76,H76)</f>
        <v>,375</v>
      </c>
      <c r="N76" t="str">
        <f>data!AJ77&amp;","&amp;COUNTIF($F$2:$J76,I76)</f>
        <v>,375</v>
      </c>
      <c r="O76" t="str">
        <f>data!AO77&amp;","&amp;COUNTIF($F$2:$J76,J76)</f>
        <v>,375</v>
      </c>
    </row>
    <row r="77" spans="1:15">
      <c r="A77" t="str">
        <f>競技者データ入力シート!G82&amp;","&amp;競技者データ入力シート!H82&amp;","&amp;data!U78</f>
        <v>,,</v>
      </c>
      <c r="B77" t="str">
        <f>競技者データ入力シート!G82&amp;","&amp;競技者データ入力シート!H82&amp;","&amp;data!Z78</f>
        <v>,,</v>
      </c>
      <c r="C77" t="str">
        <f>競技者データ入力シート!G82&amp;","&amp;競技者データ入力シート!H82&amp;","&amp;data!AE78</f>
        <v>,,</v>
      </c>
      <c r="D77" t="str">
        <f>競技者データ入力シート!G82&amp;","&amp;競技者データ入力シート!H82&amp;","&amp;data!AJ78</f>
        <v>,,</v>
      </c>
      <c r="E77" t="str">
        <f>競技者データ入力シート!G82&amp;","&amp;競技者データ入力シート!H82&amp;","&amp;data!AO78</f>
        <v>,,</v>
      </c>
      <c r="F77" t="str">
        <f>data!U78&amp;","&amp;data!X78</f>
        <v>,</v>
      </c>
      <c r="G77" t="str">
        <f>data!Z78&amp;","&amp;data!AC78</f>
        <v>,</v>
      </c>
      <c r="H77" t="str">
        <f>data!AE78&amp;","&amp;data!AH78</f>
        <v>,</v>
      </c>
      <c r="I77" t="str">
        <f>data!AJ78&amp;","&amp;data!AM78</f>
        <v>,</v>
      </c>
      <c r="J77" t="str">
        <f>data!AO78&amp;","&amp;data!AR78</f>
        <v>,</v>
      </c>
      <c r="K77" t="str">
        <f>data!U78&amp;","&amp;COUNTIF($F$2:$J77,F77)</f>
        <v>,380</v>
      </c>
      <c r="L77" t="str">
        <f>data!Z78&amp;","&amp;COUNTIF($F$2:$J77,G77)</f>
        <v>,380</v>
      </c>
      <c r="M77" t="str">
        <f>data!AE78&amp;","&amp;COUNTIF($F$2:$J77,H77)</f>
        <v>,380</v>
      </c>
      <c r="N77" t="str">
        <f>data!AJ78&amp;","&amp;COUNTIF($F$2:$J77,I77)</f>
        <v>,380</v>
      </c>
      <c r="O77" t="str">
        <f>data!AO78&amp;","&amp;COUNTIF($F$2:$J77,J77)</f>
        <v>,380</v>
      </c>
    </row>
    <row r="78" spans="1:15">
      <c r="A78" t="str">
        <f>競技者データ入力シート!G83&amp;","&amp;競技者データ入力シート!H83&amp;","&amp;data!U79</f>
        <v>,,</v>
      </c>
      <c r="B78" t="str">
        <f>競技者データ入力シート!G83&amp;","&amp;競技者データ入力シート!H83&amp;","&amp;data!Z79</f>
        <v>,,</v>
      </c>
      <c r="C78" t="str">
        <f>競技者データ入力シート!G83&amp;","&amp;競技者データ入力シート!H83&amp;","&amp;data!AE79</f>
        <v>,,</v>
      </c>
      <c r="D78" t="str">
        <f>競技者データ入力シート!G83&amp;","&amp;競技者データ入力シート!H83&amp;","&amp;data!AJ79</f>
        <v>,,</v>
      </c>
      <c r="E78" t="str">
        <f>競技者データ入力シート!G83&amp;","&amp;競技者データ入力シート!H83&amp;","&amp;data!AO79</f>
        <v>,,</v>
      </c>
      <c r="F78" t="str">
        <f>data!U79&amp;","&amp;data!X79</f>
        <v>,</v>
      </c>
      <c r="G78" t="str">
        <f>data!Z79&amp;","&amp;data!AC79</f>
        <v>,</v>
      </c>
      <c r="H78" t="str">
        <f>data!AE79&amp;","&amp;data!AH79</f>
        <v>,</v>
      </c>
      <c r="I78" t="str">
        <f>data!AJ79&amp;","&amp;data!AM79</f>
        <v>,</v>
      </c>
      <c r="J78" t="str">
        <f>data!AO79&amp;","&amp;data!AR79</f>
        <v>,</v>
      </c>
      <c r="K78" t="str">
        <f>data!U79&amp;","&amp;COUNTIF($F$2:$J78,F78)</f>
        <v>,385</v>
      </c>
      <c r="L78" t="str">
        <f>data!Z79&amp;","&amp;COUNTIF($F$2:$J78,G78)</f>
        <v>,385</v>
      </c>
      <c r="M78" t="str">
        <f>data!AE79&amp;","&amp;COUNTIF($F$2:$J78,H78)</f>
        <v>,385</v>
      </c>
      <c r="N78" t="str">
        <f>data!AJ79&amp;","&amp;COUNTIF($F$2:$J78,I78)</f>
        <v>,385</v>
      </c>
      <c r="O78" t="str">
        <f>data!AO79&amp;","&amp;COUNTIF($F$2:$J78,J78)</f>
        <v>,385</v>
      </c>
    </row>
    <row r="79" spans="1:15">
      <c r="A79" t="str">
        <f>競技者データ入力シート!G84&amp;","&amp;競技者データ入力シート!H84&amp;","&amp;data!U80</f>
        <v>,,</v>
      </c>
      <c r="B79" t="str">
        <f>競技者データ入力シート!G84&amp;","&amp;競技者データ入力シート!H84&amp;","&amp;data!Z80</f>
        <v>,,</v>
      </c>
      <c r="C79" t="str">
        <f>競技者データ入力シート!G84&amp;","&amp;競技者データ入力シート!H84&amp;","&amp;data!AE80</f>
        <v>,,</v>
      </c>
      <c r="D79" t="str">
        <f>競技者データ入力シート!G84&amp;","&amp;競技者データ入力シート!H84&amp;","&amp;data!AJ80</f>
        <v>,,</v>
      </c>
      <c r="E79" t="str">
        <f>競技者データ入力シート!G84&amp;","&amp;競技者データ入力シート!H84&amp;","&amp;data!AO80</f>
        <v>,,</v>
      </c>
      <c r="F79" t="str">
        <f>data!U80&amp;","&amp;data!X80</f>
        <v>,</v>
      </c>
      <c r="G79" t="str">
        <f>data!Z80&amp;","&amp;data!AC80</f>
        <v>,</v>
      </c>
      <c r="H79" t="str">
        <f>data!AE80&amp;","&amp;data!AH80</f>
        <v>,</v>
      </c>
      <c r="I79" t="str">
        <f>data!AJ80&amp;","&amp;data!AM80</f>
        <v>,</v>
      </c>
      <c r="J79" t="str">
        <f>data!AO80&amp;","&amp;data!AR80</f>
        <v>,</v>
      </c>
      <c r="K79" t="str">
        <f>data!U80&amp;","&amp;COUNTIF($F$2:$J79,F79)</f>
        <v>,390</v>
      </c>
      <c r="L79" t="str">
        <f>data!Z80&amp;","&amp;COUNTIF($F$2:$J79,G79)</f>
        <v>,390</v>
      </c>
      <c r="M79" t="str">
        <f>data!AE80&amp;","&amp;COUNTIF($F$2:$J79,H79)</f>
        <v>,390</v>
      </c>
      <c r="N79" t="str">
        <f>data!AJ80&amp;","&amp;COUNTIF($F$2:$J79,I79)</f>
        <v>,390</v>
      </c>
      <c r="O79" t="str">
        <f>data!AO80&amp;","&amp;COUNTIF($F$2:$J79,J79)</f>
        <v>,390</v>
      </c>
    </row>
    <row r="80" spans="1:15">
      <c r="A80" t="str">
        <f>競技者データ入力シート!G85&amp;","&amp;競技者データ入力シート!H85&amp;","&amp;data!U81</f>
        <v>,,</v>
      </c>
      <c r="B80" t="str">
        <f>競技者データ入力シート!G85&amp;","&amp;競技者データ入力シート!H85&amp;","&amp;data!Z81</f>
        <v>,,</v>
      </c>
      <c r="C80" t="str">
        <f>競技者データ入力シート!G85&amp;","&amp;競技者データ入力シート!H85&amp;","&amp;data!AE81</f>
        <v>,,</v>
      </c>
      <c r="D80" t="str">
        <f>競技者データ入力シート!G85&amp;","&amp;競技者データ入力シート!H85&amp;","&amp;data!AJ81</f>
        <v>,,</v>
      </c>
      <c r="E80" t="str">
        <f>競技者データ入力シート!G85&amp;","&amp;競技者データ入力シート!H85&amp;","&amp;data!AO81</f>
        <v>,,</v>
      </c>
      <c r="F80" t="str">
        <f>data!U81&amp;","&amp;data!X81</f>
        <v>,</v>
      </c>
      <c r="G80" t="str">
        <f>data!Z81&amp;","&amp;data!AC81</f>
        <v>,</v>
      </c>
      <c r="H80" t="str">
        <f>data!AE81&amp;","&amp;data!AH81</f>
        <v>,</v>
      </c>
      <c r="I80" t="str">
        <f>data!AJ81&amp;","&amp;data!AM81</f>
        <v>,</v>
      </c>
      <c r="J80" t="str">
        <f>data!AO81&amp;","&amp;data!AR81</f>
        <v>,</v>
      </c>
      <c r="K80" t="str">
        <f>data!U81&amp;","&amp;COUNTIF($F$2:$J80,F80)</f>
        <v>,395</v>
      </c>
      <c r="L80" t="str">
        <f>data!Z81&amp;","&amp;COUNTIF($F$2:$J80,G80)</f>
        <v>,395</v>
      </c>
      <c r="M80" t="str">
        <f>data!AE81&amp;","&amp;COUNTIF($F$2:$J80,H80)</f>
        <v>,395</v>
      </c>
      <c r="N80" t="str">
        <f>data!AJ81&amp;","&amp;COUNTIF($F$2:$J80,I80)</f>
        <v>,395</v>
      </c>
      <c r="O80" t="str">
        <f>data!AO81&amp;","&amp;COUNTIF($F$2:$J80,J80)</f>
        <v>,395</v>
      </c>
    </row>
    <row r="81" spans="1:15">
      <c r="A81" t="str">
        <f>競技者データ入力シート!G86&amp;","&amp;競技者データ入力シート!H86&amp;","&amp;data!U82</f>
        <v>,,</v>
      </c>
      <c r="B81" t="str">
        <f>競技者データ入力シート!G86&amp;","&amp;競技者データ入力シート!H86&amp;","&amp;data!Z82</f>
        <v>,,</v>
      </c>
      <c r="C81" t="str">
        <f>競技者データ入力シート!G86&amp;","&amp;競技者データ入力シート!H86&amp;","&amp;data!AE82</f>
        <v>,,</v>
      </c>
      <c r="D81" t="str">
        <f>競技者データ入力シート!G86&amp;","&amp;競技者データ入力シート!H86&amp;","&amp;data!AJ82</f>
        <v>,,</v>
      </c>
      <c r="E81" t="str">
        <f>競技者データ入力シート!G86&amp;","&amp;競技者データ入力シート!H86&amp;","&amp;data!AO82</f>
        <v>,,</v>
      </c>
      <c r="F81" t="str">
        <f>data!U82&amp;","&amp;data!X82</f>
        <v>,</v>
      </c>
      <c r="G81" t="str">
        <f>data!Z82&amp;","&amp;data!AC82</f>
        <v>,</v>
      </c>
      <c r="H81" t="str">
        <f>data!AE82&amp;","&amp;data!AH82</f>
        <v>,</v>
      </c>
      <c r="I81" t="str">
        <f>data!AJ82&amp;","&amp;data!AM82</f>
        <v>,</v>
      </c>
      <c r="J81" t="str">
        <f>data!AO82&amp;","&amp;data!AR82</f>
        <v>,</v>
      </c>
      <c r="K81" t="str">
        <f>data!U82&amp;","&amp;COUNTIF($F$2:$J81,F81)</f>
        <v>,400</v>
      </c>
      <c r="L81" t="str">
        <f>data!Z82&amp;","&amp;COUNTIF($F$2:$J81,G81)</f>
        <v>,400</v>
      </c>
      <c r="M81" t="str">
        <f>data!AE82&amp;","&amp;COUNTIF($F$2:$J81,H81)</f>
        <v>,400</v>
      </c>
      <c r="N81" t="str">
        <f>data!AJ82&amp;","&amp;COUNTIF($F$2:$J81,I81)</f>
        <v>,400</v>
      </c>
      <c r="O81" t="str">
        <f>data!AO82&amp;","&amp;COUNTIF($F$2:$J81,J81)</f>
        <v>,400</v>
      </c>
    </row>
    <row r="82" spans="1:15">
      <c r="A82" t="str">
        <f>競技者データ入力シート!G87&amp;","&amp;競技者データ入力シート!H87&amp;","&amp;data!U83</f>
        <v>,,</v>
      </c>
      <c r="B82" t="str">
        <f>競技者データ入力シート!G87&amp;","&amp;競技者データ入力シート!H87&amp;","&amp;data!Z83</f>
        <v>,,</v>
      </c>
      <c r="C82" t="str">
        <f>競技者データ入力シート!G87&amp;","&amp;競技者データ入力シート!H87&amp;","&amp;data!AE83</f>
        <v>,,</v>
      </c>
      <c r="D82" t="str">
        <f>競技者データ入力シート!G87&amp;","&amp;競技者データ入力シート!H87&amp;","&amp;data!AJ83</f>
        <v>,,</v>
      </c>
      <c r="E82" t="str">
        <f>競技者データ入力シート!G87&amp;","&amp;競技者データ入力シート!H87&amp;","&amp;data!AO83</f>
        <v>,,</v>
      </c>
      <c r="F82" t="str">
        <f>data!U83&amp;","&amp;data!X83</f>
        <v>,</v>
      </c>
      <c r="G82" t="str">
        <f>data!Z83&amp;","&amp;data!AC83</f>
        <v>,</v>
      </c>
      <c r="H82" t="str">
        <f>data!AE83&amp;","&amp;data!AH83</f>
        <v>,</v>
      </c>
      <c r="I82" t="str">
        <f>data!AJ83&amp;","&amp;data!AM83</f>
        <v>,</v>
      </c>
      <c r="J82" t="str">
        <f>data!AO83&amp;","&amp;data!AR83</f>
        <v>,</v>
      </c>
      <c r="K82" t="str">
        <f>data!U83&amp;","&amp;COUNTIF($F$2:$J82,F82)</f>
        <v>,405</v>
      </c>
      <c r="L82" t="str">
        <f>data!Z83&amp;","&amp;COUNTIF($F$2:$J82,G82)</f>
        <v>,405</v>
      </c>
      <c r="M82" t="str">
        <f>data!AE83&amp;","&amp;COUNTIF($F$2:$J82,H82)</f>
        <v>,405</v>
      </c>
      <c r="N82" t="str">
        <f>data!AJ83&amp;","&amp;COUNTIF($F$2:$J82,I82)</f>
        <v>,405</v>
      </c>
      <c r="O82" t="str">
        <f>data!AO83&amp;","&amp;COUNTIF($F$2:$J82,J82)</f>
        <v>,405</v>
      </c>
    </row>
    <row r="83" spans="1:15">
      <c r="A83" t="str">
        <f>競技者データ入力シート!G88&amp;","&amp;競技者データ入力シート!H88&amp;","&amp;data!U84</f>
        <v>,,</v>
      </c>
      <c r="B83" t="str">
        <f>競技者データ入力シート!G88&amp;","&amp;競技者データ入力シート!H88&amp;","&amp;data!Z84</f>
        <v>,,</v>
      </c>
      <c r="C83" t="str">
        <f>競技者データ入力シート!G88&amp;","&amp;競技者データ入力シート!H88&amp;","&amp;data!AE84</f>
        <v>,,</v>
      </c>
      <c r="D83" t="str">
        <f>競技者データ入力シート!G88&amp;","&amp;競技者データ入力シート!H88&amp;","&amp;data!AJ84</f>
        <v>,,</v>
      </c>
      <c r="E83" t="str">
        <f>競技者データ入力シート!G88&amp;","&amp;競技者データ入力シート!H88&amp;","&amp;data!AO84</f>
        <v>,,</v>
      </c>
      <c r="F83" t="str">
        <f>data!U84&amp;","&amp;data!X84</f>
        <v>,</v>
      </c>
      <c r="G83" t="str">
        <f>data!Z84&amp;","&amp;data!AC84</f>
        <v>,</v>
      </c>
      <c r="H83" t="str">
        <f>data!AE84&amp;","&amp;data!AH84</f>
        <v>,</v>
      </c>
      <c r="I83" t="str">
        <f>data!AJ84&amp;","&amp;data!AM84</f>
        <v>,</v>
      </c>
      <c r="J83" t="str">
        <f>data!AO84&amp;","&amp;data!AR84</f>
        <v>,</v>
      </c>
      <c r="K83" t="str">
        <f>data!U84&amp;","&amp;COUNTIF($F$2:$J83,F83)</f>
        <v>,410</v>
      </c>
      <c r="L83" t="str">
        <f>data!Z84&amp;","&amp;COUNTIF($F$2:$J83,G83)</f>
        <v>,410</v>
      </c>
      <c r="M83" t="str">
        <f>data!AE84&amp;","&amp;COUNTIF($F$2:$J83,H83)</f>
        <v>,410</v>
      </c>
      <c r="N83" t="str">
        <f>data!AJ84&amp;","&amp;COUNTIF($F$2:$J83,I83)</f>
        <v>,410</v>
      </c>
      <c r="O83" t="str">
        <f>data!AO84&amp;","&amp;COUNTIF($F$2:$J83,J83)</f>
        <v>,410</v>
      </c>
    </row>
    <row r="84" spans="1:15">
      <c r="A84" t="str">
        <f>競技者データ入力シート!G89&amp;","&amp;競技者データ入力シート!H89&amp;","&amp;data!U85</f>
        <v>,,</v>
      </c>
      <c r="B84" t="str">
        <f>競技者データ入力シート!G89&amp;","&amp;競技者データ入力シート!H89&amp;","&amp;data!Z85</f>
        <v>,,</v>
      </c>
      <c r="C84" t="str">
        <f>競技者データ入力シート!G89&amp;","&amp;競技者データ入力シート!H89&amp;","&amp;data!AE85</f>
        <v>,,</v>
      </c>
      <c r="D84" t="str">
        <f>競技者データ入力シート!G89&amp;","&amp;競技者データ入力シート!H89&amp;","&amp;data!AJ85</f>
        <v>,,</v>
      </c>
      <c r="E84" t="str">
        <f>競技者データ入力シート!G89&amp;","&amp;競技者データ入力シート!H89&amp;","&amp;data!AO85</f>
        <v>,,</v>
      </c>
      <c r="F84" t="str">
        <f>data!U85&amp;","&amp;data!X85</f>
        <v>,</v>
      </c>
      <c r="G84" t="str">
        <f>data!Z85&amp;","&amp;data!AC85</f>
        <v>,</v>
      </c>
      <c r="H84" t="str">
        <f>data!AE85&amp;","&amp;data!AH85</f>
        <v>,</v>
      </c>
      <c r="I84" t="str">
        <f>data!AJ85&amp;","&amp;data!AM85</f>
        <v>,</v>
      </c>
      <c r="J84" t="str">
        <f>data!AO85&amp;","&amp;data!AR85</f>
        <v>,</v>
      </c>
      <c r="K84" t="str">
        <f>data!U85&amp;","&amp;COUNTIF($F$2:$J84,F84)</f>
        <v>,415</v>
      </c>
      <c r="L84" t="str">
        <f>data!Z85&amp;","&amp;COUNTIF($F$2:$J84,G84)</f>
        <v>,415</v>
      </c>
      <c r="M84" t="str">
        <f>data!AE85&amp;","&amp;COUNTIF($F$2:$J84,H84)</f>
        <v>,415</v>
      </c>
      <c r="N84" t="str">
        <f>data!AJ85&amp;","&amp;COUNTIF($F$2:$J84,I84)</f>
        <v>,415</v>
      </c>
      <c r="O84" t="str">
        <f>data!AO85&amp;","&amp;COUNTIF($F$2:$J84,J84)</f>
        <v>,415</v>
      </c>
    </row>
    <row r="85" spans="1:15">
      <c r="A85" t="str">
        <f>競技者データ入力シート!G90&amp;","&amp;競技者データ入力シート!H90&amp;","&amp;data!U86</f>
        <v>,,</v>
      </c>
      <c r="B85" t="str">
        <f>競技者データ入力シート!G90&amp;","&amp;競技者データ入力シート!H90&amp;","&amp;data!Z86</f>
        <v>,,</v>
      </c>
      <c r="C85" t="str">
        <f>競技者データ入力シート!G90&amp;","&amp;競技者データ入力シート!H90&amp;","&amp;data!AE86</f>
        <v>,,</v>
      </c>
      <c r="D85" t="str">
        <f>競技者データ入力シート!G90&amp;","&amp;競技者データ入力シート!H90&amp;","&amp;data!AJ86</f>
        <v>,,</v>
      </c>
      <c r="E85" t="str">
        <f>競技者データ入力シート!G90&amp;","&amp;競技者データ入力シート!H90&amp;","&amp;data!AO86</f>
        <v>,,</v>
      </c>
      <c r="F85" t="str">
        <f>data!U86&amp;","&amp;data!X86</f>
        <v>,</v>
      </c>
      <c r="G85" t="str">
        <f>data!Z86&amp;","&amp;data!AC86</f>
        <v>,</v>
      </c>
      <c r="H85" t="str">
        <f>data!AE86&amp;","&amp;data!AH86</f>
        <v>,</v>
      </c>
      <c r="I85" t="str">
        <f>data!AJ86&amp;","&amp;data!AM86</f>
        <v>,</v>
      </c>
      <c r="J85" t="str">
        <f>data!AO86&amp;","&amp;data!AR86</f>
        <v>,</v>
      </c>
      <c r="K85" t="str">
        <f>data!U86&amp;","&amp;COUNTIF($F$2:$J85,F85)</f>
        <v>,420</v>
      </c>
      <c r="L85" t="str">
        <f>data!Z86&amp;","&amp;COUNTIF($F$2:$J85,G85)</f>
        <v>,420</v>
      </c>
      <c r="M85" t="str">
        <f>data!AE86&amp;","&amp;COUNTIF($F$2:$J85,H85)</f>
        <v>,420</v>
      </c>
      <c r="N85" t="str">
        <f>data!AJ86&amp;","&amp;COUNTIF($F$2:$J85,I85)</f>
        <v>,420</v>
      </c>
      <c r="O85" t="str">
        <f>data!AO86&amp;","&amp;COUNTIF($F$2:$J85,J85)</f>
        <v>,420</v>
      </c>
    </row>
    <row r="86" spans="1:15">
      <c r="A86" t="str">
        <f>競技者データ入力シート!G91&amp;","&amp;競技者データ入力シート!H91&amp;","&amp;data!U87</f>
        <v>,,</v>
      </c>
      <c r="B86" t="str">
        <f>競技者データ入力シート!G91&amp;","&amp;競技者データ入力シート!H91&amp;","&amp;data!Z87</f>
        <v>,,</v>
      </c>
      <c r="C86" t="str">
        <f>競技者データ入力シート!G91&amp;","&amp;競技者データ入力シート!H91&amp;","&amp;data!AE87</f>
        <v>,,</v>
      </c>
      <c r="D86" t="str">
        <f>競技者データ入力シート!G91&amp;","&amp;競技者データ入力シート!H91&amp;","&amp;data!AJ87</f>
        <v>,,</v>
      </c>
      <c r="E86" t="str">
        <f>競技者データ入力シート!G91&amp;","&amp;競技者データ入力シート!H91&amp;","&amp;data!AO87</f>
        <v>,,</v>
      </c>
      <c r="F86" t="str">
        <f>data!U87&amp;","&amp;data!X87</f>
        <v>,</v>
      </c>
      <c r="G86" t="str">
        <f>data!Z87&amp;","&amp;data!AC87</f>
        <v>,</v>
      </c>
      <c r="H86" t="str">
        <f>data!AE87&amp;","&amp;data!AH87</f>
        <v>,</v>
      </c>
      <c r="I86" t="str">
        <f>data!AJ87&amp;","&amp;data!AM87</f>
        <v>,</v>
      </c>
      <c r="J86" t="str">
        <f>data!AO87&amp;","&amp;data!AR87</f>
        <v>,</v>
      </c>
      <c r="K86" t="str">
        <f>data!U87&amp;","&amp;COUNTIF($F$2:$J86,F86)</f>
        <v>,425</v>
      </c>
      <c r="L86" t="str">
        <f>data!Z87&amp;","&amp;COUNTIF($F$2:$J86,G86)</f>
        <v>,425</v>
      </c>
      <c r="M86" t="str">
        <f>data!AE87&amp;","&amp;COUNTIF($F$2:$J86,H86)</f>
        <v>,425</v>
      </c>
      <c r="N86" t="str">
        <f>data!AJ87&amp;","&amp;COUNTIF($F$2:$J86,I86)</f>
        <v>,425</v>
      </c>
      <c r="O86" t="str">
        <f>data!AO87&amp;","&amp;COUNTIF($F$2:$J86,J86)</f>
        <v>,425</v>
      </c>
    </row>
    <row r="87" spans="1:15">
      <c r="A87" t="str">
        <f>競技者データ入力シート!G92&amp;","&amp;競技者データ入力シート!H92&amp;","&amp;data!U88</f>
        <v>,,</v>
      </c>
      <c r="B87" t="str">
        <f>競技者データ入力シート!G92&amp;","&amp;競技者データ入力シート!H92&amp;","&amp;data!Z88</f>
        <v>,,</v>
      </c>
      <c r="C87" t="str">
        <f>競技者データ入力シート!G92&amp;","&amp;競技者データ入力シート!H92&amp;","&amp;data!AE88</f>
        <v>,,</v>
      </c>
      <c r="D87" t="str">
        <f>競技者データ入力シート!G92&amp;","&amp;競技者データ入力シート!H92&amp;","&amp;data!AJ88</f>
        <v>,,</v>
      </c>
      <c r="E87" t="str">
        <f>競技者データ入力シート!G92&amp;","&amp;競技者データ入力シート!H92&amp;","&amp;data!AO88</f>
        <v>,,</v>
      </c>
      <c r="F87" t="str">
        <f>data!U88&amp;","&amp;data!X88</f>
        <v>,</v>
      </c>
      <c r="G87" t="str">
        <f>data!Z88&amp;","&amp;data!AC88</f>
        <v>,</v>
      </c>
      <c r="H87" t="str">
        <f>data!AE88&amp;","&amp;data!AH88</f>
        <v>,</v>
      </c>
      <c r="I87" t="str">
        <f>data!AJ88&amp;","&amp;data!AM88</f>
        <v>,</v>
      </c>
      <c r="J87" t="str">
        <f>data!AO88&amp;","&amp;data!AR88</f>
        <v>,</v>
      </c>
      <c r="K87" t="str">
        <f>data!U88&amp;","&amp;COUNTIF($F$2:$J87,F87)</f>
        <v>,430</v>
      </c>
      <c r="L87" t="str">
        <f>data!Z88&amp;","&amp;COUNTIF($F$2:$J87,G87)</f>
        <v>,430</v>
      </c>
      <c r="M87" t="str">
        <f>data!AE88&amp;","&amp;COUNTIF($F$2:$J87,H87)</f>
        <v>,430</v>
      </c>
      <c r="N87" t="str">
        <f>data!AJ88&amp;","&amp;COUNTIF($F$2:$J87,I87)</f>
        <v>,430</v>
      </c>
      <c r="O87" t="str">
        <f>data!AO88&amp;","&amp;COUNTIF($F$2:$J87,J87)</f>
        <v>,430</v>
      </c>
    </row>
    <row r="88" spans="1:15">
      <c r="A88" t="str">
        <f>競技者データ入力シート!G93&amp;","&amp;競技者データ入力シート!H93&amp;","&amp;data!U89</f>
        <v>,,</v>
      </c>
      <c r="B88" t="str">
        <f>競技者データ入力シート!G93&amp;","&amp;競技者データ入力シート!H93&amp;","&amp;data!Z89</f>
        <v>,,</v>
      </c>
      <c r="C88" t="str">
        <f>競技者データ入力シート!G93&amp;","&amp;競技者データ入力シート!H93&amp;","&amp;data!AE89</f>
        <v>,,</v>
      </c>
      <c r="D88" t="str">
        <f>競技者データ入力シート!G93&amp;","&amp;競技者データ入力シート!H93&amp;","&amp;data!AJ89</f>
        <v>,,</v>
      </c>
      <c r="E88" t="str">
        <f>競技者データ入力シート!G93&amp;","&amp;競技者データ入力シート!H93&amp;","&amp;data!AO89</f>
        <v>,,</v>
      </c>
      <c r="F88" t="str">
        <f>data!U89&amp;","&amp;data!X89</f>
        <v>,</v>
      </c>
      <c r="G88" t="str">
        <f>data!Z89&amp;","&amp;data!AC89</f>
        <v>,</v>
      </c>
      <c r="H88" t="str">
        <f>data!AE89&amp;","&amp;data!AH89</f>
        <v>,</v>
      </c>
      <c r="I88" t="str">
        <f>data!AJ89&amp;","&amp;data!AM89</f>
        <v>,</v>
      </c>
      <c r="J88" t="str">
        <f>data!AO89&amp;","&amp;data!AR89</f>
        <v>,</v>
      </c>
      <c r="K88" t="str">
        <f>data!U89&amp;","&amp;COUNTIF($F$2:$J88,F88)</f>
        <v>,435</v>
      </c>
      <c r="L88" t="str">
        <f>data!Z89&amp;","&amp;COUNTIF($F$2:$J88,G88)</f>
        <v>,435</v>
      </c>
      <c r="M88" t="str">
        <f>data!AE89&amp;","&amp;COUNTIF($F$2:$J88,H88)</f>
        <v>,435</v>
      </c>
      <c r="N88" t="str">
        <f>data!AJ89&amp;","&amp;COUNTIF($F$2:$J88,I88)</f>
        <v>,435</v>
      </c>
      <c r="O88" t="str">
        <f>data!AO89&amp;","&amp;COUNTIF($F$2:$J88,J88)</f>
        <v>,435</v>
      </c>
    </row>
    <row r="89" spans="1:15">
      <c r="A89" t="str">
        <f>競技者データ入力シート!G94&amp;","&amp;競技者データ入力シート!H94&amp;","&amp;data!U90</f>
        <v>,,</v>
      </c>
      <c r="B89" t="str">
        <f>競技者データ入力シート!G94&amp;","&amp;競技者データ入力シート!H94&amp;","&amp;data!Z90</f>
        <v>,,</v>
      </c>
      <c r="C89" t="str">
        <f>競技者データ入力シート!G94&amp;","&amp;競技者データ入力シート!H94&amp;","&amp;data!AE90</f>
        <v>,,</v>
      </c>
      <c r="D89" t="str">
        <f>競技者データ入力シート!G94&amp;","&amp;競技者データ入力シート!H94&amp;","&amp;data!AJ90</f>
        <v>,,</v>
      </c>
      <c r="E89" t="str">
        <f>競技者データ入力シート!G94&amp;","&amp;競技者データ入力シート!H94&amp;","&amp;data!AO90</f>
        <v>,,</v>
      </c>
      <c r="F89" t="str">
        <f>data!U90&amp;","&amp;data!X90</f>
        <v>,</v>
      </c>
      <c r="G89" t="str">
        <f>data!Z90&amp;","&amp;data!AC90</f>
        <v>,</v>
      </c>
      <c r="H89" t="str">
        <f>data!AE90&amp;","&amp;data!AH90</f>
        <v>,</v>
      </c>
      <c r="I89" t="str">
        <f>data!AJ90&amp;","&amp;data!AM90</f>
        <v>,</v>
      </c>
      <c r="J89" t="str">
        <f>data!AO90&amp;","&amp;data!AR90</f>
        <v>,</v>
      </c>
      <c r="K89" t="str">
        <f>data!U90&amp;","&amp;COUNTIF($F$2:$J89,F89)</f>
        <v>,440</v>
      </c>
      <c r="L89" t="str">
        <f>data!Z90&amp;","&amp;COUNTIF($F$2:$J89,G89)</f>
        <v>,440</v>
      </c>
      <c r="M89" t="str">
        <f>data!AE90&amp;","&amp;COUNTIF($F$2:$J89,H89)</f>
        <v>,440</v>
      </c>
      <c r="N89" t="str">
        <f>data!AJ90&amp;","&amp;COUNTIF($F$2:$J89,I89)</f>
        <v>,440</v>
      </c>
      <c r="O89" t="str">
        <f>data!AO90&amp;","&amp;COUNTIF($F$2:$J89,J89)</f>
        <v>,440</v>
      </c>
    </row>
    <row r="90" spans="1:15">
      <c r="A90" t="str">
        <f>競技者データ入力シート!G95&amp;","&amp;競技者データ入力シート!H95&amp;","&amp;data!U91</f>
        <v>,,</v>
      </c>
      <c r="B90" t="str">
        <f>競技者データ入力シート!G95&amp;","&amp;競技者データ入力シート!H95&amp;","&amp;data!Z91</f>
        <v>,,</v>
      </c>
      <c r="C90" t="str">
        <f>競技者データ入力シート!G95&amp;","&amp;競技者データ入力シート!H95&amp;","&amp;data!AE91</f>
        <v>,,</v>
      </c>
      <c r="D90" t="str">
        <f>競技者データ入力シート!G95&amp;","&amp;競技者データ入力シート!H95&amp;","&amp;data!AJ91</f>
        <v>,,</v>
      </c>
      <c r="E90" t="str">
        <f>競技者データ入力シート!G95&amp;","&amp;競技者データ入力シート!H95&amp;","&amp;data!AO91</f>
        <v>,,</v>
      </c>
      <c r="F90" t="str">
        <f>data!U91&amp;","&amp;data!X91</f>
        <v>,</v>
      </c>
      <c r="G90" t="str">
        <f>data!Z91&amp;","&amp;data!AC91</f>
        <v>,</v>
      </c>
      <c r="H90" t="str">
        <f>data!AE91&amp;","&amp;data!AH91</f>
        <v>,</v>
      </c>
      <c r="I90" t="str">
        <f>data!AJ91&amp;","&amp;data!AM91</f>
        <v>,</v>
      </c>
      <c r="J90" t="str">
        <f>data!AO91&amp;","&amp;data!AR91</f>
        <v>,</v>
      </c>
      <c r="K90" t="str">
        <f>data!U91&amp;","&amp;COUNTIF($F$2:$J90,F90)</f>
        <v>,445</v>
      </c>
      <c r="L90" t="str">
        <f>data!Z91&amp;","&amp;COUNTIF($F$2:$J90,G90)</f>
        <v>,445</v>
      </c>
      <c r="M90" t="str">
        <f>data!AE91&amp;","&amp;COUNTIF($F$2:$J90,H90)</f>
        <v>,445</v>
      </c>
      <c r="N90" t="str">
        <f>data!AJ91&amp;","&amp;COUNTIF($F$2:$J90,I90)</f>
        <v>,445</v>
      </c>
      <c r="O90" t="str">
        <f>data!AO91&amp;","&amp;COUNTIF($F$2:$J90,J90)</f>
        <v>,445</v>
      </c>
    </row>
    <row r="91" spans="1:15">
      <c r="A91" t="str">
        <f>競技者データ入力シート!G96&amp;","&amp;競技者データ入力シート!H96&amp;","&amp;data!U92</f>
        <v>,,</v>
      </c>
      <c r="B91" t="str">
        <f>競技者データ入力シート!G96&amp;","&amp;競技者データ入力シート!H96&amp;","&amp;data!Z92</f>
        <v>,,</v>
      </c>
      <c r="C91" t="str">
        <f>競技者データ入力シート!G96&amp;","&amp;競技者データ入力シート!H96&amp;","&amp;data!AE92</f>
        <v>,,</v>
      </c>
      <c r="D91" t="str">
        <f>競技者データ入力シート!G96&amp;","&amp;競技者データ入力シート!H96&amp;","&amp;data!AJ92</f>
        <v>,,</v>
      </c>
      <c r="E91" t="str">
        <f>競技者データ入力シート!G96&amp;","&amp;競技者データ入力シート!H96&amp;","&amp;data!AO92</f>
        <v>,,</v>
      </c>
      <c r="F91" t="str">
        <f>data!U92&amp;","&amp;data!X92</f>
        <v>,</v>
      </c>
      <c r="G91" t="str">
        <f>data!Z92&amp;","&amp;data!AC92</f>
        <v>,</v>
      </c>
      <c r="H91" t="str">
        <f>data!AE92&amp;","&amp;data!AH92</f>
        <v>,</v>
      </c>
      <c r="I91" t="str">
        <f>data!AJ92&amp;","&amp;data!AM92</f>
        <v>,</v>
      </c>
      <c r="J91" t="str">
        <f>data!AO92&amp;","&amp;data!AR92</f>
        <v>,</v>
      </c>
      <c r="K91" t="str">
        <f>data!U92&amp;","&amp;COUNTIF($F$2:$J91,F91)</f>
        <v>,450</v>
      </c>
      <c r="L91" t="str">
        <f>data!Z92&amp;","&amp;COUNTIF($F$2:$J91,G91)</f>
        <v>,450</v>
      </c>
      <c r="M91" t="str">
        <f>data!AE92&amp;","&amp;COUNTIF($F$2:$J91,H91)</f>
        <v>,450</v>
      </c>
      <c r="N91" t="str">
        <f>data!AJ92&amp;","&amp;COUNTIF($F$2:$J91,I91)</f>
        <v>,450</v>
      </c>
      <c r="O91" t="str">
        <f>data!AO92&amp;","&amp;COUNTIF($F$2:$J91,J91)</f>
        <v>,450</v>
      </c>
    </row>
    <row r="92" spans="1:15">
      <c r="A92" t="str">
        <f>競技者データ入力シート!G97&amp;","&amp;競技者データ入力シート!H97&amp;","&amp;data!U93</f>
        <v>,,</v>
      </c>
      <c r="B92" t="str">
        <f>競技者データ入力シート!G97&amp;","&amp;競技者データ入力シート!H97&amp;","&amp;data!Z93</f>
        <v>,,</v>
      </c>
      <c r="C92" t="str">
        <f>競技者データ入力シート!G97&amp;","&amp;競技者データ入力シート!H97&amp;","&amp;data!AE93</f>
        <v>,,</v>
      </c>
      <c r="D92" t="str">
        <f>競技者データ入力シート!G97&amp;","&amp;競技者データ入力シート!H97&amp;","&amp;data!AJ93</f>
        <v>,,</v>
      </c>
      <c r="E92" t="str">
        <f>競技者データ入力シート!G97&amp;","&amp;競技者データ入力シート!H97&amp;","&amp;data!AO93</f>
        <v>,,</v>
      </c>
      <c r="F92" t="str">
        <f>data!U93&amp;","&amp;data!X93</f>
        <v>,</v>
      </c>
      <c r="G92" t="str">
        <f>data!Z93&amp;","&amp;data!AC93</f>
        <v>,</v>
      </c>
      <c r="H92" t="str">
        <f>data!AE93&amp;","&amp;data!AH93</f>
        <v>,</v>
      </c>
      <c r="I92" t="str">
        <f>data!AJ93&amp;","&amp;data!AM93</f>
        <v>,</v>
      </c>
      <c r="J92" t="str">
        <f>data!AO93&amp;","&amp;data!AR93</f>
        <v>,</v>
      </c>
      <c r="K92" t="str">
        <f>data!U93&amp;","&amp;COUNTIF($F$2:$J92,F92)</f>
        <v>,455</v>
      </c>
      <c r="L92" t="str">
        <f>data!Z93&amp;","&amp;COUNTIF($F$2:$J92,G92)</f>
        <v>,455</v>
      </c>
      <c r="M92" t="str">
        <f>data!AE93&amp;","&amp;COUNTIF($F$2:$J92,H92)</f>
        <v>,455</v>
      </c>
      <c r="N92" t="str">
        <f>data!AJ93&amp;","&amp;COUNTIF($F$2:$J92,I92)</f>
        <v>,455</v>
      </c>
      <c r="O92" t="str">
        <f>data!AO93&amp;","&amp;COUNTIF($F$2:$J92,J92)</f>
        <v>,455</v>
      </c>
    </row>
    <row r="93" spans="1:15">
      <c r="A93" t="str">
        <f>競技者データ入力シート!G98&amp;","&amp;競技者データ入力シート!H98&amp;","&amp;data!U94</f>
        <v>,,</v>
      </c>
      <c r="B93" t="str">
        <f>競技者データ入力シート!G98&amp;","&amp;競技者データ入力シート!H98&amp;","&amp;data!Z94</f>
        <v>,,</v>
      </c>
      <c r="C93" t="str">
        <f>競技者データ入力シート!G98&amp;","&amp;競技者データ入力シート!H98&amp;","&amp;data!AE94</f>
        <v>,,</v>
      </c>
      <c r="D93" t="str">
        <f>競技者データ入力シート!G98&amp;","&amp;競技者データ入力シート!H98&amp;","&amp;data!AJ94</f>
        <v>,,</v>
      </c>
      <c r="E93" t="str">
        <f>競技者データ入力シート!G98&amp;","&amp;競技者データ入力シート!H98&amp;","&amp;data!AO94</f>
        <v>,,</v>
      </c>
      <c r="F93" t="str">
        <f>data!U94&amp;","&amp;data!X94</f>
        <v>,</v>
      </c>
      <c r="G93" t="str">
        <f>data!Z94&amp;","&amp;data!AC94</f>
        <v>,</v>
      </c>
      <c r="H93" t="str">
        <f>data!AE94&amp;","&amp;data!AH94</f>
        <v>,</v>
      </c>
      <c r="I93" t="str">
        <f>data!AJ94&amp;","&amp;data!AM94</f>
        <v>,</v>
      </c>
      <c r="J93" t="str">
        <f>data!AO94&amp;","&amp;data!AR94</f>
        <v>,</v>
      </c>
      <c r="K93" t="str">
        <f>data!U94&amp;","&amp;COUNTIF($F$2:$J93,F93)</f>
        <v>,460</v>
      </c>
      <c r="L93" t="str">
        <f>data!Z94&amp;","&amp;COUNTIF($F$2:$J93,G93)</f>
        <v>,460</v>
      </c>
      <c r="M93" t="str">
        <f>data!AE94&amp;","&amp;COUNTIF($F$2:$J93,H93)</f>
        <v>,460</v>
      </c>
      <c r="N93" t="str">
        <f>data!AJ94&amp;","&amp;COUNTIF($F$2:$J93,I93)</f>
        <v>,460</v>
      </c>
      <c r="O93" t="str">
        <f>data!AO94&amp;","&amp;COUNTIF($F$2:$J93,J93)</f>
        <v>,460</v>
      </c>
    </row>
    <row r="94" spans="1:15">
      <c r="A94" t="str">
        <f>競技者データ入力シート!G99&amp;","&amp;競技者データ入力シート!H99&amp;","&amp;data!U95</f>
        <v>,,</v>
      </c>
      <c r="B94" t="str">
        <f>競技者データ入力シート!G99&amp;","&amp;競技者データ入力シート!H99&amp;","&amp;data!Z95</f>
        <v>,,</v>
      </c>
      <c r="C94" t="str">
        <f>競技者データ入力シート!G99&amp;","&amp;競技者データ入力シート!H99&amp;","&amp;data!AE95</f>
        <v>,,</v>
      </c>
      <c r="D94" t="str">
        <f>競技者データ入力シート!G99&amp;","&amp;競技者データ入力シート!H99&amp;","&amp;data!AJ95</f>
        <v>,,</v>
      </c>
      <c r="E94" t="str">
        <f>競技者データ入力シート!G99&amp;","&amp;競技者データ入力シート!H99&amp;","&amp;data!AO95</f>
        <v>,,</v>
      </c>
      <c r="F94" t="str">
        <f>data!U95&amp;","&amp;data!X95</f>
        <v>,</v>
      </c>
      <c r="G94" t="str">
        <f>data!Z95&amp;","&amp;data!AC95</f>
        <v>,</v>
      </c>
      <c r="H94" t="str">
        <f>data!AE95&amp;","&amp;data!AH95</f>
        <v>,</v>
      </c>
      <c r="I94" t="str">
        <f>data!AJ95&amp;","&amp;data!AM95</f>
        <v>,</v>
      </c>
      <c r="J94" t="str">
        <f>data!AO95&amp;","&amp;data!AR95</f>
        <v>,</v>
      </c>
      <c r="K94" t="str">
        <f>data!U95&amp;","&amp;COUNTIF($F$2:$J94,F94)</f>
        <v>,465</v>
      </c>
      <c r="L94" t="str">
        <f>data!Z95&amp;","&amp;COUNTIF($F$2:$J94,G94)</f>
        <v>,465</v>
      </c>
      <c r="M94" t="str">
        <f>data!AE95&amp;","&amp;COUNTIF($F$2:$J94,H94)</f>
        <v>,465</v>
      </c>
      <c r="N94" t="str">
        <f>data!AJ95&amp;","&amp;COUNTIF($F$2:$J94,I94)</f>
        <v>,465</v>
      </c>
      <c r="O94" t="str">
        <f>data!AO95&amp;","&amp;COUNTIF($F$2:$J94,J94)</f>
        <v>,465</v>
      </c>
    </row>
    <row r="95" spans="1:15">
      <c r="A95" t="str">
        <f>競技者データ入力シート!G100&amp;","&amp;競技者データ入力シート!H100&amp;","&amp;data!U96</f>
        <v>,,</v>
      </c>
      <c r="B95" t="str">
        <f>競技者データ入力シート!G100&amp;","&amp;競技者データ入力シート!H100&amp;","&amp;data!Z96</f>
        <v>,,</v>
      </c>
      <c r="C95" t="str">
        <f>競技者データ入力シート!G100&amp;","&amp;競技者データ入力シート!H100&amp;","&amp;data!AE96</f>
        <v>,,</v>
      </c>
      <c r="D95" t="str">
        <f>競技者データ入力シート!G100&amp;","&amp;競技者データ入力シート!H100&amp;","&amp;data!AJ96</f>
        <v>,,</v>
      </c>
      <c r="E95" t="str">
        <f>競技者データ入力シート!G100&amp;","&amp;競技者データ入力シート!H100&amp;","&amp;data!AO96</f>
        <v>,,</v>
      </c>
      <c r="F95" t="str">
        <f>data!U96&amp;","&amp;data!X96</f>
        <v>,</v>
      </c>
      <c r="G95" t="str">
        <f>data!Z96&amp;","&amp;data!AC96</f>
        <v>,</v>
      </c>
      <c r="H95" t="str">
        <f>data!AE96&amp;","&amp;data!AH96</f>
        <v>,</v>
      </c>
      <c r="I95" t="str">
        <f>data!AJ96&amp;","&amp;data!AM96</f>
        <v>,</v>
      </c>
      <c r="J95" t="str">
        <f>data!AO96&amp;","&amp;data!AR96</f>
        <v>,</v>
      </c>
      <c r="K95" t="str">
        <f>data!U96&amp;","&amp;COUNTIF($F$2:$J95,F95)</f>
        <v>,470</v>
      </c>
      <c r="L95" t="str">
        <f>data!Z96&amp;","&amp;COUNTIF($F$2:$J95,G95)</f>
        <v>,470</v>
      </c>
      <c r="M95" t="str">
        <f>data!AE96&amp;","&amp;COUNTIF($F$2:$J95,H95)</f>
        <v>,470</v>
      </c>
      <c r="N95" t="str">
        <f>data!AJ96&amp;","&amp;COUNTIF($F$2:$J95,I95)</f>
        <v>,470</v>
      </c>
      <c r="O95" t="str">
        <f>data!AO96&amp;","&amp;COUNTIF($F$2:$J95,J95)</f>
        <v>,470</v>
      </c>
    </row>
    <row r="96" spans="1:15">
      <c r="A96" t="str">
        <f>競技者データ入力シート!G101&amp;","&amp;競技者データ入力シート!H101&amp;","&amp;data!U97</f>
        <v>,,</v>
      </c>
      <c r="B96" t="str">
        <f>競技者データ入力シート!G101&amp;","&amp;競技者データ入力シート!H101&amp;","&amp;data!Z97</f>
        <v>,,</v>
      </c>
      <c r="C96" t="str">
        <f>競技者データ入力シート!G101&amp;","&amp;競技者データ入力シート!H101&amp;","&amp;data!AE97</f>
        <v>,,</v>
      </c>
      <c r="D96" t="str">
        <f>競技者データ入力シート!G101&amp;","&amp;競技者データ入力シート!H101&amp;","&amp;data!AJ97</f>
        <v>,,</v>
      </c>
      <c r="E96" t="str">
        <f>競技者データ入力シート!G101&amp;","&amp;競技者データ入力シート!H101&amp;","&amp;data!AO97</f>
        <v>,,</v>
      </c>
      <c r="F96" t="str">
        <f>data!U97&amp;","&amp;data!X97</f>
        <v>,</v>
      </c>
      <c r="G96" t="str">
        <f>data!Z97&amp;","&amp;data!AC97</f>
        <v>,</v>
      </c>
      <c r="H96" t="str">
        <f>data!AE97&amp;","&amp;data!AH97</f>
        <v>,</v>
      </c>
      <c r="I96" t="str">
        <f>data!AJ97&amp;","&amp;data!AM97</f>
        <v>,</v>
      </c>
      <c r="J96" t="str">
        <f>data!AO97&amp;","&amp;data!AR97</f>
        <v>,</v>
      </c>
      <c r="K96" t="str">
        <f>data!U97&amp;","&amp;COUNTIF($F$2:$J96,F96)</f>
        <v>,475</v>
      </c>
      <c r="L96" t="str">
        <f>data!Z97&amp;","&amp;COUNTIF($F$2:$J96,G96)</f>
        <v>,475</v>
      </c>
      <c r="M96" t="str">
        <f>data!AE97&amp;","&amp;COUNTIF($F$2:$J96,H96)</f>
        <v>,475</v>
      </c>
      <c r="N96" t="str">
        <f>data!AJ97&amp;","&amp;COUNTIF($F$2:$J96,I96)</f>
        <v>,475</v>
      </c>
      <c r="O96" t="str">
        <f>data!AO97&amp;","&amp;COUNTIF($F$2:$J96,J96)</f>
        <v>,475</v>
      </c>
    </row>
    <row r="97" spans="1:15">
      <c r="A97" t="str">
        <f>競技者データ入力シート!G102&amp;","&amp;競技者データ入力シート!H102&amp;","&amp;data!U98</f>
        <v>,,</v>
      </c>
      <c r="B97" t="str">
        <f>競技者データ入力シート!G102&amp;","&amp;競技者データ入力シート!H102&amp;","&amp;data!Z98</f>
        <v>,,</v>
      </c>
      <c r="C97" t="str">
        <f>競技者データ入力シート!G102&amp;","&amp;競技者データ入力シート!H102&amp;","&amp;data!AE98</f>
        <v>,,</v>
      </c>
      <c r="D97" t="str">
        <f>競技者データ入力シート!G102&amp;","&amp;競技者データ入力シート!H102&amp;","&amp;data!AJ98</f>
        <v>,,</v>
      </c>
      <c r="E97" t="str">
        <f>競技者データ入力シート!G102&amp;","&amp;競技者データ入力シート!H102&amp;","&amp;data!AO98</f>
        <v>,,</v>
      </c>
      <c r="F97" t="str">
        <f>data!U98&amp;","&amp;data!X98</f>
        <v>,</v>
      </c>
      <c r="G97" t="str">
        <f>data!Z98&amp;","&amp;data!AC98</f>
        <v>,</v>
      </c>
      <c r="H97" t="str">
        <f>data!AE98&amp;","&amp;data!AH98</f>
        <v>,</v>
      </c>
      <c r="I97" t="str">
        <f>data!AJ98&amp;","&amp;data!AM98</f>
        <v>,</v>
      </c>
      <c r="J97" t="str">
        <f>data!AO98&amp;","&amp;data!AR98</f>
        <v>,</v>
      </c>
      <c r="K97" t="str">
        <f>data!U98&amp;","&amp;COUNTIF($F$2:$J97,F97)</f>
        <v>,480</v>
      </c>
      <c r="L97" t="str">
        <f>data!Z98&amp;","&amp;COUNTIF($F$2:$J97,G97)</f>
        <v>,480</v>
      </c>
      <c r="M97" t="str">
        <f>data!AE98&amp;","&amp;COUNTIF($F$2:$J97,H97)</f>
        <v>,480</v>
      </c>
      <c r="N97" t="str">
        <f>data!AJ98&amp;","&amp;COUNTIF($F$2:$J97,I97)</f>
        <v>,480</v>
      </c>
      <c r="O97" t="str">
        <f>data!AO98&amp;","&amp;COUNTIF($F$2:$J97,J97)</f>
        <v>,480</v>
      </c>
    </row>
    <row r="98" spans="1:15">
      <c r="A98" t="str">
        <f>競技者データ入力シート!G103&amp;","&amp;競技者データ入力シート!H103&amp;","&amp;data!U99</f>
        <v>,,</v>
      </c>
      <c r="B98" t="str">
        <f>競技者データ入力シート!G103&amp;","&amp;競技者データ入力シート!H103&amp;","&amp;data!Z99</f>
        <v>,,</v>
      </c>
      <c r="C98" t="str">
        <f>競技者データ入力シート!G103&amp;","&amp;競技者データ入力シート!H103&amp;","&amp;data!AE99</f>
        <v>,,</v>
      </c>
      <c r="D98" t="str">
        <f>競技者データ入力シート!G103&amp;","&amp;競技者データ入力シート!H103&amp;","&amp;data!AJ99</f>
        <v>,,</v>
      </c>
      <c r="E98" t="str">
        <f>競技者データ入力シート!G103&amp;","&amp;競技者データ入力シート!H103&amp;","&amp;data!AO99</f>
        <v>,,</v>
      </c>
      <c r="F98" t="str">
        <f>data!U99&amp;","&amp;data!X99</f>
        <v>,</v>
      </c>
      <c r="G98" t="str">
        <f>data!Z99&amp;","&amp;data!AC99</f>
        <v>,</v>
      </c>
      <c r="H98" t="str">
        <f>data!AE99&amp;","&amp;data!AH99</f>
        <v>,</v>
      </c>
      <c r="I98" t="str">
        <f>data!AJ99&amp;","&amp;data!AM99</f>
        <v>,</v>
      </c>
      <c r="J98" t="str">
        <f>data!AO99&amp;","&amp;data!AR99</f>
        <v>,</v>
      </c>
      <c r="K98" t="str">
        <f>data!U99&amp;","&amp;COUNTIF($F$2:$J98,F98)</f>
        <v>,485</v>
      </c>
      <c r="L98" t="str">
        <f>data!Z99&amp;","&amp;COUNTIF($F$2:$J98,G98)</f>
        <v>,485</v>
      </c>
      <c r="M98" t="str">
        <f>data!AE99&amp;","&amp;COUNTIF($F$2:$J98,H98)</f>
        <v>,485</v>
      </c>
      <c r="N98" t="str">
        <f>data!AJ99&amp;","&amp;COUNTIF($F$2:$J98,I98)</f>
        <v>,485</v>
      </c>
      <c r="O98" t="str">
        <f>data!AO99&amp;","&amp;COUNTIF($F$2:$J98,J98)</f>
        <v>,485</v>
      </c>
    </row>
    <row r="99" spans="1:15">
      <c r="A99" t="str">
        <f>競技者データ入力シート!G104&amp;","&amp;競技者データ入力シート!H104&amp;","&amp;data!U100</f>
        <v>,,</v>
      </c>
      <c r="B99" t="str">
        <f>競技者データ入力シート!G104&amp;","&amp;競技者データ入力シート!H104&amp;","&amp;data!Z100</f>
        <v>,,</v>
      </c>
      <c r="C99" t="str">
        <f>競技者データ入力シート!G104&amp;","&amp;競技者データ入力シート!H104&amp;","&amp;data!AE100</f>
        <v>,,</v>
      </c>
      <c r="D99" t="str">
        <f>競技者データ入力シート!G104&amp;","&amp;競技者データ入力シート!H104&amp;","&amp;data!AJ100</f>
        <v>,,</v>
      </c>
      <c r="E99" t="str">
        <f>競技者データ入力シート!G104&amp;","&amp;競技者データ入力シート!H104&amp;","&amp;data!AO100</f>
        <v>,,</v>
      </c>
      <c r="F99" t="str">
        <f>data!U100&amp;","&amp;data!X100</f>
        <v>,</v>
      </c>
      <c r="G99" t="str">
        <f>data!Z100&amp;","&amp;data!AC100</f>
        <v>,</v>
      </c>
      <c r="H99" t="str">
        <f>data!AE100&amp;","&amp;data!AH100</f>
        <v>,</v>
      </c>
      <c r="I99" t="str">
        <f>data!AJ100&amp;","&amp;data!AM100</f>
        <v>,</v>
      </c>
      <c r="J99" t="str">
        <f>data!AO100&amp;","&amp;data!AR100</f>
        <v>,</v>
      </c>
      <c r="K99" t="str">
        <f>data!U100&amp;","&amp;COUNTIF($F$2:$J99,F99)</f>
        <v>,490</v>
      </c>
      <c r="L99" t="str">
        <f>data!Z100&amp;","&amp;COUNTIF($F$2:$J99,G99)</f>
        <v>,490</v>
      </c>
      <c r="M99" t="str">
        <f>data!AE100&amp;","&amp;COUNTIF($F$2:$J99,H99)</f>
        <v>,490</v>
      </c>
      <c r="N99" t="str">
        <f>data!AJ100&amp;","&amp;COUNTIF($F$2:$J99,I99)</f>
        <v>,490</v>
      </c>
      <c r="O99" t="str">
        <f>data!AO100&amp;","&amp;COUNTIF($F$2:$J99,J99)</f>
        <v>,490</v>
      </c>
    </row>
    <row r="100" spans="1:15">
      <c r="A100" t="str">
        <f>競技者データ入力シート!G105&amp;","&amp;競技者データ入力シート!H105&amp;","&amp;data!U101</f>
        <v>,,</v>
      </c>
      <c r="B100" t="str">
        <f>競技者データ入力シート!G105&amp;","&amp;競技者データ入力シート!H105&amp;","&amp;data!Z101</f>
        <v>,,</v>
      </c>
      <c r="C100" t="str">
        <f>競技者データ入力シート!G105&amp;","&amp;競技者データ入力シート!H105&amp;","&amp;data!AE101</f>
        <v>,,</v>
      </c>
      <c r="D100" t="str">
        <f>競技者データ入力シート!G105&amp;","&amp;競技者データ入力シート!H105&amp;","&amp;data!AJ101</f>
        <v>,,</v>
      </c>
      <c r="E100" t="str">
        <f>競技者データ入力シート!G105&amp;","&amp;競技者データ入力シート!H105&amp;","&amp;data!AO101</f>
        <v>,,</v>
      </c>
      <c r="F100" t="str">
        <f>data!U101&amp;","&amp;data!X101</f>
        <v>,</v>
      </c>
      <c r="G100" t="str">
        <f>data!Z101&amp;","&amp;data!AC101</f>
        <v>,</v>
      </c>
      <c r="H100" t="str">
        <f>data!AE101&amp;","&amp;data!AH101</f>
        <v>,</v>
      </c>
      <c r="I100" t="str">
        <f>data!AJ101&amp;","&amp;data!AM101</f>
        <v>,</v>
      </c>
      <c r="J100" t="str">
        <f>data!AO101&amp;","&amp;data!AR101</f>
        <v>,</v>
      </c>
      <c r="K100" t="str">
        <f>data!U101&amp;","&amp;COUNTIF($F$2:$J100,F100)</f>
        <v>,495</v>
      </c>
      <c r="L100" t="str">
        <f>data!Z101&amp;","&amp;COUNTIF($F$2:$J100,G100)</f>
        <v>,495</v>
      </c>
      <c r="M100" t="str">
        <f>data!AE101&amp;","&amp;COUNTIF($F$2:$J100,H100)</f>
        <v>,495</v>
      </c>
      <c r="N100" t="str">
        <f>data!AJ101&amp;","&amp;COUNTIF($F$2:$J100,I100)</f>
        <v>,495</v>
      </c>
      <c r="O100" t="str">
        <f>data!AO101&amp;","&amp;COUNTIF($F$2:$J100,J100)</f>
        <v>,495</v>
      </c>
    </row>
    <row r="101" spans="1:15">
      <c r="A101" t="str">
        <f>競技者データ入力シート!G106&amp;","&amp;競技者データ入力シート!H106&amp;","&amp;data!U102</f>
        <v>,,</v>
      </c>
      <c r="B101" t="str">
        <f>競技者データ入力シート!G106&amp;","&amp;競技者データ入力シート!H106&amp;","&amp;data!Z102</f>
        <v>,,</v>
      </c>
      <c r="C101" t="str">
        <f>競技者データ入力シート!G106&amp;","&amp;競技者データ入力シート!H106&amp;","&amp;data!AE102</f>
        <v>,,</v>
      </c>
      <c r="D101" t="str">
        <f>競技者データ入力シート!G106&amp;","&amp;競技者データ入力シート!H106&amp;","&amp;data!AJ102</f>
        <v>,,</v>
      </c>
      <c r="E101" t="str">
        <f>競技者データ入力シート!G106&amp;","&amp;競技者データ入力シート!H106&amp;","&amp;data!AO102</f>
        <v>,,</v>
      </c>
      <c r="F101" t="str">
        <f>data!U102&amp;","&amp;data!X102</f>
        <v>,</v>
      </c>
      <c r="G101" t="str">
        <f>data!Z102&amp;","&amp;data!AC102</f>
        <v>,</v>
      </c>
      <c r="H101" t="str">
        <f>data!AE102&amp;","&amp;data!AH102</f>
        <v>,</v>
      </c>
      <c r="I101" t="str">
        <f>data!AJ102&amp;","&amp;data!AM102</f>
        <v>,</v>
      </c>
      <c r="J101" t="str">
        <f>data!AO102&amp;","&amp;data!AR102</f>
        <v>,</v>
      </c>
      <c r="K101" t="str">
        <f>data!U102&amp;","&amp;COUNTIF($F$2:$J101,F101)</f>
        <v>,500</v>
      </c>
      <c r="L101" t="str">
        <f>data!Z102&amp;","&amp;COUNTIF($F$2:$J101,G101)</f>
        <v>,500</v>
      </c>
      <c r="M101" t="str">
        <f>data!AE102&amp;","&amp;COUNTIF($F$2:$J101,H101)</f>
        <v>,500</v>
      </c>
      <c r="N101" t="str">
        <f>data!AJ102&amp;","&amp;COUNTIF($F$2:$J101,I101)</f>
        <v>,500</v>
      </c>
      <c r="O101" t="str">
        <f>data!AO102&amp;","&amp;COUNTIF($F$2:$J101,J101)</f>
        <v>,500</v>
      </c>
    </row>
    <row r="102" spans="1:15">
      <c r="A102" t="str">
        <f>競技者データ入力シート!G107&amp;","&amp;競技者データ入力シート!H107&amp;","&amp;data!U103</f>
        <v>,,</v>
      </c>
      <c r="B102" t="str">
        <f>競技者データ入力シート!G107&amp;","&amp;競技者データ入力シート!H107&amp;","&amp;data!Z103</f>
        <v>,,</v>
      </c>
      <c r="C102" t="str">
        <f>競技者データ入力シート!G107&amp;","&amp;競技者データ入力シート!H107&amp;","&amp;data!AE103</f>
        <v>,,</v>
      </c>
      <c r="D102" t="str">
        <f>競技者データ入力シート!G107&amp;","&amp;競技者データ入力シート!H107&amp;","&amp;data!AJ103</f>
        <v>,,</v>
      </c>
      <c r="E102" t="str">
        <f>競技者データ入力シート!G107&amp;","&amp;競技者データ入力シート!H107&amp;","&amp;data!AO103</f>
        <v>,,</v>
      </c>
      <c r="F102" t="str">
        <f>data!U103&amp;","&amp;data!X103</f>
        <v>,</v>
      </c>
      <c r="G102" t="str">
        <f>data!Z103&amp;","&amp;data!AC103</f>
        <v>,</v>
      </c>
      <c r="H102" t="str">
        <f>data!AE103&amp;","&amp;data!AH103</f>
        <v>,</v>
      </c>
      <c r="I102" t="str">
        <f>data!AJ103&amp;","&amp;data!AM103</f>
        <v>,</v>
      </c>
      <c r="J102" t="str">
        <f>data!AO103&amp;","&amp;data!AR103</f>
        <v>,</v>
      </c>
      <c r="K102" t="str">
        <f>data!U103&amp;","&amp;COUNTIF($F$2:$J102,F102)</f>
        <v>,505</v>
      </c>
      <c r="L102" t="str">
        <f>data!Z103&amp;","&amp;COUNTIF($F$2:$J102,G102)</f>
        <v>,505</v>
      </c>
      <c r="M102" t="str">
        <f>data!AE103&amp;","&amp;COUNTIF($F$2:$J102,H102)</f>
        <v>,505</v>
      </c>
      <c r="N102" t="str">
        <f>data!AJ103&amp;","&amp;COUNTIF($F$2:$J102,I102)</f>
        <v>,505</v>
      </c>
      <c r="O102" t="str">
        <f>data!AO103&amp;","&amp;COUNTIF($F$2:$J102,J102)</f>
        <v>,505</v>
      </c>
    </row>
    <row r="103" spans="1:15">
      <c r="A103" t="str">
        <f>競技者データ入力シート!G108&amp;","&amp;競技者データ入力シート!H108&amp;","&amp;data!U104</f>
        <v>,,</v>
      </c>
      <c r="B103" t="str">
        <f>競技者データ入力シート!G108&amp;","&amp;競技者データ入力シート!H108&amp;","&amp;data!Z104</f>
        <v>,,</v>
      </c>
      <c r="C103" t="str">
        <f>競技者データ入力シート!G108&amp;","&amp;競技者データ入力シート!H108&amp;","&amp;data!AE104</f>
        <v>,,</v>
      </c>
      <c r="D103" t="str">
        <f>競技者データ入力シート!G108&amp;","&amp;競技者データ入力シート!H108&amp;","&amp;data!AJ104</f>
        <v>,,</v>
      </c>
      <c r="E103" t="str">
        <f>競技者データ入力シート!G108&amp;","&amp;競技者データ入力シート!H108&amp;","&amp;data!AO104</f>
        <v>,,</v>
      </c>
      <c r="F103" t="str">
        <f>data!U104&amp;","&amp;data!X104</f>
        <v>,</v>
      </c>
      <c r="G103" t="str">
        <f>data!Z104&amp;","&amp;data!AC104</f>
        <v>,</v>
      </c>
      <c r="H103" t="str">
        <f>data!AE104&amp;","&amp;data!AH104</f>
        <v>,</v>
      </c>
      <c r="I103" t="str">
        <f>data!AJ104&amp;","&amp;data!AM104</f>
        <v>,</v>
      </c>
      <c r="J103" t="str">
        <f>data!AO104&amp;","&amp;data!AR104</f>
        <v>,</v>
      </c>
      <c r="K103" t="str">
        <f>data!U104&amp;","&amp;COUNTIF($F$2:$J103,F103)</f>
        <v>,510</v>
      </c>
      <c r="L103" t="str">
        <f>data!Z104&amp;","&amp;COUNTIF($F$2:$J103,G103)</f>
        <v>,510</v>
      </c>
      <c r="M103" t="str">
        <f>data!AE104&amp;","&amp;COUNTIF($F$2:$J103,H103)</f>
        <v>,510</v>
      </c>
      <c r="N103" t="str">
        <f>data!AJ104&amp;","&amp;COUNTIF($F$2:$J103,I103)</f>
        <v>,510</v>
      </c>
      <c r="O103" t="str">
        <f>data!AO104&amp;","&amp;COUNTIF($F$2:$J103,J103)</f>
        <v>,510</v>
      </c>
    </row>
    <row r="104" spans="1:15">
      <c r="A104" t="str">
        <f>競技者データ入力シート!G109&amp;","&amp;競技者データ入力シート!H109&amp;","&amp;data!U105</f>
        <v>,,</v>
      </c>
      <c r="B104" t="str">
        <f>競技者データ入力シート!G109&amp;","&amp;競技者データ入力シート!H109&amp;","&amp;data!Z105</f>
        <v>,,</v>
      </c>
      <c r="C104" t="str">
        <f>競技者データ入力シート!G109&amp;","&amp;競技者データ入力シート!H109&amp;","&amp;data!AE105</f>
        <v>,,</v>
      </c>
      <c r="D104" t="str">
        <f>競技者データ入力シート!G109&amp;","&amp;競技者データ入力シート!H109&amp;","&amp;data!AJ105</f>
        <v>,,</v>
      </c>
      <c r="E104" t="str">
        <f>競技者データ入力シート!G109&amp;","&amp;競技者データ入力シート!H109&amp;","&amp;data!AO105</f>
        <v>,,</v>
      </c>
      <c r="F104" t="str">
        <f>data!U105&amp;","&amp;data!X105</f>
        <v>,</v>
      </c>
      <c r="G104" t="str">
        <f>data!Z105&amp;","&amp;data!AC105</f>
        <v>,</v>
      </c>
      <c r="H104" t="str">
        <f>data!AE105&amp;","&amp;data!AH105</f>
        <v>,</v>
      </c>
      <c r="I104" t="str">
        <f>data!AJ105&amp;","&amp;data!AM105</f>
        <v>,</v>
      </c>
      <c r="J104" t="str">
        <f>data!AO105&amp;","&amp;data!AR105</f>
        <v>,</v>
      </c>
      <c r="K104" t="str">
        <f>data!U105&amp;","&amp;COUNTIF($F$2:$J104,F104)</f>
        <v>,515</v>
      </c>
      <c r="L104" t="str">
        <f>data!Z105&amp;","&amp;COUNTIF($F$2:$J104,G104)</f>
        <v>,515</v>
      </c>
      <c r="M104" t="str">
        <f>data!AE105&amp;","&amp;COUNTIF($F$2:$J104,H104)</f>
        <v>,515</v>
      </c>
      <c r="N104" t="str">
        <f>data!AJ105&amp;","&amp;COUNTIF($F$2:$J104,I104)</f>
        <v>,515</v>
      </c>
      <c r="O104" t="str">
        <f>data!AO105&amp;","&amp;COUNTIF($F$2:$J104,J104)</f>
        <v>,515</v>
      </c>
    </row>
    <row r="105" spans="1:15">
      <c r="A105" t="str">
        <f>競技者データ入力シート!G110&amp;","&amp;競技者データ入力シート!H110&amp;","&amp;data!U106</f>
        <v>,,</v>
      </c>
      <c r="B105" t="str">
        <f>競技者データ入力シート!G110&amp;","&amp;競技者データ入力シート!H110&amp;","&amp;data!Z106</f>
        <v>,,</v>
      </c>
      <c r="C105" t="str">
        <f>競技者データ入力シート!G110&amp;","&amp;競技者データ入力シート!H110&amp;","&amp;data!AE106</f>
        <v>,,</v>
      </c>
      <c r="D105" t="str">
        <f>競技者データ入力シート!G110&amp;","&amp;競技者データ入力シート!H110&amp;","&amp;data!AJ106</f>
        <v>,,</v>
      </c>
      <c r="E105" t="str">
        <f>競技者データ入力シート!G110&amp;","&amp;競技者データ入力シート!H110&amp;","&amp;data!AO106</f>
        <v>,,</v>
      </c>
      <c r="F105" t="str">
        <f>data!U106&amp;","&amp;data!X106</f>
        <v>,</v>
      </c>
      <c r="G105" t="str">
        <f>data!Z106&amp;","&amp;data!AC106</f>
        <v>,</v>
      </c>
      <c r="H105" t="str">
        <f>data!AE106&amp;","&amp;data!AH106</f>
        <v>,</v>
      </c>
      <c r="I105" t="str">
        <f>data!AJ106&amp;","&amp;data!AM106</f>
        <v>,</v>
      </c>
      <c r="J105" t="str">
        <f>data!AO106&amp;","&amp;data!AR106</f>
        <v>,</v>
      </c>
      <c r="K105" t="str">
        <f>data!U106&amp;","&amp;COUNTIF($F$2:$J105,F105)</f>
        <v>,520</v>
      </c>
      <c r="L105" t="str">
        <f>data!Z106&amp;","&amp;COUNTIF($F$2:$J105,G105)</f>
        <v>,520</v>
      </c>
      <c r="M105" t="str">
        <f>data!AE106&amp;","&amp;COUNTIF($F$2:$J105,H105)</f>
        <v>,520</v>
      </c>
      <c r="N105" t="str">
        <f>data!AJ106&amp;","&amp;COUNTIF($F$2:$J105,I105)</f>
        <v>,520</v>
      </c>
      <c r="O105" t="str">
        <f>data!AO106&amp;","&amp;COUNTIF($F$2:$J105,J105)</f>
        <v>,520</v>
      </c>
    </row>
    <row r="106" spans="1:15">
      <c r="A106" t="str">
        <f>競技者データ入力シート!G111&amp;","&amp;競技者データ入力シート!H111&amp;","&amp;data!U107</f>
        <v>,,</v>
      </c>
      <c r="B106" t="str">
        <f>競技者データ入力シート!G111&amp;","&amp;競技者データ入力シート!H111&amp;","&amp;data!Z107</f>
        <v>,,</v>
      </c>
      <c r="C106" t="str">
        <f>競技者データ入力シート!G111&amp;","&amp;競技者データ入力シート!H111&amp;","&amp;data!AE107</f>
        <v>,,</v>
      </c>
      <c r="D106" t="str">
        <f>競技者データ入力シート!G111&amp;","&amp;競技者データ入力シート!H111&amp;","&amp;data!AJ107</f>
        <v>,,</v>
      </c>
      <c r="E106" t="str">
        <f>競技者データ入力シート!G111&amp;","&amp;競技者データ入力シート!H111&amp;","&amp;data!AO107</f>
        <v>,,</v>
      </c>
      <c r="F106" t="str">
        <f>data!U107&amp;","&amp;data!X107</f>
        <v>,</v>
      </c>
      <c r="G106" t="str">
        <f>data!Z107&amp;","&amp;data!AC107</f>
        <v>,</v>
      </c>
      <c r="H106" t="str">
        <f>data!AE107&amp;","&amp;data!AH107</f>
        <v>,</v>
      </c>
      <c r="I106" t="str">
        <f>data!AJ107&amp;","&amp;data!AM107</f>
        <v>,</v>
      </c>
      <c r="J106" t="str">
        <f>data!AO107&amp;","&amp;data!AR107</f>
        <v>,</v>
      </c>
      <c r="K106" t="str">
        <f>data!U107&amp;","&amp;COUNTIF($F$2:$J106,F106)</f>
        <v>,525</v>
      </c>
      <c r="L106" t="str">
        <f>data!Z107&amp;","&amp;COUNTIF($F$2:$J106,G106)</f>
        <v>,525</v>
      </c>
      <c r="M106" t="str">
        <f>data!AE107&amp;","&amp;COUNTIF($F$2:$J106,H106)</f>
        <v>,525</v>
      </c>
      <c r="N106" t="str">
        <f>data!AJ107&amp;","&amp;COUNTIF($F$2:$J106,I106)</f>
        <v>,525</v>
      </c>
      <c r="O106" t="str">
        <f>data!AO107&amp;","&amp;COUNTIF($F$2:$J106,J106)</f>
        <v>,525</v>
      </c>
    </row>
    <row r="107" spans="1:15">
      <c r="A107" t="str">
        <f>競技者データ入力シート!G112&amp;","&amp;競技者データ入力シート!H112&amp;","&amp;data!U108</f>
        <v>,,</v>
      </c>
      <c r="B107" t="str">
        <f>競技者データ入力シート!G112&amp;","&amp;競技者データ入力シート!H112&amp;","&amp;data!Z108</f>
        <v>,,</v>
      </c>
      <c r="C107" t="str">
        <f>競技者データ入力シート!G112&amp;","&amp;競技者データ入力シート!H112&amp;","&amp;data!AE108</f>
        <v>,,</v>
      </c>
      <c r="D107" t="str">
        <f>競技者データ入力シート!G112&amp;","&amp;競技者データ入力シート!H112&amp;","&amp;data!AJ108</f>
        <v>,,</v>
      </c>
      <c r="E107" t="str">
        <f>競技者データ入力シート!G112&amp;","&amp;競技者データ入力シート!H112&amp;","&amp;data!AO108</f>
        <v>,,</v>
      </c>
      <c r="F107" t="str">
        <f>data!U108&amp;","&amp;data!X108</f>
        <v>,</v>
      </c>
      <c r="G107" t="str">
        <f>data!Z108&amp;","&amp;data!AC108</f>
        <v>,</v>
      </c>
      <c r="H107" t="str">
        <f>data!AE108&amp;","&amp;data!AH108</f>
        <v>,</v>
      </c>
      <c r="I107" t="str">
        <f>data!AJ108&amp;","&amp;data!AM108</f>
        <v>,</v>
      </c>
      <c r="J107" t="str">
        <f>data!AO108&amp;","&amp;data!AR108</f>
        <v>,</v>
      </c>
      <c r="K107" t="str">
        <f>data!U108&amp;","&amp;COUNTIF($F$2:$J107,F107)</f>
        <v>,530</v>
      </c>
      <c r="L107" t="str">
        <f>data!Z108&amp;","&amp;COUNTIF($F$2:$J107,G107)</f>
        <v>,530</v>
      </c>
      <c r="M107" t="str">
        <f>data!AE108&amp;","&amp;COUNTIF($F$2:$J107,H107)</f>
        <v>,530</v>
      </c>
      <c r="N107" t="str">
        <f>data!AJ108&amp;","&amp;COUNTIF($F$2:$J107,I107)</f>
        <v>,530</v>
      </c>
      <c r="O107" t="str">
        <f>data!AO108&amp;","&amp;COUNTIF($F$2:$J107,J107)</f>
        <v>,530</v>
      </c>
    </row>
    <row r="108" spans="1:15">
      <c r="A108" t="str">
        <f>競技者データ入力シート!G113&amp;","&amp;競技者データ入力シート!H113&amp;","&amp;data!U109</f>
        <v>,,</v>
      </c>
      <c r="B108" t="str">
        <f>競技者データ入力シート!G113&amp;","&amp;競技者データ入力シート!H113&amp;","&amp;data!Z109</f>
        <v>,,</v>
      </c>
      <c r="C108" t="str">
        <f>競技者データ入力シート!G113&amp;","&amp;競技者データ入力シート!H113&amp;","&amp;data!AE109</f>
        <v>,,</v>
      </c>
      <c r="D108" t="str">
        <f>競技者データ入力シート!G113&amp;","&amp;競技者データ入力シート!H113&amp;","&amp;data!AJ109</f>
        <v>,,</v>
      </c>
      <c r="E108" t="str">
        <f>競技者データ入力シート!G113&amp;","&amp;競技者データ入力シート!H113&amp;","&amp;data!AO109</f>
        <v>,,</v>
      </c>
      <c r="F108" t="str">
        <f>data!U109&amp;","&amp;data!X109</f>
        <v>,</v>
      </c>
      <c r="G108" t="str">
        <f>data!Z109&amp;","&amp;data!AC109</f>
        <v>,</v>
      </c>
      <c r="H108" t="str">
        <f>data!AE109&amp;","&amp;data!AH109</f>
        <v>,</v>
      </c>
      <c r="I108" t="str">
        <f>data!AJ109&amp;","&amp;data!AM109</f>
        <v>,</v>
      </c>
      <c r="J108" t="str">
        <f>data!AO109&amp;","&amp;data!AR109</f>
        <v>,</v>
      </c>
      <c r="K108" t="str">
        <f>data!U109&amp;","&amp;COUNTIF($F$2:$J108,F108)</f>
        <v>,535</v>
      </c>
      <c r="L108" t="str">
        <f>data!Z109&amp;","&amp;COUNTIF($F$2:$J108,G108)</f>
        <v>,535</v>
      </c>
      <c r="M108" t="str">
        <f>data!AE109&amp;","&amp;COUNTIF($F$2:$J108,H108)</f>
        <v>,535</v>
      </c>
      <c r="N108" t="str">
        <f>data!AJ109&amp;","&amp;COUNTIF($F$2:$J108,I108)</f>
        <v>,535</v>
      </c>
      <c r="O108" t="str">
        <f>data!AO109&amp;","&amp;COUNTIF($F$2:$J108,J108)</f>
        <v>,535</v>
      </c>
    </row>
    <row r="109" spans="1:15">
      <c r="A109" t="str">
        <f>競技者データ入力シート!G114&amp;","&amp;競技者データ入力シート!H114&amp;","&amp;data!U110</f>
        <v>,,</v>
      </c>
      <c r="B109" t="str">
        <f>競技者データ入力シート!G114&amp;","&amp;競技者データ入力シート!H114&amp;","&amp;data!Z110</f>
        <v>,,</v>
      </c>
      <c r="C109" t="str">
        <f>競技者データ入力シート!G114&amp;","&amp;競技者データ入力シート!H114&amp;","&amp;data!AE110</f>
        <v>,,</v>
      </c>
      <c r="D109" t="str">
        <f>競技者データ入力シート!G114&amp;","&amp;競技者データ入力シート!H114&amp;","&amp;data!AJ110</f>
        <v>,,</v>
      </c>
      <c r="E109" t="str">
        <f>競技者データ入力シート!G114&amp;","&amp;競技者データ入力シート!H114&amp;","&amp;data!AO110</f>
        <v>,,</v>
      </c>
      <c r="F109" t="str">
        <f>data!U110&amp;","&amp;data!X110</f>
        <v>,</v>
      </c>
      <c r="G109" t="str">
        <f>data!Z110&amp;","&amp;data!AC110</f>
        <v>,</v>
      </c>
      <c r="H109" t="str">
        <f>data!AE110&amp;","&amp;data!AH110</f>
        <v>,</v>
      </c>
      <c r="I109" t="str">
        <f>data!AJ110&amp;","&amp;data!AM110</f>
        <v>,</v>
      </c>
      <c r="J109" t="str">
        <f>data!AO110&amp;","&amp;data!AR110</f>
        <v>,</v>
      </c>
      <c r="K109" t="str">
        <f>data!U110&amp;","&amp;COUNTIF($F$2:$J109,F109)</f>
        <v>,540</v>
      </c>
      <c r="L109" t="str">
        <f>data!Z110&amp;","&amp;COUNTIF($F$2:$J109,G109)</f>
        <v>,540</v>
      </c>
      <c r="M109" t="str">
        <f>data!AE110&amp;","&amp;COUNTIF($F$2:$J109,H109)</f>
        <v>,540</v>
      </c>
      <c r="N109" t="str">
        <f>data!AJ110&amp;","&amp;COUNTIF($F$2:$J109,I109)</f>
        <v>,540</v>
      </c>
      <c r="O109" t="str">
        <f>data!AO110&amp;","&amp;COUNTIF($F$2:$J109,J109)</f>
        <v>,540</v>
      </c>
    </row>
    <row r="110" spans="1:15">
      <c r="A110" t="str">
        <f>競技者データ入力シート!G115&amp;","&amp;競技者データ入力シート!H115&amp;","&amp;data!U111</f>
        <v>,,</v>
      </c>
      <c r="B110" t="str">
        <f>競技者データ入力シート!G115&amp;","&amp;競技者データ入力シート!H115&amp;","&amp;data!Z111</f>
        <v>,,</v>
      </c>
      <c r="C110" t="str">
        <f>競技者データ入力シート!G115&amp;","&amp;競技者データ入力シート!H115&amp;","&amp;data!AE111</f>
        <v>,,</v>
      </c>
      <c r="D110" t="str">
        <f>競技者データ入力シート!G115&amp;","&amp;競技者データ入力シート!H115&amp;","&amp;data!AJ111</f>
        <v>,,</v>
      </c>
      <c r="E110" t="str">
        <f>競技者データ入力シート!G115&amp;","&amp;競技者データ入力シート!H115&amp;","&amp;data!AO111</f>
        <v>,,</v>
      </c>
      <c r="F110" t="str">
        <f>data!U111&amp;","&amp;data!X111</f>
        <v>,</v>
      </c>
      <c r="G110" t="str">
        <f>data!Z111&amp;","&amp;data!AC111</f>
        <v>,</v>
      </c>
      <c r="H110" t="str">
        <f>data!AE111&amp;","&amp;data!AH111</f>
        <v>,</v>
      </c>
      <c r="I110" t="str">
        <f>data!AJ111&amp;","&amp;data!AM111</f>
        <v>,</v>
      </c>
      <c r="J110" t="str">
        <f>data!AO111&amp;","&amp;data!AR111</f>
        <v>,</v>
      </c>
      <c r="K110" t="str">
        <f>data!U111&amp;","&amp;COUNTIF($F$2:$J110,F110)</f>
        <v>,545</v>
      </c>
      <c r="L110" t="str">
        <f>data!Z111&amp;","&amp;COUNTIF($F$2:$J110,G110)</f>
        <v>,545</v>
      </c>
      <c r="M110" t="str">
        <f>data!AE111&amp;","&amp;COUNTIF($F$2:$J110,H110)</f>
        <v>,545</v>
      </c>
      <c r="N110" t="str">
        <f>data!AJ111&amp;","&amp;COUNTIF($F$2:$J110,I110)</f>
        <v>,545</v>
      </c>
      <c r="O110" t="str">
        <f>data!AO111&amp;","&amp;COUNTIF($F$2:$J110,J110)</f>
        <v>,545</v>
      </c>
    </row>
    <row r="111" spans="1:15">
      <c r="A111" t="str">
        <f>競技者データ入力シート!G116&amp;","&amp;競技者データ入力シート!H116&amp;","&amp;data!U112</f>
        <v>,,</v>
      </c>
      <c r="B111" t="str">
        <f>競技者データ入力シート!G116&amp;","&amp;競技者データ入力シート!H116&amp;","&amp;data!Z112</f>
        <v>,,</v>
      </c>
      <c r="C111" t="str">
        <f>競技者データ入力シート!G116&amp;","&amp;競技者データ入力シート!H116&amp;","&amp;data!AE112</f>
        <v>,,</v>
      </c>
      <c r="D111" t="str">
        <f>競技者データ入力シート!G116&amp;","&amp;競技者データ入力シート!H116&amp;","&amp;data!AJ112</f>
        <v>,,</v>
      </c>
      <c r="E111" t="str">
        <f>競技者データ入力シート!G116&amp;","&amp;競技者データ入力シート!H116&amp;","&amp;data!AO112</f>
        <v>,,</v>
      </c>
      <c r="F111" t="str">
        <f>data!U112&amp;","&amp;data!X112</f>
        <v>,</v>
      </c>
      <c r="G111" t="str">
        <f>data!Z112&amp;","&amp;data!AC112</f>
        <v>,</v>
      </c>
      <c r="H111" t="str">
        <f>data!AE112&amp;","&amp;data!AH112</f>
        <v>,</v>
      </c>
      <c r="I111" t="str">
        <f>data!AJ112&amp;","&amp;data!AM112</f>
        <v>,</v>
      </c>
      <c r="J111" t="str">
        <f>data!AO112&amp;","&amp;data!AR112</f>
        <v>,</v>
      </c>
      <c r="K111" t="str">
        <f>data!U112&amp;","&amp;COUNTIF($F$2:$J111,F111)</f>
        <v>,550</v>
      </c>
      <c r="L111" t="str">
        <f>data!Z112&amp;","&amp;COUNTIF($F$2:$J111,G111)</f>
        <v>,550</v>
      </c>
      <c r="M111" t="str">
        <f>data!AE112&amp;","&amp;COUNTIF($F$2:$J111,H111)</f>
        <v>,550</v>
      </c>
      <c r="N111" t="str">
        <f>data!AJ112&amp;","&amp;COUNTIF($F$2:$J111,I111)</f>
        <v>,550</v>
      </c>
      <c r="O111" t="str">
        <f>data!AO112&amp;","&amp;COUNTIF($F$2:$J111,J111)</f>
        <v>,550</v>
      </c>
    </row>
    <row r="112" spans="1:15">
      <c r="A112" t="str">
        <f>競技者データ入力シート!G117&amp;","&amp;競技者データ入力シート!H117&amp;","&amp;data!U113</f>
        <v>,,</v>
      </c>
      <c r="B112" t="str">
        <f>競技者データ入力シート!G117&amp;","&amp;競技者データ入力シート!H117&amp;","&amp;data!Z113</f>
        <v>,,</v>
      </c>
      <c r="C112" t="str">
        <f>競技者データ入力シート!G117&amp;","&amp;競技者データ入力シート!H117&amp;","&amp;data!AE113</f>
        <v>,,</v>
      </c>
      <c r="D112" t="str">
        <f>競技者データ入力シート!G117&amp;","&amp;競技者データ入力シート!H117&amp;","&amp;data!AJ113</f>
        <v>,,</v>
      </c>
      <c r="E112" t="str">
        <f>競技者データ入力シート!G117&amp;","&amp;競技者データ入力シート!H117&amp;","&amp;data!AO113</f>
        <v>,,</v>
      </c>
      <c r="F112" t="str">
        <f>data!U113&amp;","&amp;data!X113</f>
        <v>,</v>
      </c>
      <c r="G112" t="str">
        <f>data!Z113&amp;","&amp;data!AC113</f>
        <v>,</v>
      </c>
      <c r="H112" t="str">
        <f>data!AE113&amp;","&amp;data!AH113</f>
        <v>,</v>
      </c>
      <c r="I112" t="str">
        <f>data!AJ113&amp;","&amp;data!AM113</f>
        <v>,</v>
      </c>
      <c r="J112" t="str">
        <f>data!AO113&amp;","&amp;data!AR113</f>
        <v>,</v>
      </c>
      <c r="K112" t="str">
        <f>data!U113&amp;","&amp;COUNTIF($F$2:$J112,F112)</f>
        <v>,555</v>
      </c>
      <c r="L112" t="str">
        <f>data!Z113&amp;","&amp;COUNTIF($F$2:$J112,G112)</f>
        <v>,555</v>
      </c>
      <c r="M112" t="str">
        <f>data!AE113&amp;","&amp;COUNTIF($F$2:$J112,H112)</f>
        <v>,555</v>
      </c>
      <c r="N112" t="str">
        <f>data!AJ113&amp;","&amp;COUNTIF($F$2:$J112,I112)</f>
        <v>,555</v>
      </c>
      <c r="O112" t="str">
        <f>data!AO113&amp;","&amp;COUNTIF($F$2:$J112,J112)</f>
        <v>,555</v>
      </c>
    </row>
    <row r="113" spans="1:15">
      <c r="A113" t="str">
        <f>競技者データ入力シート!G118&amp;","&amp;競技者データ入力シート!H118&amp;","&amp;data!U114</f>
        <v>,,</v>
      </c>
      <c r="B113" t="str">
        <f>競技者データ入力シート!G118&amp;","&amp;競技者データ入力シート!H118&amp;","&amp;data!Z114</f>
        <v>,,</v>
      </c>
      <c r="C113" t="str">
        <f>競技者データ入力シート!G118&amp;","&amp;競技者データ入力シート!H118&amp;","&amp;data!AE114</f>
        <v>,,</v>
      </c>
      <c r="D113" t="str">
        <f>競技者データ入力シート!G118&amp;","&amp;競技者データ入力シート!H118&amp;","&amp;data!AJ114</f>
        <v>,,</v>
      </c>
      <c r="E113" t="str">
        <f>競技者データ入力シート!G118&amp;","&amp;競技者データ入力シート!H118&amp;","&amp;data!AO114</f>
        <v>,,</v>
      </c>
      <c r="F113" t="str">
        <f>data!U114&amp;","&amp;data!X114</f>
        <v>,</v>
      </c>
      <c r="G113" t="str">
        <f>data!Z114&amp;","&amp;data!AC114</f>
        <v>,</v>
      </c>
      <c r="H113" t="str">
        <f>data!AE114&amp;","&amp;data!AH114</f>
        <v>,</v>
      </c>
      <c r="I113" t="str">
        <f>data!AJ114&amp;","&amp;data!AM114</f>
        <v>,</v>
      </c>
      <c r="J113" t="str">
        <f>data!AO114&amp;","&amp;data!AR114</f>
        <v>,</v>
      </c>
      <c r="K113" t="str">
        <f>data!U114&amp;","&amp;COUNTIF($F$2:$J113,F113)</f>
        <v>,560</v>
      </c>
      <c r="L113" t="str">
        <f>data!Z114&amp;","&amp;COUNTIF($F$2:$J113,G113)</f>
        <v>,560</v>
      </c>
      <c r="M113" t="str">
        <f>data!AE114&amp;","&amp;COUNTIF($F$2:$J113,H113)</f>
        <v>,560</v>
      </c>
      <c r="N113" t="str">
        <f>data!AJ114&amp;","&amp;COUNTIF($F$2:$J113,I113)</f>
        <v>,560</v>
      </c>
      <c r="O113" t="str">
        <f>data!AO114&amp;","&amp;COUNTIF($F$2:$J113,J113)</f>
        <v>,560</v>
      </c>
    </row>
    <row r="114" spans="1:15">
      <c r="A114" t="str">
        <f>競技者データ入力シート!G119&amp;","&amp;競技者データ入力シート!H119&amp;","&amp;data!U115</f>
        <v>,,</v>
      </c>
      <c r="B114" t="str">
        <f>競技者データ入力シート!G119&amp;","&amp;競技者データ入力シート!H119&amp;","&amp;data!Z115</f>
        <v>,,</v>
      </c>
      <c r="C114" t="str">
        <f>競技者データ入力シート!G119&amp;","&amp;競技者データ入力シート!H119&amp;","&amp;data!AE115</f>
        <v>,,</v>
      </c>
      <c r="D114" t="str">
        <f>競技者データ入力シート!G119&amp;","&amp;競技者データ入力シート!H119&amp;","&amp;data!AJ115</f>
        <v>,,</v>
      </c>
      <c r="E114" t="str">
        <f>競技者データ入力シート!G119&amp;","&amp;競技者データ入力シート!H119&amp;","&amp;data!AO115</f>
        <v>,,</v>
      </c>
      <c r="F114" t="str">
        <f>data!U115&amp;","&amp;data!X115</f>
        <v>,</v>
      </c>
      <c r="G114" t="str">
        <f>data!Z115&amp;","&amp;data!AC115</f>
        <v>,</v>
      </c>
      <c r="H114" t="str">
        <f>data!AE115&amp;","&amp;data!AH115</f>
        <v>,</v>
      </c>
      <c r="I114" t="str">
        <f>data!AJ115&amp;","&amp;data!AM115</f>
        <v>,</v>
      </c>
      <c r="J114" t="str">
        <f>data!AO115&amp;","&amp;data!AR115</f>
        <v>,</v>
      </c>
      <c r="K114" t="str">
        <f>data!U115&amp;","&amp;COUNTIF($F$2:$J114,F114)</f>
        <v>,565</v>
      </c>
      <c r="L114" t="str">
        <f>data!Z115&amp;","&amp;COUNTIF($F$2:$J114,G114)</f>
        <v>,565</v>
      </c>
      <c r="M114" t="str">
        <f>data!AE115&amp;","&amp;COUNTIF($F$2:$J114,H114)</f>
        <v>,565</v>
      </c>
      <c r="N114" t="str">
        <f>data!AJ115&amp;","&amp;COUNTIF($F$2:$J114,I114)</f>
        <v>,565</v>
      </c>
      <c r="O114" t="str">
        <f>data!AO115&amp;","&amp;COUNTIF($F$2:$J114,J114)</f>
        <v>,565</v>
      </c>
    </row>
    <row r="115" spans="1:15">
      <c r="A115" t="str">
        <f>競技者データ入力シート!G120&amp;","&amp;競技者データ入力シート!H120&amp;","&amp;data!U116</f>
        <v>,,</v>
      </c>
      <c r="B115" t="str">
        <f>競技者データ入力シート!G120&amp;","&amp;競技者データ入力シート!H120&amp;","&amp;data!Z116</f>
        <v>,,</v>
      </c>
      <c r="C115" t="str">
        <f>競技者データ入力シート!G120&amp;","&amp;競技者データ入力シート!H120&amp;","&amp;data!AE116</f>
        <v>,,</v>
      </c>
      <c r="D115" t="str">
        <f>競技者データ入力シート!G120&amp;","&amp;競技者データ入力シート!H120&amp;","&amp;data!AJ116</f>
        <v>,,</v>
      </c>
      <c r="E115" t="str">
        <f>競技者データ入力シート!G120&amp;","&amp;競技者データ入力シート!H120&amp;","&amp;data!AO116</f>
        <v>,,</v>
      </c>
      <c r="F115" t="str">
        <f>data!U116&amp;","&amp;data!X116</f>
        <v>,</v>
      </c>
      <c r="G115" t="str">
        <f>data!Z116&amp;","&amp;data!AC116</f>
        <v>,</v>
      </c>
      <c r="H115" t="str">
        <f>data!AE116&amp;","&amp;data!AH116</f>
        <v>,</v>
      </c>
      <c r="I115" t="str">
        <f>data!AJ116&amp;","&amp;data!AM116</f>
        <v>,</v>
      </c>
      <c r="J115" t="str">
        <f>data!AO116&amp;","&amp;data!AR116</f>
        <v>,</v>
      </c>
      <c r="K115" t="str">
        <f>data!U116&amp;","&amp;COUNTIF($F$2:$J115,F115)</f>
        <v>,570</v>
      </c>
      <c r="L115" t="str">
        <f>data!Z116&amp;","&amp;COUNTIF($F$2:$J115,G115)</f>
        <v>,570</v>
      </c>
      <c r="M115" t="str">
        <f>data!AE116&amp;","&amp;COUNTIF($F$2:$J115,H115)</f>
        <v>,570</v>
      </c>
      <c r="N115" t="str">
        <f>data!AJ116&amp;","&amp;COUNTIF($F$2:$J115,I115)</f>
        <v>,570</v>
      </c>
      <c r="O115" t="str">
        <f>data!AO116&amp;","&amp;COUNTIF($F$2:$J115,J115)</f>
        <v>,570</v>
      </c>
    </row>
    <row r="116" spans="1:15">
      <c r="A116" t="str">
        <f>競技者データ入力シート!G121&amp;","&amp;競技者データ入力シート!H121&amp;","&amp;data!U117</f>
        <v>,,</v>
      </c>
      <c r="B116" t="str">
        <f>競技者データ入力シート!G121&amp;","&amp;競技者データ入力シート!H121&amp;","&amp;data!Z117</f>
        <v>,,</v>
      </c>
      <c r="C116" t="str">
        <f>競技者データ入力シート!G121&amp;","&amp;競技者データ入力シート!H121&amp;","&amp;data!AE117</f>
        <v>,,</v>
      </c>
      <c r="D116" t="str">
        <f>競技者データ入力シート!G121&amp;","&amp;競技者データ入力シート!H121&amp;","&amp;data!AJ117</f>
        <v>,,</v>
      </c>
      <c r="E116" t="str">
        <f>競技者データ入力シート!G121&amp;","&amp;競技者データ入力シート!H121&amp;","&amp;data!AO117</f>
        <v>,,</v>
      </c>
      <c r="F116" t="str">
        <f>data!U117&amp;","&amp;data!X117</f>
        <v>,</v>
      </c>
      <c r="G116" t="str">
        <f>data!Z117&amp;","&amp;data!AC117</f>
        <v>,</v>
      </c>
      <c r="H116" t="str">
        <f>data!AE117&amp;","&amp;data!AH117</f>
        <v>,</v>
      </c>
      <c r="I116" t="str">
        <f>data!AJ117&amp;","&amp;data!AM117</f>
        <v>,</v>
      </c>
      <c r="J116" t="str">
        <f>data!AO117&amp;","&amp;data!AR117</f>
        <v>,</v>
      </c>
      <c r="K116" t="str">
        <f>data!U117&amp;","&amp;COUNTIF($F$2:$J116,F116)</f>
        <v>,575</v>
      </c>
      <c r="L116" t="str">
        <f>data!Z117&amp;","&amp;COUNTIF($F$2:$J116,G116)</f>
        <v>,575</v>
      </c>
      <c r="M116" t="str">
        <f>data!AE117&amp;","&amp;COUNTIF($F$2:$J116,H116)</f>
        <v>,575</v>
      </c>
      <c r="N116" t="str">
        <f>data!AJ117&amp;","&amp;COUNTIF($F$2:$J116,I116)</f>
        <v>,575</v>
      </c>
      <c r="O116" t="str">
        <f>data!AO117&amp;","&amp;COUNTIF($F$2:$J116,J116)</f>
        <v>,575</v>
      </c>
    </row>
    <row r="117" spans="1:15">
      <c r="A117" t="str">
        <f>競技者データ入力シート!G122&amp;","&amp;競技者データ入力シート!H122&amp;","&amp;data!U118</f>
        <v>,,</v>
      </c>
      <c r="B117" t="str">
        <f>競技者データ入力シート!G122&amp;","&amp;競技者データ入力シート!H122&amp;","&amp;data!Z118</f>
        <v>,,</v>
      </c>
      <c r="C117" t="str">
        <f>競技者データ入力シート!G122&amp;","&amp;競技者データ入力シート!H122&amp;","&amp;data!AE118</f>
        <v>,,</v>
      </c>
      <c r="D117" t="str">
        <f>競技者データ入力シート!G122&amp;","&amp;競技者データ入力シート!H122&amp;","&amp;data!AJ118</f>
        <v>,,</v>
      </c>
      <c r="E117" t="str">
        <f>競技者データ入力シート!G122&amp;","&amp;競技者データ入力シート!H122&amp;","&amp;data!AO118</f>
        <v>,,</v>
      </c>
      <c r="F117" t="str">
        <f>data!U118&amp;","&amp;data!X118</f>
        <v>,</v>
      </c>
      <c r="G117" t="str">
        <f>data!Z118&amp;","&amp;data!AC118</f>
        <v>,</v>
      </c>
      <c r="H117" t="str">
        <f>data!AE118&amp;","&amp;data!AH118</f>
        <v>,</v>
      </c>
      <c r="I117" t="str">
        <f>data!AJ118&amp;","&amp;data!AM118</f>
        <v>,</v>
      </c>
      <c r="J117" t="str">
        <f>data!AO118&amp;","&amp;data!AR118</f>
        <v>,</v>
      </c>
      <c r="K117" t="str">
        <f>data!U118&amp;","&amp;COUNTIF($F$2:$J117,F117)</f>
        <v>,580</v>
      </c>
      <c r="L117" t="str">
        <f>data!Z118&amp;","&amp;COUNTIF($F$2:$J117,G117)</f>
        <v>,580</v>
      </c>
      <c r="M117" t="str">
        <f>data!AE118&amp;","&amp;COUNTIF($F$2:$J117,H117)</f>
        <v>,580</v>
      </c>
      <c r="N117" t="str">
        <f>data!AJ118&amp;","&amp;COUNTIF($F$2:$J117,I117)</f>
        <v>,580</v>
      </c>
      <c r="O117" t="str">
        <f>data!AO118&amp;","&amp;COUNTIF($F$2:$J117,J117)</f>
        <v>,580</v>
      </c>
    </row>
    <row r="118" spans="1:15">
      <c r="A118" t="str">
        <f>競技者データ入力シート!G123&amp;","&amp;競技者データ入力シート!H123&amp;","&amp;data!U119</f>
        <v>,,</v>
      </c>
      <c r="B118" t="str">
        <f>競技者データ入力シート!G123&amp;","&amp;競技者データ入力シート!H123&amp;","&amp;data!Z119</f>
        <v>,,</v>
      </c>
      <c r="C118" t="str">
        <f>競技者データ入力シート!G123&amp;","&amp;競技者データ入力シート!H123&amp;","&amp;data!AE119</f>
        <v>,,</v>
      </c>
      <c r="D118" t="str">
        <f>競技者データ入力シート!G123&amp;","&amp;競技者データ入力シート!H123&amp;","&amp;data!AJ119</f>
        <v>,,</v>
      </c>
      <c r="E118" t="str">
        <f>競技者データ入力シート!G123&amp;","&amp;競技者データ入力シート!H123&amp;","&amp;data!AO119</f>
        <v>,,</v>
      </c>
      <c r="F118" t="str">
        <f>data!U119&amp;","&amp;data!X119</f>
        <v>,</v>
      </c>
      <c r="G118" t="str">
        <f>data!Z119&amp;","&amp;data!AC119</f>
        <v>,</v>
      </c>
      <c r="H118" t="str">
        <f>data!AE119&amp;","&amp;data!AH119</f>
        <v>,</v>
      </c>
      <c r="I118" t="str">
        <f>data!AJ119&amp;","&amp;data!AM119</f>
        <v>,</v>
      </c>
      <c r="J118" t="str">
        <f>data!AO119&amp;","&amp;data!AR119</f>
        <v>,</v>
      </c>
      <c r="K118" t="str">
        <f>data!U119&amp;","&amp;COUNTIF($F$2:$J118,F118)</f>
        <v>,585</v>
      </c>
      <c r="L118" t="str">
        <f>data!Z119&amp;","&amp;COUNTIF($F$2:$J118,G118)</f>
        <v>,585</v>
      </c>
      <c r="M118" t="str">
        <f>data!AE119&amp;","&amp;COUNTIF($F$2:$J118,H118)</f>
        <v>,585</v>
      </c>
      <c r="N118" t="str">
        <f>data!AJ119&amp;","&amp;COUNTIF($F$2:$J118,I118)</f>
        <v>,585</v>
      </c>
      <c r="O118" t="str">
        <f>data!AO119&amp;","&amp;COUNTIF($F$2:$J118,J118)</f>
        <v>,585</v>
      </c>
    </row>
    <row r="119" spans="1:15">
      <c r="A119" t="str">
        <f>競技者データ入力シート!G124&amp;","&amp;競技者データ入力シート!H124&amp;","&amp;data!U120</f>
        <v>,,</v>
      </c>
      <c r="B119" t="str">
        <f>競技者データ入力シート!G124&amp;","&amp;競技者データ入力シート!H124&amp;","&amp;data!Z120</f>
        <v>,,</v>
      </c>
      <c r="C119" t="str">
        <f>競技者データ入力シート!G124&amp;","&amp;競技者データ入力シート!H124&amp;","&amp;data!AE120</f>
        <v>,,</v>
      </c>
      <c r="D119" t="str">
        <f>競技者データ入力シート!G124&amp;","&amp;競技者データ入力シート!H124&amp;","&amp;data!AJ120</f>
        <v>,,</v>
      </c>
      <c r="E119" t="str">
        <f>競技者データ入力シート!G124&amp;","&amp;競技者データ入力シート!H124&amp;","&amp;data!AO120</f>
        <v>,,</v>
      </c>
      <c r="F119" t="str">
        <f>data!U120&amp;","&amp;data!X120</f>
        <v>,</v>
      </c>
      <c r="G119" t="str">
        <f>data!Z120&amp;","&amp;data!AC120</f>
        <v>,</v>
      </c>
      <c r="H119" t="str">
        <f>data!AE120&amp;","&amp;data!AH120</f>
        <v>,</v>
      </c>
      <c r="I119" t="str">
        <f>data!AJ120&amp;","&amp;data!AM120</f>
        <v>,</v>
      </c>
      <c r="J119" t="str">
        <f>data!AO120&amp;","&amp;data!AR120</f>
        <v>,</v>
      </c>
      <c r="K119" t="str">
        <f>data!U120&amp;","&amp;COUNTIF($F$2:$J119,F119)</f>
        <v>,590</v>
      </c>
      <c r="L119" t="str">
        <f>data!Z120&amp;","&amp;COUNTIF($F$2:$J119,G119)</f>
        <v>,590</v>
      </c>
      <c r="M119" t="str">
        <f>data!AE120&amp;","&amp;COUNTIF($F$2:$J119,H119)</f>
        <v>,590</v>
      </c>
      <c r="N119" t="str">
        <f>data!AJ120&amp;","&amp;COUNTIF($F$2:$J119,I119)</f>
        <v>,590</v>
      </c>
      <c r="O119" t="str">
        <f>data!AO120&amp;","&amp;COUNTIF($F$2:$J119,J119)</f>
        <v>,590</v>
      </c>
    </row>
    <row r="120" spans="1:15">
      <c r="A120" t="str">
        <f>競技者データ入力シート!G125&amp;","&amp;競技者データ入力シート!H125&amp;","&amp;data!U121</f>
        <v>,,</v>
      </c>
      <c r="B120" t="str">
        <f>競技者データ入力シート!G125&amp;","&amp;競技者データ入力シート!H125&amp;","&amp;data!Z121</f>
        <v>,,</v>
      </c>
      <c r="C120" t="str">
        <f>競技者データ入力シート!G125&amp;","&amp;競技者データ入力シート!H125&amp;","&amp;data!AE121</f>
        <v>,,</v>
      </c>
      <c r="D120" t="str">
        <f>競技者データ入力シート!G125&amp;","&amp;競技者データ入力シート!H125&amp;","&amp;data!AJ121</f>
        <v>,,</v>
      </c>
      <c r="E120" t="str">
        <f>競技者データ入力シート!G125&amp;","&amp;競技者データ入力シート!H125&amp;","&amp;data!AO121</f>
        <v>,,</v>
      </c>
      <c r="F120" t="str">
        <f>data!U121&amp;","&amp;data!X121</f>
        <v>,</v>
      </c>
      <c r="G120" t="str">
        <f>data!Z121&amp;","&amp;data!AC121</f>
        <v>,</v>
      </c>
      <c r="H120" t="str">
        <f>data!AE121&amp;","&amp;data!AH121</f>
        <v>,</v>
      </c>
      <c r="I120" t="str">
        <f>data!AJ121&amp;","&amp;data!AM121</f>
        <v>,</v>
      </c>
      <c r="J120" t="str">
        <f>data!AO121&amp;","&amp;data!AR121</f>
        <v>,</v>
      </c>
      <c r="K120" t="str">
        <f>data!U121&amp;","&amp;COUNTIF($F$2:$J120,F120)</f>
        <v>,595</v>
      </c>
      <c r="L120" t="str">
        <f>data!Z121&amp;","&amp;COUNTIF($F$2:$J120,G120)</f>
        <v>,595</v>
      </c>
      <c r="M120" t="str">
        <f>data!AE121&amp;","&amp;COUNTIF($F$2:$J120,H120)</f>
        <v>,595</v>
      </c>
      <c r="N120" t="str">
        <f>data!AJ121&amp;","&amp;COUNTIF($F$2:$J120,I120)</f>
        <v>,595</v>
      </c>
      <c r="O120" t="str">
        <f>data!AO121&amp;","&amp;COUNTIF($F$2:$J120,J120)</f>
        <v>,595</v>
      </c>
    </row>
    <row r="121" spans="1:15">
      <c r="A121" t="str">
        <f>競技者データ入力シート!G126&amp;","&amp;競技者データ入力シート!H126&amp;","&amp;data!U122</f>
        <v>,,</v>
      </c>
      <c r="B121" t="str">
        <f>競技者データ入力シート!G126&amp;","&amp;競技者データ入力シート!H126&amp;","&amp;data!Z122</f>
        <v>,,</v>
      </c>
      <c r="C121" t="str">
        <f>競技者データ入力シート!G126&amp;","&amp;競技者データ入力シート!H126&amp;","&amp;data!AE122</f>
        <v>,,</v>
      </c>
      <c r="D121" t="str">
        <f>競技者データ入力シート!G126&amp;","&amp;競技者データ入力シート!H126&amp;","&amp;data!AJ122</f>
        <v>,,</v>
      </c>
      <c r="E121" t="str">
        <f>競技者データ入力シート!G126&amp;","&amp;競技者データ入力シート!H126&amp;","&amp;data!AO122</f>
        <v>,,</v>
      </c>
      <c r="F121" t="str">
        <f>data!U122&amp;","&amp;data!X122</f>
        <v>,</v>
      </c>
      <c r="G121" t="str">
        <f>data!Z122&amp;","&amp;data!AC122</f>
        <v>,</v>
      </c>
      <c r="H121" t="str">
        <f>data!AE122&amp;","&amp;data!AH122</f>
        <v>,</v>
      </c>
      <c r="I121" t="str">
        <f>data!AJ122&amp;","&amp;data!AM122</f>
        <v>,</v>
      </c>
      <c r="J121" t="str">
        <f>data!AO122&amp;","&amp;data!AR122</f>
        <v>,</v>
      </c>
      <c r="K121" t="str">
        <f>data!U122&amp;","&amp;COUNTIF($F$2:$J121,F121)</f>
        <v>,600</v>
      </c>
      <c r="L121" t="str">
        <f>data!Z122&amp;","&amp;COUNTIF($F$2:$J121,G121)</f>
        <v>,600</v>
      </c>
      <c r="M121" t="str">
        <f>data!AE122&amp;","&amp;COUNTIF($F$2:$J121,H121)</f>
        <v>,600</v>
      </c>
      <c r="N121" t="str">
        <f>data!AJ122&amp;","&amp;COUNTIF($F$2:$J121,I121)</f>
        <v>,600</v>
      </c>
      <c r="O121" t="str">
        <f>data!AO122&amp;","&amp;COUNTIF($F$2:$J121,J121)</f>
        <v>,600</v>
      </c>
    </row>
    <row r="122" spans="1:15">
      <c r="A122" t="str">
        <f>競技者データ入力シート!G127&amp;","&amp;競技者データ入力シート!H127&amp;","&amp;data!U123</f>
        <v>,,</v>
      </c>
      <c r="B122" t="str">
        <f>競技者データ入力シート!G127&amp;","&amp;競技者データ入力シート!H127&amp;","&amp;data!Z123</f>
        <v>,,</v>
      </c>
      <c r="C122" t="str">
        <f>競技者データ入力シート!G127&amp;","&amp;競技者データ入力シート!H127&amp;","&amp;data!AE123</f>
        <v>,,</v>
      </c>
      <c r="D122" t="str">
        <f>競技者データ入力シート!G127&amp;","&amp;競技者データ入力シート!H127&amp;","&amp;data!AJ123</f>
        <v>,,</v>
      </c>
      <c r="E122" t="str">
        <f>競技者データ入力シート!G127&amp;","&amp;競技者データ入力シート!H127&amp;","&amp;data!AO123</f>
        <v>,,</v>
      </c>
      <c r="F122" t="str">
        <f>data!U123&amp;","&amp;data!X123</f>
        <v>,</v>
      </c>
      <c r="G122" t="str">
        <f>data!Z123&amp;","&amp;data!AC123</f>
        <v>,</v>
      </c>
      <c r="H122" t="str">
        <f>data!AE123&amp;","&amp;data!AH123</f>
        <v>,</v>
      </c>
      <c r="I122" t="str">
        <f>data!AJ123&amp;","&amp;data!AM123</f>
        <v>,</v>
      </c>
      <c r="J122" t="str">
        <f>data!AO123&amp;","&amp;data!AR123</f>
        <v>,</v>
      </c>
      <c r="K122" t="str">
        <f>data!U123&amp;","&amp;COUNTIF($F$2:$J122,F122)</f>
        <v>,605</v>
      </c>
      <c r="L122" t="str">
        <f>data!Z123&amp;","&amp;COUNTIF($F$2:$J122,G122)</f>
        <v>,605</v>
      </c>
      <c r="M122" t="str">
        <f>data!AE123&amp;","&amp;COUNTIF($F$2:$J122,H122)</f>
        <v>,605</v>
      </c>
      <c r="N122" t="str">
        <f>data!AJ123&amp;","&amp;COUNTIF($F$2:$J122,I122)</f>
        <v>,605</v>
      </c>
      <c r="O122" t="str">
        <f>data!AO123&amp;","&amp;COUNTIF($F$2:$J122,J122)</f>
        <v>,605</v>
      </c>
    </row>
    <row r="123" spans="1:15">
      <c r="A123" t="str">
        <f>競技者データ入力シート!G128&amp;","&amp;競技者データ入力シート!H128&amp;","&amp;data!U124</f>
        <v>,,</v>
      </c>
      <c r="B123" t="str">
        <f>競技者データ入力シート!G128&amp;","&amp;競技者データ入力シート!H128&amp;","&amp;data!Z124</f>
        <v>,,</v>
      </c>
      <c r="C123" t="str">
        <f>競技者データ入力シート!G128&amp;","&amp;競技者データ入力シート!H128&amp;","&amp;data!AE124</f>
        <v>,,</v>
      </c>
      <c r="D123" t="str">
        <f>競技者データ入力シート!G128&amp;","&amp;競技者データ入力シート!H128&amp;","&amp;data!AJ124</f>
        <v>,,</v>
      </c>
      <c r="E123" t="str">
        <f>競技者データ入力シート!G128&amp;","&amp;競技者データ入力シート!H128&amp;","&amp;data!AO124</f>
        <v>,,</v>
      </c>
      <c r="F123" t="str">
        <f>data!U124&amp;","&amp;data!X124</f>
        <v>,</v>
      </c>
      <c r="G123" t="str">
        <f>data!Z124&amp;","&amp;data!AC124</f>
        <v>,</v>
      </c>
      <c r="H123" t="str">
        <f>data!AE124&amp;","&amp;data!AH124</f>
        <v>,</v>
      </c>
      <c r="I123" t="str">
        <f>data!AJ124&amp;","&amp;data!AM124</f>
        <v>,</v>
      </c>
      <c r="J123" t="str">
        <f>data!AO124&amp;","&amp;data!AR124</f>
        <v>,</v>
      </c>
      <c r="K123" t="str">
        <f>data!U124&amp;","&amp;COUNTIF($F$2:$J123,F123)</f>
        <v>,610</v>
      </c>
      <c r="L123" t="str">
        <f>data!Z124&amp;","&amp;COUNTIF($F$2:$J123,G123)</f>
        <v>,610</v>
      </c>
      <c r="M123" t="str">
        <f>data!AE124&amp;","&amp;COUNTIF($F$2:$J123,H123)</f>
        <v>,610</v>
      </c>
      <c r="N123" t="str">
        <f>data!AJ124&amp;","&amp;COUNTIF($F$2:$J123,I123)</f>
        <v>,610</v>
      </c>
      <c r="O123" t="str">
        <f>data!AO124&amp;","&amp;COUNTIF($F$2:$J123,J123)</f>
        <v>,610</v>
      </c>
    </row>
    <row r="124" spans="1:15">
      <c r="A124" t="str">
        <f>競技者データ入力シート!G129&amp;","&amp;競技者データ入力シート!H129&amp;","&amp;data!U125</f>
        <v>,,</v>
      </c>
      <c r="B124" t="str">
        <f>競技者データ入力シート!G129&amp;","&amp;競技者データ入力シート!H129&amp;","&amp;data!Z125</f>
        <v>,,</v>
      </c>
      <c r="C124" t="str">
        <f>競技者データ入力シート!G129&amp;","&amp;競技者データ入力シート!H129&amp;","&amp;data!AE125</f>
        <v>,,</v>
      </c>
      <c r="D124" t="str">
        <f>競技者データ入力シート!G129&amp;","&amp;競技者データ入力シート!H129&amp;","&amp;data!AJ125</f>
        <v>,,</v>
      </c>
      <c r="E124" t="str">
        <f>競技者データ入力シート!G129&amp;","&amp;競技者データ入力シート!H129&amp;","&amp;data!AO125</f>
        <v>,,</v>
      </c>
      <c r="F124" t="str">
        <f>data!U125&amp;","&amp;data!X125</f>
        <v>,</v>
      </c>
      <c r="G124" t="str">
        <f>data!Z125&amp;","&amp;data!AC125</f>
        <v>,</v>
      </c>
      <c r="H124" t="str">
        <f>data!AE125&amp;","&amp;data!AH125</f>
        <v>,</v>
      </c>
      <c r="I124" t="str">
        <f>data!AJ125&amp;","&amp;data!AM125</f>
        <v>,</v>
      </c>
      <c r="J124" t="str">
        <f>data!AO125&amp;","&amp;data!AR125</f>
        <v>,</v>
      </c>
      <c r="K124" t="str">
        <f>data!U125&amp;","&amp;COUNTIF($F$2:$J124,F124)</f>
        <v>,615</v>
      </c>
      <c r="L124" t="str">
        <f>data!Z125&amp;","&amp;COUNTIF($F$2:$J124,G124)</f>
        <v>,615</v>
      </c>
      <c r="M124" t="str">
        <f>data!AE125&amp;","&amp;COUNTIF($F$2:$J124,H124)</f>
        <v>,615</v>
      </c>
      <c r="N124" t="str">
        <f>data!AJ125&amp;","&amp;COUNTIF($F$2:$J124,I124)</f>
        <v>,615</v>
      </c>
      <c r="O124" t="str">
        <f>data!AO125&amp;","&amp;COUNTIF($F$2:$J124,J124)</f>
        <v>,615</v>
      </c>
    </row>
    <row r="125" spans="1:15">
      <c r="A125" t="str">
        <f>競技者データ入力シート!G130&amp;","&amp;競技者データ入力シート!H130&amp;","&amp;data!U126</f>
        <v>,,</v>
      </c>
      <c r="B125" t="str">
        <f>競技者データ入力シート!G130&amp;","&amp;競技者データ入力シート!H130&amp;","&amp;data!Z126</f>
        <v>,,</v>
      </c>
      <c r="C125" t="str">
        <f>競技者データ入力シート!G130&amp;","&amp;競技者データ入力シート!H130&amp;","&amp;data!AE126</f>
        <v>,,</v>
      </c>
      <c r="D125" t="str">
        <f>競技者データ入力シート!G130&amp;","&amp;競技者データ入力シート!H130&amp;","&amp;data!AJ126</f>
        <v>,,</v>
      </c>
      <c r="E125" t="str">
        <f>競技者データ入力シート!G130&amp;","&amp;競技者データ入力シート!H130&amp;","&amp;data!AO126</f>
        <v>,,</v>
      </c>
      <c r="F125" t="str">
        <f>data!U126&amp;","&amp;data!X126</f>
        <v>,</v>
      </c>
      <c r="G125" t="str">
        <f>data!Z126&amp;","&amp;data!AC126</f>
        <v>,</v>
      </c>
      <c r="H125" t="str">
        <f>data!AE126&amp;","&amp;data!AH126</f>
        <v>,</v>
      </c>
      <c r="I125" t="str">
        <f>data!AJ126&amp;","&amp;data!AM126</f>
        <v>,</v>
      </c>
      <c r="J125" t="str">
        <f>data!AO126&amp;","&amp;data!AR126</f>
        <v>,</v>
      </c>
      <c r="K125" t="str">
        <f>data!U126&amp;","&amp;COUNTIF($F$2:$J125,F125)</f>
        <v>,620</v>
      </c>
      <c r="L125" t="str">
        <f>data!Z126&amp;","&amp;COUNTIF($F$2:$J125,G125)</f>
        <v>,620</v>
      </c>
      <c r="M125" t="str">
        <f>data!AE126&amp;","&amp;COUNTIF($F$2:$J125,H125)</f>
        <v>,620</v>
      </c>
      <c r="N125" t="str">
        <f>data!AJ126&amp;","&amp;COUNTIF($F$2:$J125,I125)</f>
        <v>,620</v>
      </c>
      <c r="O125" t="str">
        <f>data!AO126&amp;","&amp;COUNTIF($F$2:$J125,J125)</f>
        <v>,620</v>
      </c>
    </row>
    <row r="126" spans="1:15">
      <c r="A126" t="str">
        <f>競技者データ入力シート!G131&amp;","&amp;競技者データ入力シート!H131&amp;","&amp;data!U127</f>
        <v>,,</v>
      </c>
      <c r="B126" t="str">
        <f>競技者データ入力シート!G131&amp;","&amp;競技者データ入力シート!H131&amp;","&amp;data!Z127</f>
        <v>,,</v>
      </c>
      <c r="C126" t="str">
        <f>競技者データ入力シート!G131&amp;","&amp;競技者データ入力シート!H131&amp;","&amp;data!AE127</f>
        <v>,,</v>
      </c>
      <c r="D126" t="str">
        <f>競技者データ入力シート!G131&amp;","&amp;競技者データ入力シート!H131&amp;","&amp;data!AJ127</f>
        <v>,,</v>
      </c>
      <c r="E126" t="str">
        <f>競技者データ入力シート!G131&amp;","&amp;競技者データ入力シート!H131&amp;","&amp;data!AO127</f>
        <v>,,</v>
      </c>
      <c r="F126" t="str">
        <f>data!U127&amp;","&amp;data!X127</f>
        <v>,</v>
      </c>
      <c r="G126" t="str">
        <f>data!Z127&amp;","&amp;data!AC127</f>
        <v>,</v>
      </c>
      <c r="H126" t="str">
        <f>data!AE127&amp;","&amp;data!AH127</f>
        <v>,</v>
      </c>
      <c r="I126" t="str">
        <f>data!AJ127&amp;","&amp;data!AM127</f>
        <v>,</v>
      </c>
      <c r="J126" t="str">
        <f>data!AO127&amp;","&amp;data!AR127</f>
        <v>,</v>
      </c>
      <c r="K126" t="str">
        <f>data!U127&amp;","&amp;COUNTIF($F$2:$J126,F126)</f>
        <v>,625</v>
      </c>
      <c r="L126" t="str">
        <f>data!Z127&amp;","&amp;COUNTIF($F$2:$J126,G126)</f>
        <v>,625</v>
      </c>
      <c r="M126" t="str">
        <f>data!AE127&amp;","&amp;COUNTIF($F$2:$J126,H126)</f>
        <v>,625</v>
      </c>
      <c r="N126" t="str">
        <f>data!AJ127&amp;","&amp;COUNTIF($F$2:$J126,I126)</f>
        <v>,625</v>
      </c>
      <c r="O126" t="str">
        <f>data!AO127&amp;","&amp;COUNTIF($F$2:$J126,J126)</f>
        <v>,625</v>
      </c>
    </row>
    <row r="127" spans="1:15">
      <c r="A127" t="str">
        <f>競技者データ入力シート!G132&amp;","&amp;競技者データ入力シート!H132&amp;","&amp;data!U128</f>
        <v>,,</v>
      </c>
      <c r="B127" t="str">
        <f>競技者データ入力シート!G132&amp;","&amp;競技者データ入力シート!H132&amp;","&amp;data!Z128</f>
        <v>,,</v>
      </c>
      <c r="C127" t="str">
        <f>競技者データ入力シート!G132&amp;","&amp;競技者データ入力シート!H132&amp;","&amp;data!AE128</f>
        <v>,,</v>
      </c>
      <c r="D127" t="str">
        <f>競技者データ入力シート!G132&amp;","&amp;競技者データ入力シート!H132&amp;","&amp;data!AJ128</f>
        <v>,,</v>
      </c>
      <c r="E127" t="str">
        <f>競技者データ入力シート!G132&amp;","&amp;競技者データ入力シート!H132&amp;","&amp;data!AO128</f>
        <v>,,</v>
      </c>
      <c r="F127" t="str">
        <f>data!U128&amp;","&amp;data!X128</f>
        <v>,</v>
      </c>
      <c r="G127" t="str">
        <f>data!Z128&amp;","&amp;data!AC128</f>
        <v>,</v>
      </c>
      <c r="H127" t="str">
        <f>data!AE128&amp;","&amp;data!AH128</f>
        <v>,</v>
      </c>
      <c r="I127" t="str">
        <f>data!AJ128&amp;","&amp;data!AM128</f>
        <v>,</v>
      </c>
      <c r="J127" t="str">
        <f>data!AO128&amp;","&amp;data!AR128</f>
        <v>,</v>
      </c>
      <c r="K127" t="str">
        <f>data!U128&amp;","&amp;COUNTIF($F$2:$J127,F127)</f>
        <v>,630</v>
      </c>
      <c r="L127" t="str">
        <f>data!Z128&amp;","&amp;COUNTIF($F$2:$J127,G127)</f>
        <v>,630</v>
      </c>
      <c r="M127" t="str">
        <f>data!AE128&amp;","&amp;COUNTIF($F$2:$J127,H127)</f>
        <v>,630</v>
      </c>
      <c r="N127" t="str">
        <f>data!AJ128&amp;","&amp;COUNTIF($F$2:$J127,I127)</f>
        <v>,630</v>
      </c>
      <c r="O127" t="str">
        <f>data!AO128&amp;","&amp;COUNTIF($F$2:$J127,J127)</f>
        <v>,630</v>
      </c>
    </row>
    <row r="128" spans="1:15">
      <c r="A128" t="str">
        <f>競技者データ入力シート!G133&amp;","&amp;競技者データ入力シート!H133&amp;","&amp;data!U129</f>
        <v>,,</v>
      </c>
      <c r="B128" t="str">
        <f>競技者データ入力シート!G133&amp;","&amp;競技者データ入力シート!H133&amp;","&amp;data!Z129</f>
        <v>,,</v>
      </c>
      <c r="C128" t="str">
        <f>競技者データ入力シート!G133&amp;","&amp;競技者データ入力シート!H133&amp;","&amp;data!AE129</f>
        <v>,,</v>
      </c>
      <c r="D128" t="str">
        <f>競技者データ入力シート!G133&amp;","&amp;競技者データ入力シート!H133&amp;","&amp;data!AJ129</f>
        <v>,,</v>
      </c>
      <c r="E128" t="str">
        <f>競技者データ入力シート!G133&amp;","&amp;競技者データ入力シート!H133&amp;","&amp;data!AO129</f>
        <v>,,</v>
      </c>
      <c r="F128" t="str">
        <f>data!U129&amp;","&amp;data!X129</f>
        <v>,</v>
      </c>
      <c r="G128" t="str">
        <f>data!Z129&amp;","&amp;data!AC129</f>
        <v>,</v>
      </c>
      <c r="H128" t="str">
        <f>data!AE129&amp;","&amp;data!AH129</f>
        <v>,</v>
      </c>
      <c r="I128" t="str">
        <f>data!AJ129&amp;","&amp;data!AM129</f>
        <v>,</v>
      </c>
      <c r="J128" t="str">
        <f>data!AO129&amp;","&amp;data!AR129</f>
        <v>,</v>
      </c>
      <c r="K128" t="str">
        <f>data!U129&amp;","&amp;COUNTIF($F$2:$J128,F128)</f>
        <v>,635</v>
      </c>
      <c r="L128" t="str">
        <f>data!Z129&amp;","&amp;COUNTIF($F$2:$J128,G128)</f>
        <v>,635</v>
      </c>
      <c r="M128" t="str">
        <f>data!AE129&amp;","&amp;COUNTIF($F$2:$J128,H128)</f>
        <v>,635</v>
      </c>
      <c r="N128" t="str">
        <f>data!AJ129&amp;","&amp;COUNTIF($F$2:$J128,I128)</f>
        <v>,635</v>
      </c>
      <c r="O128" t="str">
        <f>data!AO129&amp;","&amp;COUNTIF($F$2:$J128,J128)</f>
        <v>,635</v>
      </c>
    </row>
    <row r="129" spans="1:15">
      <c r="A129" t="str">
        <f>競技者データ入力シート!G134&amp;","&amp;競技者データ入力シート!H134&amp;","&amp;data!U130</f>
        <v>,,</v>
      </c>
      <c r="B129" t="str">
        <f>競技者データ入力シート!G134&amp;","&amp;競技者データ入力シート!H134&amp;","&amp;data!Z130</f>
        <v>,,</v>
      </c>
      <c r="C129" t="str">
        <f>競技者データ入力シート!G134&amp;","&amp;競技者データ入力シート!H134&amp;","&amp;data!AE130</f>
        <v>,,</v>
      </c>
      <c r="D129" t="str">
        <f>競技者データ入力シート!G134&amp;","&amp;競技者データ入力シート!H134&amp;","&amp;data!AJ130</f>
        <v>,,</v>
      </c>
      <c r="E129" t="str">
        <f>競技者データ入力シート!G134&amp;","&amp;競技者データ入力シート!H134&amp;","&amp;data!AO130</f>
        <v>,,</v>
      </c>
      <c r="F129" t="str">
        <f>data!U130&amp;","&amp;data!X130</f>
        <v>,</v>
      </c>
      <c r="G129" t="str">
        <f>data!Z130&amp;","&amp;data!AC130</f>
        <v>,</v>
      </c>
      <c r="H129" t="str">
        <f>data!AE130&amp;","&amp;data!AH130</f>
        <v>,</v>
      </c>
      <c r="I129" t="str">
        <f>data!AJ130&amp;","&amp;data!AM130</f>
        <v>,</v>
      </c>
      <c r="J129" t="str">
        <f>data!AO130&amp;","&amp;data!AR130</f>
        <v>,</v>
      </c>
      <c r="K129" t="str">
        <f>data!U130&amp;","&amp;COUNTIF($F$2:$J129,F129)</f>
        <v>,640</v>
      </c>
      <c r="L129" t="str">
        <f>data!Z130&amp;","&amp;COUNTIF($F$2:$J129,G129)</f>
        <v>,640</v>
      </c>
      <c r="M129" t="str">
        <f>data!AE130&amp;","&amp;COUNTIF($F$2:$J129,H129)</f>
        <v>,640</v>
      </c>
      <c r="N129" t="str">
        <f>data!AJ130&amp;","&amp;COUNTIF($F$2:$J129,I129)</f>
        <v>,640</v>
      </c>
      <c r="O129" t="str">
        <f>data!AO130&amp;","&amp;COUNTIF($F$2:$J129,J129)</f>
        <v>,640</v>
      </c>
    </row>
    <row r="130" spans="1:15">
      <c r="A130" t="str">
        <f>競技者データ入力シート!G135&amp;","&amp;競技者データ入力シート!H135&amp;","&amp;data!U131</f>
        <v>,,</v>
      </c>
      <c r="B130" t="str">
        <f>競技者データ入力シート!G135&amp;","&amp;競技者データ入力シート!H135&amp;","&amp;data!Z131</f>
        <v>,,</v>
      </c>
      <c r="C130" t="str">
        <f>競技者データ入力シート!G135&amp;","&amp;競技者データ入力シート!H135&amp;","&amp;data!AE131</f>
        <v>,,</v>
      </c>
      <c r="D130" t="str">
        <f>競技者データ入力シート!G135&amp;","&amp;競技者データ入力シート!H135&amp;","&amp;data!AJ131</f>
        <v>,,</v>
      </c>
      <c r="E130" t="str">
        <f>競技者データ入力シート!G135&amp;","&amp;競技者データ入力シート!H135&amp;","&amp;data!AO131</f>
        <v>,,</v>
      </c>
      <c r="F130" t="str">
        <f>data!U131&amp;","&amp;data!X131</f>
        <v>,</v>
      </c>
      <c r="G130" t="str">
        <f>data!Z131&amp;","&amp;data!AC131</f>
        <v>,</v>
      </c>
      <c r="H130" t="str">
        <f>data!AE131&amp;","&amp;data!AH131</f>
        <v>,</v>
      </c>
      <c r="I130" t="str">
        <f>data!AJ131&amp;","&amp;data!AM131</f>
        <v>,</v>
      </c>
      <c r="J130" t="str">
        <f>data!AO131&amp;","&amp;data!AR131</f>
        <v>,</v>
      </c>
      <c r="K130" t="str">
        <f>data!U131&amp;","&amp;COUNTIF($F$2:$J130,F130)</f>
        <v>,645</v>
      </c>
      <c r="L130" t="str">
        <f>data!Z131&amp;","&amp;COUNTIF($F$2:$J130,G130)</f>
        <v>,645</v>
      </c>
      <c r="M130" t="str">
        <f>data!AE131&amp;","&amp;COUNTIF($F$2:$J130,H130)</f>
        <v>,645</v>
      </c>
      <c r="N130" t="str">
        <f>data!AJ131&amp;","&amp;COUNTIF($F$2:$J130,I130)</f>
        <v>,645</v>
      </c>
      <c r="O130" t="str">
        <f>data!AO131&amp;","&amp;COUNTIF($F$2:$J130,J130)</f>
        <v>,645</v>
      </c>
    </row>
    <row r="131" spans="1:15">
      <c r="A131" t="str">
        <f>競技者データ入力シート!G136&amp;","&amp;競技者データ入力シート!H136&amp;","&amp;data!U132</f>
        <v>,,</v>
      </c>
      <c r="B131" t="str">
        <f>競技者データ入力シート!G136&amp;","&amp;競技者データ入力シート!H136&amp;","&amp;data!Z132</f>
        <v>,,</v>
      </c>
      <c r="C131" t="str">
        <f>競技者データ入力シート!G136&amp;","&amp;競技者データ入力シート!H136&amp;","&amp;data!AE132</f>
        <v>,,</v>
      </c>
      <c r="D131" t="str">
        <f>競技者データ入力シート!G136&amp;","&amp;競技者データ入力シート!H136&amp;","&amp;data!AJ132</f>
        <v>,,</v>
      </c>
      <c r="E131" t="str">
        <f>競技者データ入力シート!G136&amp;","&amp;競技者データ入力シート!H136&amp;","&amp;data!AO132</f>
        <v>,,</v>
      </c>
      <c r="F131" t="str">
        <f>data!U132&amp;","&amp;data!X132</f>
        <v>,</v>
      </c>
      <c r="G131" t="str">
        <f>data!Z132&amp;","&amp;data!AC132</f>
        <v>,</v>
      </c>
      <c r="H131" t="str">
        <f>data!AE132&amp;","&amp;data!AH132</f>
        <v>,</v>
      </c>
      <c r="I131" t="str">
        <f>data!AJ132&amp;","&amp;data!AM132</f>
        <v>,</v>
      </c>
      <c r="J131" t="str">
        <f>data!AO132&amp;","&amp;data!AR132</f>
        <v>,</v>
      </c>
      <c r="K131" t="str">
        <f>data!U132&amp;","&amp;COUNTIF($F$2:$J131,F131)</f>
        <v>,650</v>
      </c>
      <c r="L131" t="str">
        <f>data!Z132&amp;","&amp;COUNTIF($F$2:$J131,G131)</f>
        <v>,650</v>
      </c>
      <c r="M131" t="str">
        <f>data!AE132&amp;","&amp;COUNTIF($F$2:$J131,H131)</f>
        <v>,650</v>
      </c>
      <c r="N131" t="str">
        <f>data!AJ132&amp;","&amp;COUNTIF($F$2:$J131,I131)</f>
        <v>,650</v>
      </c>
      <c r="O131" t="str">
        <f>data!AO132&amp;","&amp;COUNTIF($F$2:$J131,J131)</f>
        <v>,650</v>
      </c>
    </row>
    <row r="132" spans="1:15">
      <c r="A132" t="str">
        <f>競技者データ入力シート!G137&amp;","&amp;競技者データ入力シート!H137&amp;","&amp;data!U133</f>
        <v>,,</v>
      </c>
      <c r="B132" t="str">
        <f>競技者データ入力シート!G137&amp;","&amp;競技者データ入力シート!H137&amp;","&amp;data!Z133</f>
        <v>,,</v>
      </c>
      <c r="C132" t="str">
        <f>競技者データ入力シート!G137&amp;","&amp;競技者データ入力シート!H137&amp;","&amp;data!AE133</f>
        <v>,,</v>
      </c>
      <c r="D132" t="str">
        <f>競技者データ入力シート!G137&amp;","&amp;競技者データ入力シート!H137&amp;","&amp;data!AJ133</f>
        <v>,,</v>
      </c>
      <c r="E132" t="str">
        <f>競技者データ入力シート!G137&amp;","&amp;競技者データ入力シート!H137&amp;","&amp;data!AO133</f>
        <v>,,</v>
      </c>
      <c r="F132" t="str">
        <f>data!U133&amp;","&amp;data!X133</f>
        <v>,</v>
      </c>
      <c r="G132" t="str">
        <f>data!Z133&amp;","&amp;data!AC133</f>
        <v>,</v>
      </c>
      <c r="H132" t="str">
        <f>data!AE133&amp;","&amp;data!AH133</f>
        <v>,</v>
      </c>
      <c r="I132" t="str">
        <f>data!AJ133&amp;","&amp;data!AM133</f>
        <v>,</v>
      </c>
      <c r="J132" t="str">
        <f>data!AO133&amp;","&amp;data!AR133</f>
        <v>,</v>
      </c>
      <c r="K132" t="str">
        <f>data!U133&amp;","&amp;COUNTIF($F$2:$J132,F132)</f>
        <v>,655</v>
      </c>
      <c r="L132" t="str">
        <f>data!Z133&amp;","&amp;COUNTIF($F$2:$J132,G132)</f>
        <v>,655</v>
      </c>
      <c r="M132" t="str">
        <f>data!AE133&amp;","&amp;COUNTIF($F$2:$J132,H132)</f>
        <v>,655</v>
      </c>
      <c r="N132" t="str">
        <f>data!AJ133&amp;","&amp;COUNTIF($F$2:$J132,I132)</f>
        <v>,655</v>
      </c>
      <c r="O132" t="str">
        <f>data!AO133&amp;","&amp;COUNTIF($F$2:$J132,J132)</f>
        <v>,655</v>
      </c>
    </row>
    <row r="133" spans="1:15">
      <c r="A133" t="str">
        <f>競技者データ入力シート!G138&amp;","&amp;競技者データ入力シート!H138&amp;","&amp;data!U134</f>
        <v>,,</v>
      </c>
      <c r="B133" t="str">
        <f>競技者データ入力シート!G138&amp;","&amp;競技者データ入力シート!H138&amp;","&amp;data!Z134</f>
        <v>,,</v>
      </c>
      <c r="C133" t="str">
        <f>競技者データ入力シート!G138&amp;","&amp;競技者データ入力シート!H138&amp;","&amp;data!AE134</f>
        <v>,,</v>
      </c>
      <c r="D133" t="str">
        <f>競技者データ入力シート!G138&amp;","&amp;競技者データ入力シート!H138&amp;","&amp;data!AJ134</f>
        <v>,,</v>
      </c>
      <c r="E133" t="str">
        <f>競技者データ入力シート!G138&amp;","&amp;競技者データ入力シート!H138&amp;","&amp;data!AO134</f>
        <v>,,</v>
      </c>
      <c r="F133" t="str">
        <f>data!U134&amp;","&amp;data!X134</f>
        <v>,</v>
      </c>
      <c r="G133" t="str">
        <f>data!Z134&amp;","&amp;data!AC134</f>
        <v>,</v>
      </c>
      <c r="H133" t="str">
        <f>data!AE134&amp;","&amp;data!AH134</f>
        <v>,</v>
      </c>
      <c r="I133" t="str">
        <f>data!AJ134&amp;","&amp;data!AM134</f>
        <v>,</v>
      </c>
      <c r="J133" t="str">
        <f>data!AO134&amp;","&amp;data!AR134</f>
        <v>,</v>
      </c>
      <c r="K133" t="str">
        <f>data!U134&amp;","&amp;COUNTIF($F$2:$J133,F133)</f>
        <v>,660</v>
      </c>
      <c r="L133" t="str">
        <f>data!Z134&amp;","&amp;COUNTIF($F$2:$J133,G133)</f>
        <v>,660</v>
      </c>
      <c r="M133" t="str">
        <f>data!AE134&amp;","&amp;COUNTIF($F$2:$J133,H133)</f>
        <v>,660</v>
      </c>
      <c r="N133" t="str">
        <f>data!AJ134&amp;","&amp;COUNTIF($F$2:$J133,I133)</f>
        <v>,660</v>
      </c>
      <c r="O133" t="str">
        <f>data!AO134&amp;","&amp;COUNTIF($F$2:$J133,J133)</f>
        <v>,660</v>
      </c>
    </row>
    <row r="134" spans="1:15">
      <c r="A134" t="str">
        <f>競技者データ入力シート!G139&amp;","&amp;競技者データ入力シート!H139&amp;","&amp;data!U135</f>
        <v>,,</v>
      </c>
      <c r="B134" t="str">
        <f>競技者データ入力シート!G139&amp;","&amp;競技者データ入力シート!H139&amp;","&amp;data!Z135</f>
        <v>,,</v>
      </c>
      <c r="C134" t="str">
        <f>競技者データ入力シート!G139&amp;","&amp;競技者データ入力シート!H139&amp;","&amp;data!AE135</f>
        <v>,,</v>
      </c>
      <c r="D134" t="str">
        <f>競技者データ入力シート!G139&amp;","&amp;競技者データ入力シート!H139&amp;","&amp;data!AJ135</f>
        <v>,,</v>
      </c>
      <c r="E134" t="str">
        <f>競技者データ入力シート!G139&amp;","&amp;競技者データ入力シート!H139&amp;","&amp;data!AO135</f>
        <v>,,</v>
      </c>
      <c r="F134" t="str">
        <f>data!U135&amp;","&amp;data!X135</f>
        <v>,</v>
      </c>
      <c r="G134" t="str">
        <f>data!Z135&amp;","&amp;data!AC135</f>
        <v>,</v>
      </c>
      <c r="H134" t="str">
        <f>data!AE135&amp;","&amp;data!AH135</f>
        <v>,</v>
      </c>
      <c r="I134" t="str">
        <f>data!AJ135&amp;","&amp;data!AM135</f>
        <v>,</v>
      </c>
      <c r="J134" t="str">
        <f>data!AO135&amp;","&amp;data!AR135</f>
        <v>,</v>
      </c>
      <c r="K134" t="str">
        <f>data!U135&amp;","&amp;COUNTIF($F$2:$J134,F134)</f>
        <v>,665</v>
      </c>
      <c r="L134" t="str">
        <f>data!Z135&amp;","&amp;COUNTIF($F$2:$J134,G134)</f>
        <v>,665</v>
      </c>
      <c r="M134" t="str">
        <f>data!AE135&amp;","&amp;COUNTIF($F$2:$J134,H134)</f>
        <v>,665</v>
      </c>
      <c r="N134" t="str">
        <f>data!AJ135&amp;","&amp;COUNTIF($F$2:$J134,I134)</f>
        <v>,665</v>
      </c>
      <c r="O134" t="str">
        <f>data!AO135&amp;","&amp;COUNTIF($F$2:$J134,J134)</f>
        <v>,665</v>
      </c>
    </row>
    <row r="135" spans="1:15">
      <c r="A135" t="str">
        <f>競技者データ入力シート!G140&amp;","&amp;競技者データ入力シート!H140&amp;","&amp;data!U136</f>
        <v>,,</v>
      </c>
      <c r="B135" t="str">
        <f>競技者データ入力シート!G140&amp;","&amp;競技者データ入力シート!H140&amp;","&amp;data!Z136</f>
        <v>,,</v>
      </c>
      <c r="C135" t="str">
        <f>競技者データ入力シート!G140&amp;","&amp;競技者データ入力シート!H140&amp;","&amp;data!AE136</f>
        <v>,,</v>
      </c>
      <c r="D135" t="str">
        <f>競技者データ入力シート!G140&amp;","&amp;競技者データ入力シート!H140&amp;","&amp;data!AJ136</f>
        <v>,,</v>
      </c>
      <c r="E135" t="str">
        <f>競技者データ入力シート!G140&amp;","&amp;競技者データ入力シート!H140&amp;","&amp;data!AO136</f>
        <v>,,</v>
      </c>
      <c r="F135" t="str">
        <f>data!U136&amp;","&amp;data!X136</f>
        <v>,</v>
      </c>
      <c r="G135" t="str">
        <f>data!Z136&amp;","&amp;data!AC136</f>
        <v>,</v>
      </c>
      <c r="H135" t="str">
        <f>data!AE136&amp;","&amp;data!AH136</f>
        <v>,</v>
      </c>
      <c r="I135" t="str">
        <f>data!AJ136&amp;","&amp;data!AM136</f>
        <v>,</v>
      </c>
      <c r="J135" t="str">
        <f>data!AO136&amp;","&amp;data!AR136</f>
        <v>,</v>
      </c>
      <c r="K135" t="str">
        <f>data!U136&amp;","&amp;COUNTIF($F$2:$J135,F135)</f>
        <v>,670</v>
      </c>
      <c r="L135" t="str">
        <f>data!Z136&amp;","&amp;COUNTIF($F$2:$J135,G135)</f>
        <v>,670</v>
      </c>
      <c r="M135" t="str">
        <f>data!AE136&amp;","&amp;COUNTIF($F$2:$J135,H135)</f>
        <v>,670</v>
      </c>
      <c r="N135" t="str">
        <f>data!AJ136&amp;","&amp;COUNTIF($F$2:$J135,I135)</f>
        <v>,670</v>
      </c>
      <c r="O135" t="str">
        <f>data!AO136&amp;","&amp;COUNTIF($F$2:$J135,J135)</f>
        <v>,670</v>
      </c>
    </row>
    <row r="136" spans="1:15">
      <c r="A136" t="str">
        <f>競技者データ入力シート!G141&amp;","&amp;競技者データ入力シート!H141&amp;","&amp;data!U137</f>
        <v>,,</v>
      </c>
      <c r="B136" t="str">
        <f>競技者データ入力シート!G141&amp;","&amp;競技者データ入力シート!H141&amp;","&amp;data!Z137</f>
        <v>,,</v>
      </c>
      <c r="C136" t="str">
        <f>競技者データ入力シート!G141&amp;","&amp;競技者データ入力シート!H141&amp;","&amp;data!AE137</f>
        <v>,,</v>
      </c>
      <c r="D136" t="str">
        <f>競技者データ入力シート!G141&amp;","&amp;競技者データ入力シート!H141&amp;","&amp;data!AJ137</f>
        <v>,,</v>
      </c>
      <c r="E136" t="str">
        <f>競技者データ入力シート!G141&amp;","&amp;競技者データ入力シート!H141&amp;","&amp;data!AO137</f>
        <v>,,</v>
      </c>
      <c r="F136" t="str">
        <f>data!U137&amp;","&amp;data!X137</f>
        <v>,</v>
      </c>
      <c r="G136" t="str">
        <f>data!Z137&amp;","&amp;data!AC137</f>
        <v>,</v>
      </c>
      <c r="H136" t="str">
        <f>data!AE137&amp;","&amp;data!AH137</f>
        <v>,</v>
      </c>
      <c r="I136" t="str">
        <f>data!AJ137&amp;","&amp;data!AM137</f>
        <v>,</v>
      </c>
      <c r="J136" t="str">
        <f>data!AO137&amp;","&amp;data!AR137</f>
        <v>,</v>
      </c>
      <c r="K136" t="str">
        <f>data!U137&amp;","&amp;COUNTIF($F$2:$J136,F136)</f>
        <v>,675</v>
      </c>
      <c r="L136" t="str">
        <f>data!Z137&amp;","&amp;COUNTIF($F$2:$J136,G136)</f>
        <v>,675</v>
      </c>
      <c r="M136" t="str">
        <f>data!AE137&amp;","&amp;COUNTIF($F$2:$J136,H136)</f>
        <v>,675</v>
      </c>
      <c r="N136" t="str">
        <f>data!AJ137&amp;","&amp;COUNTIF($F$2:$J136,I136)</f>
        <v>,675</v>
      </c>
      <c r="O136" t="str">
        <f>data!AO137&amp;","&amp;COUNTIF($F$2:$J136,J136)</f>
        <v>,675</v>
      </c>
    </row>
    <row r="137" spans="1:15">
      <c r="A137" t="str">
        <f>競技者データ入力シート!G142&amp;","&amp;競技者データ入力シート!H142&amp;","&amp;data!U138</f>
        <v>,,</v>
      </c>
      <c r="B137" t="str">
        <f>競技者データ入力シート!G142&amp;","&amp;競技者データ入力シート!H142&amp;","&amp;data!Z138</f>
        <v>,,</v>
      </c>
      <c r="C137" t="str">
        <f>競技者データ入力シート!G142&amp;","&amp;競技者データ入力シート!H142&amp;","&amp;data!AE138</f>
        <v>,,</v>
      </c>
      <c r="D137" t="str">
        <f>競技者データ入力シート!G142&amp;","&amp;競技者データ入力シート!H142&amp;","&amp;data!AJ138</f>
        <v>,,</v>
      </c>
      <c r="E137" t="str">
        <f>競技者データ入力シート!G142&amp;","&amp;競技者データ入力シート!H142&amp;","&amp;data!AO138</f>
        <v>,,</v>
      </c>
      <c r="F137" t="str">
        <f>data!U138&amp;","&amp;data!X138</f>
        <v>,</v>
      </c>
      <c r="G137" t="str">
        <f>data!Z138&amp;","&amp;data!AC138</f>
        <v>,</v>
      </c>
      <c r="H137" t="str">
        <f>data!AE138&amp;","&amp;data!AH138</f>
        <v>,</v>
      </c>
      <c r="I137" t="str">
        <f>data!AJ138&amp;","&amp;data!AM138</f>
        <v>,</v>
      </c>
      <c r="J137" t="str">
        <f>data!AO138&amp;","&amp;data!AR138</f>
        <v>,</v>
      </c>
      <c r="K137" t="str">
        <f>data!U138&amp;","&amp;COUNTIF($F$2:$J137,F137)</f>
        <v>,680</v>
      </c>
      <c r="L137" t="str">
        <f>data!Z138&amp;","&amp;COUNTIF($F$2:$J137,G137)</f>
        <v>,680</v>
      </c>
      <c r="M137" t="str">
        <f>data!AE138&amp;","&amp;COUNTIF($F$2:$J137,H137)</f>
        <v>,680</v>
      </c>
      <c r="N137" t="str">
        <f>data!AJ138&amp;","&amp;COUNTIF($F$2:$J137,I137)</f>
        <v>,680</v>
      </c>
      <c r="O137" t="str">
        <f>data!AO138&amp;","&amp;COUNTIF($F$2:$J137,J137)</f>
        <v>,680</v>
      </c>
    </row>
    <row r="138" spans="1:15">
      <c r="A138" t="str">
        <f>競技者データ入力シート!G143&amp;","&amp;競技者データ入力シート!H143&amp;","&amp;data!U139</f>
        <v>,,</v>
      </c>
      <c r="B138" t="str">
        <f>競技者データ入力シート!G143&amp;","&amp;競技者データ入力シート!H143&amp;","&amp;data!Z139</f>
        <v>,,</v>
      </c>
      <c r="C138" t="str">
        <f>競技者データ入力シート!G143&amp;","&amp;競技者データ入力シート!H143&amp;","&amp;data!AE139</f>
        <v>,,</v>
      </c>
      <c r="D138" t="str">
        <f>競技者データ入力シート!G143&amp;","&amp;競技者データ入力シート!H143&amp;","&amp;data!AJ139</f>
        <v>,,</v>
      </c>
      <c r="E138" t="str">
        <f>競技者データ入力シート!G143&amp;","&amp;競技者データ入力シート!H143&amp;","&amp;data!AO139</f>
        <v>,,</v>
      </c>
      <c r="F138" t="str">
        <f>data!U139&amp;","&amp;data!X139</f>
        <v>,</v>
      </c>
      <c r="G138" t="str">
        <f>data!Z139&amp;","&amp;data!AC139</f>
        <v>,</v>
      </c>
      <c r="H138" t="str">
        <f>data!AE139&amp;","&amp;data!AH139</f>
        <v>,</v>
      </c>
      <c r="I138" t="str">
        <f>data!AJ139&amp;","&amp;data!AM139</f>
        <v>,</v>
      </c>
      <c r="J138" t="str">
        <f>data!AO139&amp;","&amp;data!AR139</f>
        <v>,</v>
      </c>
      <c r="K138" t="str">
        <f>data!U139&amp;","&amp;COUNTIF($F$2:$J138,F138)</f>
        <v>,685</v>
      </c>
      <c r="L138" t="str">
        <f>data!Z139&amp;","&amp;COUNTIF($F$2:$J138,G138)</f>
        <v>,685</v>
      </c>
      <c r="M138" t="str">
        <f>data!AE139&amp;","&amp;COUNTIF($F$2:$J138,H138)</f>
        <v>,685</v>
      </c>
      <c r="N138" t="str">
        <f>data!AJ139&amp;","&amp;COUNTIF($F$2:$J138,I138)</f>
        <v>,685</v>
      </c>
      <c r="O138" t="str">
        <f>data!AO139&amp;","&amp;COUNTIF($F$2:$J138,J138)</f>
        <v>,685</v>
      </c>
    </row>
    <row r="139" spans="1:15">
      <c r="A139" t="str">
        <f>競技者データ入力シート!G144&amp;","&amp;競技者データ入力シート!H144&amp;","&amp;data!U140</f>
        <v>,,</v>
      </c>
      <c r="B139" t="str">
        <f>競技者データ入力シート!G144&amp;","&amp;競技者データ入力シート!H144&amp;","&amp;data!Z140</f>
        <v>,,</v>
      </c>
      <c r="C139" t="str">
        <f>競技者データ入力シート!G144&amp;","&amp;競技者データ入力シート!H144&amp;","&amp;data!AE140</f>
        <v>,,</v>
      </c>
      <c r="D139" t="str">
        <f>競技者データ入力シート!G144&amp;","&amp;競技者データ入力シート!H144&amp;","&amp;data!AJ140</f>
        <v>,,</v>
      </c>
      <c r="E139" t="str">
        <f>競技者データ入力シート!G144&amp;","&amp;競技者データ入力シート!H144&amp;","&amp;data!AO140</f>
        <v>,,</v>
      </c>
      <c r="F139" t="str">
        <f>data!U140&amp;","&amp;data!X140</f>
        <v>,</v>
      </c>
      <c r="G139" t="str">
        <f>data!Z140&amp;","&amp;data!AC140</f>
        <v>,</v>
      </c>
      <c r="H139" t="str">
        <f>data!AE140&amp;","&amp;data!AH140</f>
        <v>,</v>
      </c>
      <c r="I139" t="str">
        <f>data!AJ140&amp;","&amp;data!AM140</f>
        <v>,</v>
      </c>
      <c r="J139" t="str">
        <f>data!AO140&amp;","&amp;data!AR140</f>
        <v>,</v>
      </c>
      <c r="K139" t="str">
        <f>data!U140&amp;","&amp;COUNTIF($F$2:$J139,F139)</f>
        <v>,690</v>
      </c>
      <c r="L139" t="str">
        <f>data!Z140&amp;","&amp;COUNTIF($F$2:$J139,G139)</f>
        <v>,690</v>
      </c>
      <c r="M139" t="str">
        <f>data!AE140&amp;","&amp;COUNTIF($F$2:$J139,H139)</f>
        <v>,690</v>
      </c>
      <c r="N139" t="str">
        <f>data!AJ140&amp;","&amp;COUNTIF($F$2:$J139,I139)</f>
        <v>,690</v>
      </c>
      <c r="O139" t="str">
        <f>data!AO140&amp;","&amp;COUNTIF($F$2:$J139,J139)</f>
        <v>,690</v>
      </c>
    </row>
    <row r="140" spans="1:15">
      <c r="A140" t="str">
        <f>競技者データ入力シート!G145&amp;","&amp;競技者データ入力シート!H145&amp;","&amp;data!U141</f>
        <v>,,</v>
      </c>
      <c r="B140" t="str">
        <f>競技者データ入力シート!G145&amp;","&amp;競技者データ入力シート!H145&amp;","&amp;data!Z141</f>
        <v>,,</v>
      </c>
      <c r="C140" t="str">
        <f>競技者データ入力シート!G145&amp;","&amp;競技者データ入力シート!H145&amp;","&amp;data!AE141</f>
        <v>,,</v>
      </c>
      <c r="D140" t="str">
        <f>競技者データ入力シート!G145&amp;","&amp;競技者データ入力シート!H145&amp;","&amp;data!AJ141</f>
        <v>,,</v>
      </c>
      <c r="E140" t="str">
        <f>競技者データ入力シート!G145&amp;","&amp;競技者データ入力シート!H145&amp;","&amp;data!AO141</f>
        <v>,,</v>
      </c>
      <c r="F140" t="str">
        <f>data!U141&amp;","&amp;data!X141</f>
        <v>,</v>
      </c>
      <c r="G140" t="str">
        <f>data!Z141&amp;","&amp;data!AC141</f>
        <v>,</v>
      </c>
      <c r="H140" t="str">
        <f>data!AE141&amp;","&amp;data!AH141</f>
        <v>,</v>
      </c>
      <c r="I140" t="str">
        <f>data!AJ141&amp;","&amp;data!AM141</f>
        <v>,</v>
      </c>
      <c r="J140" t="str">
        <f>data!AO141&amp;","&amp;data!AR141</f>
        <v>,</v>
      </c>
      <c r="K140" t="str">
        <f>data!U141&amp;","&amp;COUNTIF($F$2:$J140,F140)</f>
        <v>,695</v>
      </c>
      <c r="L140" t="str">
        <f>data!Z141&amp;","&amp;COUNTIF($F$2:$J140,G140)</f>
        <v>,695</v>
      </c>
      <c r="M140" t="str">
        <f>data!AE141&amp;","&amp;COUNTIF($F$2:$J140,H140)</f>
        <v>,695</v>
      </c>
      <c r="N140" t="str">
        <f>data!AJ141&amp;","&amp;COUNTIF($F$2:$J140,I140)</f>
        <v>,695</v>
      </c>
      <c r="O140" t="str">
        <f>data!AO141&amp;","&amp;COUNTIF($F$2:$J140,J140)</f>
        <v>,695</v>
      </c>
    </row>
    <row r="141" spans="1:15">
      <c r="A141" t="str">
        <f>競技者データ入力シート!G146&amp;","&amp;競技者データ入力シート!H146&amp;","&amp;data!U142</f>
        <v>,,</v>
      </c>
      <c r="B141" t="str">
        <f>競技者データ入力シート!G146&amp;","&amp;競技者データ入力シート!H146&amp;","&amp;data!Z142</f>
        <v>,,</v>
      </c>
      <c r="C141" t="str">
        <f>競技者データ入力シート!G146&amp;","&amp;競技者データ入力シート!H146&amp;","&amp;data!AE142</f>
        <v>,,</v>
      </c>
      <c r="D141" t="str">
        <f>競技者データ入力シート!G146&amp;","&amp;競技者データ入力シート!H146&amp;","&amp;data!AJ142</f>
        <v>,,</v>
      </c>
      <c r="E141" t="str">
        <f>競技者データ入力シート!G146&amp;","&amp;競技者データ入力シート!H146&amp;","&amp;data!AO142</f>
        <v>,,</v>
      </c>
      <c r="F141" t="str">
        <f>data!U142&amp;","&amp;data!X142</f>
        <v>,</v>
      </c>
      <c r="G141" t="str">
        <f>data!Z142&amp;","&amp;data!AC142</f>
        <v>,</v>
      </c>
      <c r="H141" t="str">
        <f>data!AE142&amp;","&amp;data!AH142</f>
        <v>,</v>
      </c>
      <c r="I141" t="str">
        <f>data!AJ142&amp;","&amp;data!AM142</f>
        <v>,</v>
      </c>
      <c r="J141" t="str">
        <f>data!AO142&amp;","&amp;data!AR142</f>
        <v>,</v>
      </c>
      <c r="K141" t="str">
        <f>data!U142&amp;","&amp;COUNTIF($F$2:$J141,F141)</f>
        <v>,700</v>
      </c>
      <c r="L141" t="str">
        <f>data!Z142&amp;","&amp;COUNTIF($F$2:$J141,G141)</f>
        <v>,700</v>
      </c>
      <c r="M141" t="str">
        <f>data!AE142&amp;","&amp;COUNTIF($F$2:$J141,H141)</f>
        <v>,700</v>
      </c>
      <c r="N141" t="str">
        <f>data!AJ142&amp;","&amp;COUNTIF($F$2:$J141,I141)</f>
        <v>,700</v>
      </c>
      <c r="O141" t="str">
        <f>data!AO142&amp;","&amp;COUNTIF($F$2:$J141,J141)</f>
        <v>,700</v>
      </c>
    </row>
    <row r="142" spans="1:15">
      <c r="A142" t="str">
        <f>競技者データ入力シート!G147&amp;","&amp;競技者データ入力シート!H147&amp;","&amp;data!U143</f>
        <v>,,</v>
      </c>
      <c r="B142" t="str">
        <f>競技者データ入力シート!G147&amp;","&amp;競技者データ入力シート!H147&amp;","&amp;data!Z143</f>
        <v>,,</v>
      </c>
      <c r="C142" t="str">
        <f>競技者データ入力シート!G147&amp;","&amp;競技者データ入力シート!H147&amp;","&amp;data!AE143</f>
        <v>,,</v>
      </c>
      <c r="D142" t="str">
        <f>競技者データ入力シート!G147&amp;","&amp;競技者データ入力シート!H147&amp;","&amp;data!AJ143</f>
        <v>,,</v>
      </c>
      <c r="E142" t="str">
        <f>競技者データ入力シート!G147&amp;","&amp;競技者データ入力シート!H147&amp;","&amp;data!AO143</f>
        <v>,,</v>
      </c>
      <c r="F142" t="str">
        <f>data!U143&amp;","&amp;data!X143</f>
        <v>,</v>
      </c>
      <c r="G142" t="str">
        <f>data!Z143&amp;","&amp;data!AC143</f>
        <v>,</v>
      </c>
      <c r="H142" t="str">
        <f>data!AE143&amp;","&amp;data!AH143</f>
        <v>,</v>
      </c>
      <c r="I142" t="str">
        <f>data!AJ143&amp;","&amp;data!AM143</f>
        <v>,</v>
      </c>
      <c r="J142" t="str">
        <f>data!AO143&amp;","&amp;data!AR143</f>
        <v>,</v>
      </c>
      <c r="K142" t="str">
        <f>data!U143&amp;","&amp;COUNTIF($F$2:$J142,F142)</f>
        <v>,705</v>
      </c>
      <c r="L142" t="str">
        <f>data!Z143&amp;","&amp;COUNTIF($F$2:$J142,G142)</f>
        <v>,705</v>
      </c>
      <c r="M142" t="str">
        <f>data!AE143&amp;","&amp;COUNTIF($F$2:$J142,H142)</f>
        <v>,705</v>
      </c>
      <c r="N142" t="str">
        <f>data!AJ143&amp;","&amp;COUNTIF($F$2:$J142,I142)</f>
        <v>,705</v>
      </c>
      <c r="O142" t="str">
        <f>data!AO143&amp;","&amp;COUNTIF($F$2:$J142,J142)</f>
        <v>,705</v>
      </c>
    </row>
    <row r="143" spans="1:15">
      <c r="A143" t="str">
        <f>競技者データ入力シート!G148&amp;","&amp;競技者データ入力シート!H148&amp;","&amp;data!U144</f>
        <v>,,</v>
      </c>
      <c r="B143" t="str">
        <f>競技者データ入力シート!G148&amp;","&amp;競技者データ入力シート!H148&amp;","&amp;data!Z144</f>
        <v>,,</v>
      </c>
      <c r="C143" t="str">
        <f>競技者データ入力シート!G148&amp;","&amp;競技者データ入力シート!H148&amp;","&amp;data!AE144</f>
        <v>,,</v>
      </c>
      <c r="D143" t="str">
        <f>競技者データ入力シート!G148&amp;","&amp;競技者データ入力シート!H148&amp;","&amp;data!AJ144</f>
        <v>,,</v>
      </c>
      <c r="E143" t="str">
        <f>競技者データ入力シート!G148&amp;","&amp;競技者データ入力シート!H148&amp;","&amp;data!AO144</f>
        <v>,,</v>
      </c>
      <c r="F143" t="str">
        <f>data!U144&amp;","&amp;data!X144</f>
        <v>,</v>
      </c>
      <c r="G143" t="str">
        <f>data!Z144&amp;","&amp;data!AC144</f>
        <v>,</v>
      </c>
      <c r="H143" t="str">
        <f>data!AE144&amp;","&amp;data!AH144</f>
        <v>,</v>
      </c>
      <c r="I143" t="str">
        <f>data!AJ144&amp;","&amp;data!AM144</f>
        <v>,</v>
      </c>
      <c r="J143" t="str">
        <f>data!AO144&amp;","&amp;data!AR144</f>
        <v>,</v>
      </c>
      <c r="K143" t="str">
        <f>data!U144&amp;","&amp;COUNTIF($F$2:$J143,F143)</f>
        <v>,710</v>
      </c>
      <c r="L143" t="str">
        <f>data!Z144&amp;","&amp;COUNTIF($F$2:$J143,G143)</f>
        <v>,710</v>
      </c>
      <c r="M143" t="str">
        <f>data!AE144&amp;","&amp;COUNTIF($F$2:$J143,H143)</f>
        <v>,710</v>
      </c>
      <c r="N143" t="str">
        <f>data!AJ144&amp;","&amp;COUNTIF($F$2:$J143,I143)</f>
        <v>,710</v>
      </c>
      <c r="O143" t="str">
        <f>data!AO144&amp;","&amp;COUNTIF($F$2:$J143,J143)</f>
        <v>,710</v>
      </c>
    </row>
    <row r="144" spans="1:15">
      <c r="A144" t="str">
        <f>競技者データ入力シート!G149&amp;","&amp;競技者データ入力シート!H149&amp;","&amp;data!U145</f>
        <v>,,</v>
      </c>
      <c r="B144" t="str">
        <f>競技者データ入力シート!G149&amp;","&amp;競技者データ入力シート!H149&amp;","&amp;data!Z145</f>
        <v>,,</v>
      </c>
      <c r="C144" t="str">
        <f>競技者データ入力シート!G149&amp;","&amp;競技者データ入力シート!H149&amp;","&amp;data!AE145</f>
        <v>,,</v>
      </c>
      <c r="D144" t="str">
        <f>競技者データ入力シート!G149&amp;","&amp;競技者データ入力シート!H149&amp;","&amp;data!AJ145</f>
        <v>,,</v>
      </c>
      <c r="E144" t="str">
        <f>競技者データ入力シート!G149&amp;","&amp;競技者データ入力シート!H149&amp;","&amp;data!AO145</f>
        <v>,,</v>
      </c>
      <c r="F144" t="str">
        <f>data!U145&amp;","&amp;data!X145</f>
        <v>,</v>
      </c>
      <c r="G144" t="str">
        <f>data!Z145&amp;","&amp;data!AC145</f>
        <v>,</v>
      </c>
      <c r="H144" t="str">
        <f>data!AE145&amp;","&amp;data!AH145</f>
        <v>,</v>
      </c>
      <c r="I144" t="str">
        <f>data!AJ145&amp;","&amp;data!AM145</f>
        <v>,</v>
      </c>
      <c r="J144" t="str">
        <f>data!AO145&amp;","&amp;data!AR145</f>
        <v>,</v>
      </c>
      <c r="K144" t="str">
        <f>data!U145&amp;","&amp;COUNTIF($F$2:$J144,F144)</f>
        <v>,715</v>
      </c>
      <c r="L144" t="str">
        <f>data!Z145&amp;","&amp;COUNTIF($F$2:$J144,G144)</f>
        <v>,715</v>
      </c>
      <c r="M144" t="str">
        <f>data!AE145&amp;","&amp;COUNTIF($F$2:$J144,H144)</f>
        <v>,715</v>
      </c>
      <c r="N144" t="str">
        <f>data!AJ145&amp;","&amp;COUNTIF($F$2:$J144,I144)</f>
        <v>,715</v>
      </c>
      <c r="O144" t="str">
        <f>data!AO145&amp;","&amp;COUNTIF($F$2:$J144,J144)</f>
        <v>,715</v>
      </c>
    </row>
    <row r="145" spans="1:15">
      <c r="A145" t="str">
        <f>競技者データ入力シート!G150&amp;","&amp;競技者データ入力シート!H150&amp;","&amp;data!U146</f>
        <v>,,</v>
      </c>
      <c r="B145" t="str">
        <f>競技者データ入力シート!G150&amp;","&amp;競技者データ入力シート!H150&amp;","&amp;data!Z146</f>
        <v>,,</v>
      </c>
      <c r="C145" t="str">
        <f>競技者データ入力シート!G150&amp;","&amp;競技者データ入力シート!H150&amp;","&amp;data!AE146</f>
        <v>,,</v>
      </c>
      <c r="D145" t="str">
        <f>競技者データ入力シート!G150&amp;","&amp;競技者データ入力シート!H150&amp;","&amp;data!AJ146</f>
        <v>,,</v>
      </c>
      <c r="E145" t="str">
        <f>競技者データ入力シート!G150&amp;","&amp;競技者データ入力シート!H150&amp;","&amp;data!AO146</f>
        <v>,,</v>
      </c>
      <c r="F145" t="str">
        <f>data!U146&amp;","&amp;data!X146</f>
        <v>,</v>
      </c>
      <c r="G145" t="str">
        <f>data!Z146&amp;","&amp;data!AC146</f>
        <v>,</v>
      </c>
      <c r="H145" t="str">
        <f>data!AE146&amp;","&amp;data!AH146</f>
        <v>,</v>
      </c>
      <c r="I145" t="str">
        <f>data!AJ146&amp;","&amp;data!AM146</f>
        <v>,</v>
      </c>
      <c r="J145" t="str">
        <f>data!AO146&amp;","&amp;data!AR146</f>
        <v>,</v>
      </c>
      <c r="K145" t="str">
        <f>data!U146&amp;","&amp;COUNTIF($F$2:$J145,F145)</f>
        <v>,720</v>
      </c>
      <c r="L145" t="str">
        <f>data!Z146&amp;","&amp;COUNTIF($F$2:$J145,G145)</f>
        <v>,720</v>
      </c>
      <c r="M145" t="str">
        <f>data!AE146&amp;","&amp;COUNTIF($F$2:$J145,H145)</f>
        <v>,720</v>
      </c>
      <c r="N145" t="str">
        <f>data!AJ146&amp;","&amp;COUNTIF($F$2:$J145,I145)</f>
        <v>,720</v>
      </c>
      <c r="O145" t="str">
        <f>data!AO146&amp;","&amp;COUNTIF($F$2:$J145,J145)</f>
        <v>,720</v>
      </c>
    </row>
    <row r="146" spans="1:15">
      <c r="A146" t="str">
        <f>競技者データ入力シート!G151&amp;","&amp;競技者データ入力シート!H151&amp;","&amp;data!U147</f>
        <v>,,</v>
      </c>
      <c r="B146" t="str">
        <f>競技者データ入力シート!G151&amp;","&amp;競技者データ入力シート!H151&amp;","&amp;data!Z147</f>
        <v>,,</v>
      </c>
      <c r="C146" t="str">
        <f>競技者データ入力シート!G151&amp;","&amp;競技者データ入力シート!H151&amp;","&amp;data!AE147</f>
        <v>,,</v>
      </c>
      <c r="D146" t="str">
        <f>競技者データ入力シート!G151&amp;","&amp;競技者データ入力シート!H151&amp;","&amp;data!AJ147</f>
        <v>,,</v>
      </c>
      <c r="E146" t="str">
        <f>競技者データ入力シート!G151&amp;","&amp;競技者データ入力シート!H151&amp;","&amp;data!AO147</f>
        <v>,,</v>
      </c>
      <c r="F146" t="str">
        <f>data!U147&amp;","&amp;data!X147</f>
        <v>,</v>
      </c>
      <c r="G146" t="str">
        <f>data!Z147&amp;","&amp;data!AC147</f>
        <v>,</v>
      </c>
      <c r="H146" t="str">
        <f>data!AE147&amp;","&amp;data!AH147</f>
        <v>,</v>
      </c>
      <c r="I146" t="str">
        <f>data!AJ147&amp;","&amp;data!AM147</f>
        <v>,</v>
      </c>
      <c r="J146" t="str">
        <f>data!AO147&amp;","&amp;data!AR147</f>
        <v>,</v>
      </c>
      <c r="K146" t="str">
        <f>data!U147&amp;","&amp;COUNTIF($F$2:$J146,F146)</f>
        <v>,725</v>
      </c>
      <c r="L146" t="str">
        <f>data!Z147&amp;","&amp;COUNTIF($F$2:$J146,G146)</f>
        <v>,725</v>
      </c>
      <c r="M146" t="str">
        <f>data!AE147&amp;","&amp;COUNTIF($F$2:$J146,H146)</f>
        <v>,725</v>
      </c>
      <c r="N146" t="str">
        <f>data!AJ147&amp;","&amp;COUNTIF($F$2:$J146,I146)</f>
        <v>,725</v>
      </c>
      <c r="O146" t="str">
        <f>data!AO147&amp;","&amp;COUNTIF($F$2:$J146,J146)</f>
        <v>,725</v>
      </c>
    </row>
    <row r="147" spans="1:15">
      <c r="A147" t="str">
        <f>競技者データ入力シート!G152&amp;","&amp;競技者データ入力シート!H152&amp;","&amp;data!U148</f>
        <v>,,</v>
      </c>
      <c r="B147" t="str">
        <f>競技者データ入力シート!G152&amp;","&amp;競技者データ入力シート!H152&amp;","&amp;data!Z148</f>
        <v>,,</v>
      </c>
      <c r="C147" t="str">
        <f>競技者データ入力シート!G152&amp;","&amp;競技者データ入力シート!H152&amp;","&amp;data!AE148</f>
        <v>,,</v>
      </c>
      <c r="D147" t="str">
        <f>競技者データ入力シート!G152&amp;","&amp;競技者データ入力シート!H152&amp;","&amp;data!AJ148</f>
        <v>,,</v>
      </c>
      <c r="E147" t="str">
        <f>競技者データ入力シート!G152&amp;","&amp;競技者データ入力シート!H152&amp;","&amp;data!AO148</f>
        <v>,,</v>
      </c>
      <c r="F147" t="str">
        <f>data!U148&amp;","&amp;data!X148</f>
        <v>,</v>
      </c>
      <c r="G147" t="str">
        <f>data!Z148&amp;","&amp;data!AC148</f>
        <v>,</v>
      </c>
      <c r="H147" t="str">
        <f>data!AE148&amp;","&amp;data!AH148</f>
        <v>,</v>
      </c>
      <c r="I147" t="str">
        <f>data!AJ148&amp;","&amp;data!AM148</f>
        <v>,</v>
      </c>
      <c r="J147" t="str">
        <f>data!AO148&amp;","&amp;data!AR148</f>
        <v>,</v>
      </c>
      <c r="K147" t="str">
        <f>data!U148&amp;","&amp;COUNTIF($F$2:$J147,F147)</f>
        <v>,730</v>
      </c>
      <c r="L147" t="str">
        <f>data!Z148&amp;","&amp;COUNTIF($F$2:$J147,G147)</f>
        <v>,730</v>
      </c>
      <c r="M147" t="str">
        <f>data!AE148&amp;","&amp;COUNTIF($F$2:$J147,H147)</f>
        <v>,730</v>
      </c>
      <c r="N147" t="str">
        <f>data!AJ148&amp;","&amp;COUNTIF($F$2:$J147,I147)</f>
        <v>,730</v>
      </c>
      <c r="O147" t="str">
        <f>data!AO148&amp;","&amp;COUNTIF($F$2:$J147,J147)</f>
        <v>,730</v>
      </c>
    </row>
    <row r="148" spans="1:15">
      <c r="A148" t="str">
        <f>競技者データ入力シート!G153&amp;","&amp;競技者データ入力シート!H153&amp;","&amp;data!U149</f>
        <v>,,</v>
      </c>
      <c r="B148" t="str">
        <f>競技者データ入力シート!G153&amp;","&amp;競技者データ入力シート!H153&amp;","&amp;data!Z149</f>
        <v>,,</v>
      </c>
      <c r="C148" t="str">
        <f>競技者データ入力シート!G153&amp;","&amp;競技者データ入力シート!H153&amp;","&amp;data!AE149</f>
        <v>,,</v>
      </c>
      <c r="D148" t="str">
        <f>競技者データ入力シート!G153&amp;","&amp;競技者データ入力シート!H153&amp;","&amp;data!AJ149</f>
        <v>,,</v>
      </c>
      <c r="E148" t="str">
        <f>競技者データ入力シート!G153&amp;","&amp;競技者データ入力シート!H153&amp;","&amp;data!AO149</f>
        <v>,,</v>
      </c>
      <c r="F148" t="str">
        <f>data!U149&amp;","&amp;data!X149</f>
        <v>,</v>
      </c>
      <c r="G148" t="str">
        <f>data!Z149&amp;","&amp;data!AC149</f>
        <v>,</v>
      </c>
      <c r="H148" t="str">
        <f>data!AE149&amp;","&amp;data!AH149</f>
        <v>,</v>
      </c>
      <c r="I148" t="str">
        <f>data!AJ149&amp;","&amp;data!AM149</f>
        <v>,</v>
      </c>
      <c r="J148" t="str">
        <f>data!AO149&amp;","&amp;data!AR149</f>
        <v>,</v>
      </c>
      <c r="K148" t="str">
        <f>data!U149&amp;","&amp;COUNTIF($F$2:$J148,F148)</f>
        <v>,735</v>
      </c>
      <c r="L148" t="str">
        <f>data!Z149&amp;","&amp;COUNTIF($F$2:$J148,G148)</f>
        <v>,735</v>
      </c>
      <c r="M148" t="str">
        <f>data!AE149&amp;","&amp;COUNTIF($F$2:$J148,H148)</f>
        <v>,735</v>
      </c>
      <c r="N148" t="str">
        <f>data!AJ149&amp;","&amp;COUNTIF($F$2:$J148,I148)</f>
        <v>,735</v>
      </c>
      <c r="O148" t="str">
        <f>data!AO149&amp;","&amp;COUNTIF($F$2:$J148,J148)</f>
        <v>,735</v>
      </c>
    </row>
    <row r="149" spans="1:15">
      <c r="A149" t="str">
        <f>競技者データ入力シート!G154&amp;","&amp;競技者データ入力シート!H154&amp;","&amp;data!U150</f>
        <v>,,</v>
      </c>
      <c r="B149" t="str">
        <f>競技者データ入力シート!G154&amp;","&amp;競技者データ入力シート!H154&amp;","&amp;data!Z150</f>
        <v>,,</v>
      </c>
      <c r="C149" t="str">
        <f>競技者データ入力シート!G154&amp;","&amp;競技者データ入力シート!H154&amp;","&amp;data!AE150</f>
        <v>,,</v>
      </c>
      <c r="D149" t="str">
        <f>競技者データ入力シート!G154&amp;","&amp;競技者データ入力シート!H154&amp;","&amp;data!AJ150</f>
        <v>,,</v>
      </c>
      <c r="E149" t="str">
        <f>競技者データ入力シート!G154&amp;","&amp;競技者データ入力シート!H154&amp;","&amp;data!AO150</f>
        <v>,,</v>
      </c>
      <c r="F149" t="str">
        <f>data!U150&amp;","&amp;data!X150</f>
        <v>,</v>
      </c>
      <c r="G149" t="str">
        <f>data!Z150&amp;","&amp;data!AC150</f>
        <v>,</v>
      </c>
      <c r="H149" t="str">
        <f>data!AE150&amp;","&amp;data!AH150</f>
        <v>,</v>
      </c>
      <c r="I149" t="str">
        <f>data!AJ150&amp;","&amp;data!AM150</f>
        <v>,</v>
      </c>
      <c r="J149" t="str">
        <f>data!AO150&amp;","&amp;data!AR150</f>
        <v>,</v>
      </c>
      <c r="K149" t="str">
        <f>data!U150&amp;","&amp;COUNTIF($F$2:$J149,F149)</f>
        <v>,740</v>
      </c>
      <c r="L149" t="str">
        <f>data!Z150&amp;","&amp;COUNTIF($F$2:$J149,G149)</f>
        <v>,740</v>
      </c>
      <c r="M149" t="str">
        <f>data!AE150&amp;","&amp;COUNTIF($F$2:$J149,H149)</f>
        <v>,740</v>
      </c>
      <c r="N149" t="str">
        <f>data!AJ150&amp;","&amp;COUNTIF($F$2:$J149,I149)</f>
        <v>,740</v>
      </c>
      <c r="O149" t="str">
        <f>data!AO150&amp;","&amp;COUNTIF($F$2:$J149,J149)</f>
        <v>,740</v>
      </c>
    </row>
    <row r="150" spans="1:15">
      <c r="A150" t="str">
        <f>競技者データ入力シート!G155&amp;","&amp;競技者データ入力シート!H155&amp;","&amp;data!U151</f>
        <v>,,</v>
      </c>
      <c r="B150" t="str">
        <f>競技者データ入力シート!G155&amp;","&amp;競技者データ入力シート!H155&amp;","&amp;data!Z151</f>
        <v>,,</v>
      </c>
      <c r="C150" t="str">
        <f>競技者データ入力シート!G155&amp;","&amp;競技者データ入力シート!H155&amp;","&amp;data!AE151</f>
        <v>,,</v>
      </c>
      <c r="D150" t="str">
        <f>競技者データ入力シート!G155&amp;","&amp;競技者データ入力シート!H155&amp;","&amp;data!AJ151</f>
        <v>,,</v>
      </c>
      <c r="E150" t="str">
        <f>競技者データ入力シート!G155&amp;","&amp;競技者データ入力シート!H155&amp;","&amp;data!AO151</f>
        <v>,,</v>
      </c>
      <c r="F150" t="str">
        <f>data!U151&amp;","&amp;data!X151</f>
        <v>,</v>
      </c>
      <c r="G150" t="str">
        <f>data!Z151&amp;","&amp;data!AC151</f>
        <v>,</v>
      </c>
      <c r="H150" t="str">
        <f>data!AE151&amp;","&amp;data!AH151</f>
        <v>,</v>
      </c>
      <c r="I150" t="str">
        <f>data!AJ151&amp;","&amp;data!AM151</f>
        <v>,</v>
      </c>
      <c r="J150" t="str">
        <f>data!AO151&amp;","&amp;data!AR151</f>
        <v>,</v>
      </c>
      <c r="K150" t="str">
        <f>data!U151&amp;","&amp;COUNTIF($F$2:$J150,F150)</f>
        <v>,745</v>
      </c>
      <c r="L150" t="str">
        <f>data!Z151&amp;","&amp;COUNTIF($F$2:$J150,G150)</f>
        <v>,745</v>
      </c>
      <c r="M150" t="str">
        <f>data!AE151&amp;","&amp;COUNTIF($F$2:$J150,H150)</f>
        <v>,745</v>
      </c>
      <c r="N150" t="str">
        <f>data!AJ151&amp;","&amp;COUNTIF($F$2:$J150,I150)</f>
        <v>,745</v>
      </c>
      <c r="O150" t="str">
        <f>data!AO151&amp;","&amp;COUNTIF($F$2:$J150,J150)</f>
        <v>,745</v>
      </c>
    </row>
    <row r="151" spans="1:15">
      <c r="A151" t="str">
        <f>競技者データ入力シート!G156&amp;","&amp;競技者データ入力シート!H156&amp;","&amp;data!U152</f>
        <v>,,</v>
      </c>
      <c r="B151" t="str">
        <f>競技者データ入力シート!G156&amp;","&amp;競技者データ入力シート!H156&amp;","&amp;data!Z152</f>
        <v>,,</v>
      </c>
      <c r="C151" t="str">
        <f>競技者データ入力シート!G156&amp;","&amp;競技者データ入力シート!H156&amp;","&amp;data!AE152</f>
        <v>,,</v>
      </c>
      <c r="D151" t="str">
        <f>競技者データ入力シート!G156&amp;","&amp;競技者データ入力シート!H156&amp;","&amp;data!AJ152</f>
        <v>,,</v>
      </c>
      <c r="E151" t="str">
        <f>競技者データ入力シート!G156&amp;","&amp;競技者データ入力シート!H156&amp;","&amp;data!AO152</f>
        <v>,,</v>
      </c>
      <c r="F151" t="str">
        <f>data!U152&amp;","&amp;data!X152</f>
        <v>,</v>
      </c>
      <c r="G151" t="str">
        <f>data!Z152&amp;","&amp;data!AC152</f>
        <v>,</v>
      </c>
      <c r="H151" t="str">
        <f>data!AE152&amp;","&amp;data!AH152</f>
        <v>,</v>
      </c>
      <c r="I151" t="str">
        <f>data!AJ152&amp;","&amp;data!AM152</f>
        <v>,</v>
      </c>
      <c r="J151" t="str">
        <f>data!AO152&amp;","&amp;data!AR152</f>
        <v>,</v>
      </c>
      <c r="K151" t="str">
        <f>data!U152&amp;","&amp;COUNTIF($F$2:$J151,F151)</f>
        <v>,750</v>
      </c>
      <c r="L151" t="str">
        <f>data!Z152&amp;","&amp;COUNTIF($F$2:$J151,G151)</f>
        <v>,750</v>
      </c>
      <c r="M151" t="str">
        <f>data!AE152&amp;","&amp;COUNTIF($F$2:$J151,H151)</f>
        <v>,750</v>
      </c>
      <c r="N151" t="str">
        <f>data!AJ152&amp;","&amp;COUNTIF($F$2:$J151,I151)</f>
        <v>,750</v>
      </c>
      <c r="O151" t="str">
        <f>data!AO152&amp;","&amp;COUNTIF($F$2:$J151,J151)</f>
        <v>,750</v>
      </c>
    </row>
    <row r="152" spans="1:15">
      <c r="A152" t="str">
        <f>競技者データ入力シート!G157&amp;","&amp;競技者データ入力シート!H157&amp;","&amp;data!U153</f>
        <v>,,</v>
      </c>
      <c r="B152" t="str">
        <f>競技者データ入力シート!G157&amp;","&amp;競技者データ入力シート!H157&amp;","&amp;data!Z153</f>
        <v>,,</v>
      </c>
      <c r="C152" t="str">
        <f>競技者データ入力シート!G157&amp;","&amp;競技者データ入力シート!H157&amp;","&amp;data!AE153</f>
        <v>,,</v>
      </c>
      <c r="D152" t="str">
        <f>競技者データ入力シート!G157&amp;","&amp;競技者データ入力シート!H157&amp;","&amp;data!AJ153</f>
        <v>,,</v>
      </c>
      <c r="E152" t="str">
        <f>競技者データ入力シート!G157&amp;","&amp;競技者データ入力シート!H157&amp;","&amp;data!AO153</f>
        <v>,,</v>
      </c>
      <c r="F152" t="str">
        <f>data!U153&amp;","&amp;data!X153</f>
        <v>,</v>
      </c>
      <c r="G152" t="str">
        <f>data!Z153&amp;","&amp;data!AC153</f>
        <v>,</v>
      </c>
      <c r="H152" t="str">
        <f>data!AE153&amp;","&amp;data!AH153</f>
        <v>,</v>
      </c>
      <c r="I152" t="str">
        <f>data!AJ153&amp;","&amp;data!AM153</f>
        <v>,</v>
      </c>
      <c r="J152" t="str">
        <f>data!AO153&amp;","&amp;data!AR153</f>
        <v>,</v>
      </c>
      <c r="K152" t="str">
        <f>data!U153&amp;","&amp;COUNTIF($F$2:$J152,F152)</f>
        <v>,755</v>
      </c>
      <c r="L152" t="str">
        <f>data!Z153&amp;","&amp;COUNTIF($F$2:$J152,G152)</f>
        <v>,755</v>
      </c>
      <c r="M152" t="str">
        <f>data!AE153&amp;","&amp;COUNTIF($F$2:$J152,H152)</f>
        <v>,755</v>
      </c>
      <c r="N152" t="str">
        <f>data!AJ153&amp;","&amp;COUNTIF($F$2:$J152,I152)</f>
        <v>,755</v>
      </c>
      <c r="O152" t="str">
        <f>data!AO153&amp;","&amp;COUNTIF($F$2:$J152,J152)</f>
        <v>,755</v>
      </c>
    </row>
    <row r="153" spans="1:15">
      <c r="A153" t="str">
        <f>競技者データ入力シート!G158&amp;","&amp;競技者データ入力シート!H158&amp;","&amp;data!U154</f>
        <v>,,</v>
      </c>
      <c r="B153" t="str">
        <f>競技者データ入力シート!G158&amp;","&amp;競技者データ入力シート!H158&amp;","&amp;data!Z154</f>
        <v>,,</v>
      </c>
      <c r="C153" t="str">
        <f>競技者データ入力シート!G158&amp;","&amp;競技者データ入力シート!H158&amp;","&amp;data!AE154</f>
        <v>,,</v>
      </c>
      <c r="D153" t="str">
        <f>競技者データ入力シート!G158&amp;","&amp;競技者データ入力シート!H158&amp;","&amp;data!AJ154</f>
        <v>,,</v>
      </c>
      <c r="E153" t="str">
        <f>競技者データ入力シート!G158&amp;","&amp;競技者データ入力シート!H158&amp;","&amp;data!AO154</f>
        <v>,,</v>
      </c>
      <c r="F153" t="str">
        <f>data!U154&amp;","&amp;data!X154</f>
        <v>,</v>
      </c>
      <c r="G153" t="str">
        <f>data!Z154&amp;","&amp;data!AC154</f>
        <v>,</v>
      </c>
      <c r="H153" t="str">
        <f>data!AE154&amp;","&amp;data!AH154</f>
        <v>,</v>
      </c>
      <c r="I153" t="str">
        <f>data!AJ154&amp;","&amp;data!AM154</f>
        <v>,</v>
      </c>
      <c r="J153" t="str">
        <f>data!AO154&amp;","&amp;data!AR154</f>
        <v>,</v>
      </c>
      <c r="K153" t="str">
        <f>data!U154&amp;","&amp;COUNTIF($F$2:$J153,F153)</f>
        <v>,760</v>
      </c>
      <c r="L153" t="str">
        <f>data!Z154&amp;","&amp;COUNTIF($F$2:$J153,G153)</f>
        <v>,760</v>
      </c>
      <c r="M153" t="str">
        <f>data!AE154&amp;","&amp;COUNTIF($F$2:$J153,H153)</f>
        <v>,760</v>
      </c>
      <c r="N153" t="str">
        <f>data!AJ154&amp;","&amp;COUNTIF($F$2:$J153,I153)</f>
        <v>,760</v>
      </c>
      <c r="O153" t="str">
        <f>data!AO154&amp;","&amp;COUNTIF($F$2:$J153,J153)</f>
        <v>,760</v>
      </c>
    </row>
    <row r="154" spans="1:15">
      <c r="A154" t="str">
        <f>競技者データ入力シート!G159&amp;","&amp;競技者データ入力シート!H159&amp;","&amp;data!U155</f>
        <v>,,</v>
      </c>
      <c r="B154" t="str">
        <f>競技者データ入力シート!G159&amp;","&amp;競技者データ入力シート!H159&amp;","&amp;data!Z155</f>
        <v>,,</v>
      </c>
      <c r="C154" t="str">
        <f>競技者データ入力シート!G159&amp;","&amp;競技者データ入力シート!H159&amp;","&amp;data!AE155</f>
        <v>,,</v>
      </c>
      <c r="D154" t="str">
        <f>競技者データ入力シート!G159&amp;","&amp;競技者データ入力シート!H159&amp;","&amp;data!AJ155</f>
        <v>,,</v>
      </c>
      <c r="E154" t="str">
        <f>競技者データ入力シート!G159&amp;","&amp;競技者データ入力シート!H159&amp;","&amp;data!AO155</f>
        <v>,,</v>
      </c>
      <c r="F154" t="str">
        <f>data!U155&amp;","&amp;data!X155</f>
        <v>,</v>
      </c>
      <c r="G154" t="str">
        <f>data!Z155&amp;","&amp;data!AC155</f>
        <v>,</v>
      </c>
      <c r="H154" t="str">
        <f>data!AE155&amp;","&amp;data!AH155</f>
        <v>,</v>
      </c>
      <c r="I154" t="str">
        <f>data!AJ155&amp;","&amp;data!AM155</f>
        <v>,</v>
      </c>
      <c r="J154" t="str">
        <f>data!AO155&amp;","&amp;data!AR155</f>
        <v>,</v>
      </c>
      <c r="K154" t="str">
        <f>data!U155&amp;","&amp;COUNTIF($F$2:$J154,F154)</f>
        <v>,765</v>
      </c>
      <c r="L154" t="str">
        <f>data!Z155&amp;","&amp;COUNTIF($F$2:$J154,G154)</f>
        <v>,765</v>
      </c>
      <c r="M154" t="str">
        <f>data!AE155&amp;","&amp;COUNTIF($F$2:$J154,H154)</f>
        <v>,765</v>
      </c>
      <c r="N154" t="str">
        <f>data!AJ155&amp;","&amp;COUNTIF($F$2:$J154,I154)</f>
        <v>,765</v>
      </c>
      <c r="O154" t="str">
        <f>data!AO155&amp;","&amp;COUNTIF($F$2:$J154,J154)</f>
        <v>,765</v>
      </c>
    </row>
    <row r="155" spans="1:15">
      <c r="A155" t="str">
        <f>競技者データ入力シート!G160&amp;","&amp;競技者データ入力シート!H160&amp;","&amp;data!U156</f>
        <v>,,</v>
      </c>
      <c r="B155" t="str">
        <f>競技者データ入力シート!G160&amp;","&amp;競技者データ入力シート!H160&amp;","&amp;data!Z156</f>
        <v>,,</v>
      </c>
      <c r="C155" t="str">
        <f>競技者データ入力シート!G160&amp;","&amp;競技者データ入力シート!H160&amp;","&amp;data!AE156</f>
        <v>,,</v>
      </c>
      <c r="D155" t="str">
        <f>競技者データ入力シート!G160&amp;","&amp;競技者データ入力シート!H160&amp;","&amp;data!AJ156</f>
        <v>,,</v>
      </c>
      <c r="E155" t="str">
        <f>競技者データ入力シート!G160&amp;","&amp;競技者データ入力シート!H160&amp;","&amp;data!AO156</f>
        <v>,,</v>
      </c>
      <c r="F155" t="str">
        <f>data!U156&amp;","&amp;data!X156</f>
        <v>,</v>
      </c>
      <c r="G155" t="str">
        <f>data!Z156&amp;","&amp;data!AC156</f>
        <v>,</v>
      </c>
      <c r="H155" t="str">
        <f>data!AE156&amp;","&amp;data!AH156</f>
        <v>,</v>
      </c>
      <c r="I155" t="str">
        <f>data!AJ156&amp;","&amp;data!AM156</f>
        <v>,</v>
      </c>
      <c r="J155" t="str">
        <f>data!AO156&amp;","&amp;data!AR156</f>
        <v>,</v>
      </c>
      <c r="K155" t="str">
        <f>data!U156&amp;","&amp;COUNTIF($F$2:$J155,F155)</f>
        <v>,770</v>
      </c>
      <c r="L155" t="str">
        <f>data!Z156&amp;","&amp;COUNTIF($F$2:$J155,G155)</f>
        <v>,770</v>
      </c>
      <c r="M155" t="str">
        <f>data!AE156&amp;","&amp;COUNTIF($F$2:$J155,H155)</f>
        <v>,770</v>
      </c>
      <c r="N155" t="str">
        <f>data!AJ156&amp;","&amp;COUNTIF($F$2:$J155,I155)</f>
        <v>,770</v>
      </c>
      <c r="O155" t="str">
        <f>data!AO156&amp;","&amp;COUNTIF($F$2:$J155,J155)</f>
        <v>,770</v>
      </c>
    </row>
    <row r="156" spans="1:15">
      <c r="A156" t="str">
        <f>競技者データ入力シート!G161&amp;","&amp;競技者データ入力シート!H161&amp;","&amp;data!U157</f>
        <v>,,</v>
      </c>
      <c r="B156" t="str">
        <f>競技者データ入力シート!G161&amp;","&amp;競技者データ入力シート!H161&amp;","&amp;data!Z157</f>
        <v>,,</v>
      </c>
      <c r="C156" t="str">
        <f>競技者データ入力シート!G161&amp;","&amp;競技者データ入力シート!H161&amp;","&amp;data!AE157</f>
        <v>,,</v>
      </c>
      <c r="D156" t="str">
        <f>競技者データ入力シート!G161&amp;","&amp;競技者データ入力シート!H161&amp;","&amp;data!AJ157</f>
        <v>,,</v>
      </c>
      <c r="E156" t="str">
        <f>競技者データ入力シート!G161&amp;","&amp;競技者データ入力シート!H161&amp;","&amp;data!AO157</f>
        <v>,,</v>
      </c>
      <c r="F156" t="str">
        <f>data!U157&amp;","&amp;data!X157</f>
        <v>,</v>
      </c>
      <c r="G156" t="str">
        <f>data!Z157&amp;","&amp;data!AC157</f>
        <v>,</v>
      </c>
      <c r="H156" t="str">
        <f>data!AE157&amp;","&amp;data!AH157</f>
        <v>,</v>
      </c>
      <c r="I156" t="str">
        <f>data!AJ157&amp;","&amp;data!AM157</f>
        <v>,</v>
      </c>
      <c r="J156" t="str">
        <f>data!AO157&amp;","&amp;data!AR157</f>
        <v>,</v>
      </c>
      <c r="K156" t="str">
        <f>data!U157&amp;","&amp;COUNTIF($F$2:$J156,F156)</f>
        <v>,775</v>
      </c>
      <c r="L156" t="str">
        <f>data!Z157&amp;","&amp;COUNTIF($F$2:$J156,G156)</f>
        <v>,775</v>
      </c>
      <c r="M156" t="str">
        <f>data!AE157&amp;","&amp;COUNTIF($F$2:$J156,H156)</f>
        <v>,775</v>
      </c>
      <c r="N156" t="str">
        <f>data!AJ157&amp;","&amp;COUNTIF($F$2:$J156,I156)</f>
        <v>,775</v>
      </c>
      <c r="O156" t="str">
        <f>data!AO157&amp;","&amp;COUNTIF($F$2:$J156,J156)</f>
        <v>,775</v>
      </c>
    </row>
    <row r="157" spans="1:15">
      <c r="A157" t="str">
        <f>競技者データ入力シート!G162&amp;","&amp;競技者データ入力シート!H162&amp;","&amp;data!U158</f>
        <v>,,</v>
      </c>
      <c r="B157" t="str">
        <f>競技者データ入力シート!G162&amp;","&amp;競技者データ入力シート!H162&amp;","&amp;data!Z158</f>
        <v>,,</v>
      </c>
      <c r="C157" t="str">
        <f>競技者データ入力シート!G162&amp;","&amp;競技者データ入力シート!H162&amp;","&amp;data!AE158</f>
        <v>,,</v>
      </c>
      <c r="D157" t="str">
        <f>競技者データ入力シート!G162&amp;","&amp;競技者データ入力シート!H162&amp;","&amp;data!AJ158</f>
        <v>,,</v>
      </c>
      <c r="E157" t="str">
        <f>競技者データ入力シート!G162&amp;","&amp;競技者データ入力シート!H162&amp;","&amp;data!AO158</f>
        <v>,,</v>
      </c>
      <c r="F157" t="str">
        <f>data!U158&amp;","&amp;data!X158</f>
        <v>,</v>
      </c>
      <c r="G157" t="str">
        <f>data!Z158&amp;","&amp;data!AC158</f>
        <v>,</v>
      </c>
      <c r="H157" t="str">
        <f>data!AE158&amp;","&amp;data!AH158</f>
        <v>,</v>
      </c>
      <c r="I157" t="str">
        <f>data!AJ158&amp;","&amp;data!AM158</f>
        <v>,</v>
      </c>
      <c r="J157" t="str">
        <f>data!AO158&amp;","&amp;data!AR158</f>
        <v>,</v>
      </c>
      <c r="K157" t="str">
        <f>data!U158&amp;","&amp;COUNTIF($F$2:$J157,F157)</f>
        <v>,780</v>
      </c>
      <c r="L157" t="str">
        <f>data!Z158&amp;","&amp;COUNTIF($F$2:$J157,G157)</f>
        <v>,780</v>
      </c>
      <c r="M157" t="str">
        <f>data!AE158&amp;","&amp;COUNTIF($F$2:$J157,H157)</f>
        <v>,780</v>
      </c>
      <c r="N157" t="str">
        <f>data!AJ158&amp;","&amp;COUNTIF($F$2:$J157,I157)</f>
        <v>,780</v>
      </c>
      <c r="O157" t="str">
        <f>data!AO158&amp;","&amp;COUNTIF($F$2:$J157,J157)</f>
        <v>,780</v>
      </c>
    </row>
    <row r="158" spans="1:15">
      <c r="A158" t="str">
        <f>競技者データ入力シート!G163&amp;","&amp;競技者データ入力シート!H163&amp;","&amp;data!U159</f>
        <v>,,</v>
      </c>
      <c r="B158" t="str">
        <f>競技者データ入力シート!G163&amp;","&amp;競技者データ入力シート!H163&amp;","&amp;data!Z159</f>
        <v>,,</v>
      </c>
      <c r="C158" t="str">
        <f>競技者データ入力シート!G163&amp;","&amp;競技者データ入力シート!H163&amp;","&amp;data!AE159</f>
        <v>,,</v>
      </c>
      <c r="D158" t="str">
        <f>競技者データ入力シート!G163&amp;","&amp;競技者データ入力シート!H163&amp;","&amp;data!AJ159</f>
        <v>,,</v>
      </c>
      <c r="E158" t="str">
        <f>競技者データ入力シート!G163&amp;","&amp;競技者データ入力シート!H163&amp;","&amp;data!AO159</f>
        <v>,,</v>
      </c>
      <c r="F158" t="str">
        <f>data!U159&amp;","&amp;data!X159</f>
        <v>,</v>
      </c>
      <c r="G158" t="str">
        <f>data!Z159&amp;","&amp;data!AC159</f>
        <v>,</v>
      </c>
      <c r="H158" t="str">
        <f>data!AE159&amp;","&amp;data!AH159</f>
        <v>,</v>
      </c>
      <c r="I158" t="str">
        <f>data!AJ159&amp;","&amp;data!AM159</f>
        <v>,</v>
      </c>
      <c r="J158" t="str">
        <f>data!AO159&amp;","&amp;data!AR159</f>
        <v>,</v>
      </c>
      <c r="K158" t="str">
        <f>data!U159&amp;","&amp;COUNTIF($F$2:$J158,F158)</f>
        <v>,785</v>
      </c>
      <c r="L158" t="str">
        <f>data!Z159&amp;","&amp;COUNTIF($F$2:$J158,G158)</f>
        <v>,785</v>
      </c>
      <c r="M158" t="str">
        <f>data!AE159&amp;","&amp;COUNTIF($F$2:$J158,H158)</f>
        <v>,785</v>
      </c>
      <c r="N158" t="str">
        <f>data!AJ159&amp;","&amp;COUNTIF($F$2:$J158,I158)</f>
        <v>,785</v>
      </c>
      <c r="O158" t="str">
        <f>data!AO159&amp;","&amp;COUNTIF($F$2:$J158,J158)</f>
        <v>,785</v>
      </c>
    </row>
    <row r="159" spans="1:15">
      <c r="A159" t="str">
        <f>競技者データ入力シート!G164&amp;","&amp;競技者データ入力シート!H164&amp;","&amp;data!U160</f>
        <v>,,</v>
      </c>
      <c r="B159" t="str">
        <f>競技者データ入力シート!G164&amp;","&amp;競技者データ入力シート!H164&amp;","&amp;data!Z160</f>
        <v>,,</v>
      </c>
      <c r="C159" t="str">
        <f>競技者データ入力シート!G164&amp;","&amp;競技者データ入力シート!H164&amp;","&amp;data!AE160</f>
        <v>,,</v>
      </c>
      <c r="D159" t="str">
        <f>競技者データ入力シート!G164&amp;","&amp;競技者データ入力シート!H164&amp;","&amp;data!AJ160</f>
        <v>,,</v>
      </c>
      <c r="E159" t="str">
        <f>競技者データ入力シート!G164&amp;","&amp;競技者データ入力シート!H164&amp;","&amp;data!AO160</f>
        <v>,,</v>
      </c>
      <c r="F159" t="str">
        <f>data!U160&amp;","&amp;data!X160</f>
        <v>,</v>
      </c>
      <c r="G159" t="str">
        <f>data!Z160&amp;","&amp;data!AC160</f>
        <v>,</v>
      </c>
      <c r="H159" t="str">
        <f>data!AE160&amp;","&amp;data!AH160</f>
        <v>,</v>
      </c>
      <c r="I159" t="str">
        <f>data!AJ160&amp;","&amp;data!AM160</f>
        <v>,</v>
      </c>
      <c r="J159" t="str">
        <f>data!AO160&amp;","&amp;data!AR160</f>
        <v>,</v>
      </c>
      <c r="K159" t="str">
        <f>data!U160&amp;","&amp;COUNTIF($F$2:$J159,F159)</f>
        <v>,790</v>
      </c>
      <c r="L159" t="str">
        <f>data!Z160&amp;","&amp;COUNTIF($F$2:$J159,G159)</f>
        <v>,790</v>
      </c>
      <c r="M159" t="str">
        <f>data!AE160&amp;","&amp;COUNTIF($F$2:$J159,H159)</f>
        <v>,790</v>
      </c>
      <c r="N159" t="str">
        <f>data!AJ160&amp;","&amp;COUNTIF($F$2:$J159,I159)</f>
        <v>,790</v>
      </c>
      <c r="O159" t="str">
        <f>data!AO160&amp;","&amp;COUNTIF($F$2:$J159,J159)</f>
        <v>,790</v>
      </c>
    </row>
    <row r="160" spans="1:15">
      <c r="A160" t="str">
        <f>競技者データ入力シート!G165&amp;","&amp;競技者データ入力シート!H165&amp;","&amp;data!U161</f>
        <v>,,</v>
      </c>
      <c r="B160" t="str">
        <f>競技者データ入力シート!G165&amp;","&amp;競技者データ入力シート!H165&amp;","&amp;data!Z161</f>
        <v>,,</v>
      </c>
      <c r="C160" t="str">
        <f>競技者データ入力シート!G165&amp;","&amp;競技者データ入力シート!H165&amp;","&amp;data!AE161</f>
        <v>,,</v>
      </c>
      <c r="D160" t="str">
        <f>競技者データ入力シート!G165&amp;","&amp;競技者データ入力シート!H165&amp;","&amp;data!AJ161</f>
        <v>,,</v>
      </c>
      <c r="E160" t="str">
        <f>競技者データ入力シート!G165&amp;","&amp;競技者データ入力シート!H165&amp;","&amp;data!AO161</f>
        <v>,,</v>
      </c>
      <c r="F160" t="str">
        <f>data!U161&amp;","&amp;data!X161</f>
        <v>,</v>
      </c>
      <c r="G160" t="str">
        <f>data!Z161&amp;","&amp;data!AC161</f>
        <v>,</v>
      </c>
      <c r="H160" t="str">
        <f>data!AE161&amp;","&amp;data!AH161</f>
        <v>,</v>
      </c>
      <c r="I160" t="str">
        <f>data!AJ161&amp;","&amp;data!AM161</f>
        <v>,</v>
      </c>
      <c r="J160" t="str">
        <f>data!AO161&amp;","&amp;data!AR161</f>
        <v>,</v>
      </c>
      <c r="K160" t="str">
        <f>data!U161&amp;","&amp;COUNTIF($F$2:$J160,F160)</f>
        <v>,795</v>
      </c>
      <c r="L160" t="str">
        <f>data!Z161&amp;","&amp;COUNTIF($F$2:$J160,G160)</f>
        <v>,795</v>
      </c>
      <c r="M160" t="str">
        <f>data!AE161&amp;","&amp;COUNTIF($F$2:$J160,H160)</f>
        <v>,795</v>
      </c>
      <c r="N160" t="str">
        <f>data!AJ161&amp;","&amp;COUNTIF($F$2:$J160,I160)</f>
        <v>,795</v>
      </c>
      <c r="O160" t="str">
        <f>data!AO161&amp;","&amp;COUNTIF($F$2:$J160,J160)</f>
        <v>,795</v>
      </c>
    </row>
    <row r="161" spans="1:15">
      <c r="A161" t="str">
        <f>競技者データ入力シート!G166&amp;","&amp;競技者データ入力シート!H166&amp;","&amp;data!U162</f>
        <v>,,</v>
      </c>
      <c r="B161" t="str">
        <f>競技者データ入力シート!G166&amp;","&amp;競技者データ入力シート!H166&amp;","&amp;data!Z162</f>
        <v>,,</v>
      </c>
      <c r="C161" t="str">
        <f>競技者データ入力シート!G166&amp;","&amp;競技者データ入力シート!H166&amp;","&amp;data!AE162</f>
        <v>,,</v>
      </c>
      <c r="D161" t="str">
        <f>競技者データ入力シート!G166&amp;","&amp;競技者データ入力シート!H166&amp;","&amp;data!AJ162</f>
        <v>,,</v>
      </c>
      <c r="E161" t="str">
        <f>競技者データ入力シート!G166&amp;","&amp;競技者データ入力シート!H166&amp;","&amp;data!AO162</f>
        <v>,,</v>
      </c>
      <c r="F161" t="str">
        <f>data!U162&amp;","&amp;data!X162</f>
        <v>,</v>
      </c>
      <c r="G161" t="str">
        <f>data!Z162&amp;","&amp;data!AC162</f>
        <v>,</v>
      </c>
      <c r="H161" t="str">
        <f>data!AE162&amp;","&amp;data!AH162</f>
        <v>,</v>
      </c>
      <c r="I161" t="str">
        <f>data!AJ162&amp;","&amp;data!AM162</f>
        <v>,</v>
      </c>
      <c r="J161" t="str">
        <f>data!AO162&amp;","&amp;data!AR162</f>
        <v>,</v>
      </c>
      <c r="K161" t="str">
        <f>data!U162&amp;","&amp;COUNTIF($F$2:$J161,F161)</f>
        <v>,800</v>
      </c>
      <c r="L161" t="str">
        <f>data!Z162&amp;","&amp;COUNTIF($F$2:$J161,G161)</f>
        <v>,800</v>
      </c>
      <c r="M161" t="str">
        <f>data!AE162&amp;","&amp;COUNTIF($F$2:$J161,H161)</f>
        <v>,800</v>
      </c>
      <c r="N161" t="str">
        <f>data!AJ162&amp;","&amp;COUNTIF($F$2:$J161,I161)</f>
        <v>,800</v>
      </c>
      <c r="O161" t="str">
        <f>data!AO162&amp;","&amp;COUNTIF($F$2:$J161,J161)</f>
        <v>,800</v>
      </c>
    </row>
    <row r="162" spans="1:15">
      <c r="A162" t="str">
        <f>競技者データ入力シート!G167&amp;","&amp;競技者データ入力シート!H167&amp;","&amp;data!U163</f>
        <v>,,</v>
      </c>
      <c r="B162" t="str">
        <f>競技者データ入力シート!G167&amp;","&amp;競技者データ入力シート!H167&amp;","&amp;data!Z163</f>
        <v>,,</v>
      </c>
      <c r="C162" t="str">
        <f>競技者データ入力シート!G167&amp;","&amp;競技者データ入力シート!H167&amp;","&amp;data!AE163</f>
        <v>,,</v>
      </c>
      <c r="D162" t="str">
        <f>競技者データ入力シート!G167&amp;","&amp;競技者データ入力シート!H167&amp;","&amp;data!AJ163</f>
        <v>,,</v>
      </c>
      <c r="E162" t="str">
        <f>競技者データ入力シート!G167&amp;","&amp;競技者データ入力シート!H167&amp;","&amp;data!AO163</f>
        <v>,,</v>
      </c>
      <c r="F162" t="str">
        <f>data!U163&amp;","&amp;data!X163</f>
        <v>,</v>
      </c>
      <c r="G162" t="str">
        <f>data!Z163&amp;","&amp;data!AC163</f>
        <v>,</v>
      </c>
      <c r="H162" t="str">
        <f>data!AE163&amp;","&amp;data!AH163</f>
        <v>,</v>
      </c>
      <c r="I162" t="str">
        <f>data!AJ163&amp;","&amp;data!AM163</f>
        <v>,</v>
      </c>
      <c r="J162" t="str">
        <f>data!AO163&amp;","&amp;data!AR163</f>
        <v>,</v>
      </c>
      <c r="K162" t="str">
        <f>data!U163&amp;","&amp;COUNTIF($F$2:$J162,F162)</f>
        <v>,805</v>
      </c>
      <c r="L162" t="str">
        <f>data!Z163&amp;","&amp;COUNTIF($F$2:$J162,G162)</f>
        <v>,805</v>
      </c>
      <c r="M162" t="str">
        <f>data!AE163&amp;","&amp;COUNTIF($F$2:$J162,H162)</f>
        <v>,805</v>
      </c>
      <c r="N162" t="str">
        <f>data!AJ163&amp;","&amp;COUNTIF($F$2:$J162,I162)</f>
        <v>,805</v>
      </c>
      <c r="O162" t="str">
        <f>data!AO163&amp;","&amp;COUNTIF($F$2:$J162,J162)</f>
        <v>,805</v>
      </c>
    </row>
    <row r="163" spans="1:15">
      <c r="A163" t="str">
        <f>競技者データ入力シート!G168&amp;","&amp;競技者データ入力シート!H168&amp;","&amp;data!U164</f>
        <v>,,</v>
      </c>
      <c r="B163" t="str">
        <f>競技者データ入力シート!G168&amp;","&amp;競技者データ入力シート!H168&amp;","&amp;data!Z164</f>
        <v>,,</v>
      </c>
      <c r="C163" t="str">
        <f>競技者データ入力シート!G168&amp;","&amp;競技者データ入力シート!H168&amp;","&amp;data!AE164</f>
        <v>,,</v>
      </c>
      <c r="D163" t="str">
        <f>競技者データ入力シート!G168&amp;","&amp;競技者データ入力シート!H168&amp;","&amp;data!AJ164</f>
        <v>,,</v>
      </c>
      <c r="E163" t="str">
        <f>競技者データ入力シート!G168&amp;","&amp;競技者データ入力シート!H168&amp;","&amp;data!AO164</f>
        <v>,,</v>
      </c>
      <c r="F163" t="str">
        <f>data!U164&amp;","&amp;data!X164</f>
        <v>,</v>
      </c>
      <c r="G163" t="str">
        <f>data!Z164&amp;","&amp;data!AC164</f>
        <v>,</v>
      </c>
      <c r="H163" t="str">
        <f>data!AE164&amp;","&amp;data!AH164</f>
        <v>,</v>
      </c>
      <c r="I163" t="str">
        <f>data!AJ164&amp;","&amp;data!AM164</f>
        <v>,</v>
      </c>
      <c r="J163" t="str">
        <f>data!AO164&amp;","&amp;data!AR164</f>
        <v>,</v>
      </c>
      <c r="K163" t="str">
        <f>data!U164&amp;","&amp;COUNTIF($F$2:$J163,F163)</f>
        <v>,810</v>
      </c>
      <c r="L163" t="str">
        <f>data!Z164&amp;","&amp;COUNTIF($F$2:$J163,G163)</f>
        <v>,810</v>
      </c>
      <c r="M163" t="str">
        <f>data!AE164&amp;","&amp;COUNTIF($F$2:$J163,H163)</f>
        <v>,810</v>
      </c>
      <c r="N163" t="str">
        <f>data!AJ164&amp;","&amp;COUNTIF($F$2:$J163,I163)</f>
        <v>,810</v>
      </c>
      <c r="O163" t="str">
        <f>data!AO164&amp;","&amp;COUNTIF($F$2:$J163,J163)</f>
        <v>,810</v>
      </c>
    </row>
    <row r="164" spans="1:15">
      <c r="A164" t="str">
        <f>競技者データ入力シート!G169&amp;","&amp;競技者データ入力シート!H169&amp;","&amp;data!U165</f>
        <v>,,</v>
      </c>
      <c r="B164" t="str">
        <f>競技者データ入力シート!G169&amp;","&amp;競技者データ入力シート!H169&amp;","&amp;data!Z165</f>
        <v>,,</v>
      </c>
      <c r="C164" t="str">
        <f>競技者データ入力シート!G169&amp;","&amp;競技者データ入力シート!H169&amp;","&amp;data!AE165</f>
        <v>,,</v>
      </c>
      <c r="D164" t="str">
        <f>競技者データ入力シート!G169&amp;","&amp;競技者データ入力シート!H169&amp;","&amp;data!AJ165</f>
        <v>,,</v>
      </c>
      <c r="E164" t="str">
        <f>競技者データ入力シート!G169&amp;","&amp;競技者データ入力シート!H169&amp;","&amp;data!AO165</f>
        <v>,,</v>
      </c>
      <c r="F164" t="str">
        <f>data!U165&amp;","&amp;data!X165</f>
        <v>,</v>
      </c>
      <c r="G164" t="str">
        <f>data!Z165&amp;","&amp;data!AC165</f>
        <v>,</v>
      </c>
      <c r="H164" t="str">
        <f>data!AE165&amp;","&amp;data!AH165</f>
        <v>,</v>
      </c>
      <c r="I164" t="str">
        <f>data!AJ165&amp;","&amp;data!AM165</f>
        <v>,</v>
      </c>
      <c r="J164" t="str">
        <f>data!AO165&amp;","&amp;data!AR165</f>
        <v>,</v>
      </c>
      <c r="K164" t="str">
        <f>data!U165&amp;","&amp;COUNTIF($F$2:$J164,F164)</f>
        <v>,815</v>
      </c>
      <c r="L164" t="str">
        <f>data!Z165&amp;","&amp;COUNTIF($F$2:$J164,G164)</f>
        <v>,815</v>
      </c>
      <c r="M164" t="str">
        <f>data!AE165&amp;","&amp;COUNTIF($F$2:$J164,H164)</f>
        <v>,815</v>
      </c>
      <c r="N164" t="str">
        <f>data!AJ165&amp;","&amp;COUNTIF($F$2:$J164,I164)</f>
        <v>,815</v>
      </c>
      <c r="O164" t="str">
        <f>data!AO165&amp;","&amp;COUNTIF($F$2:$J164,J164)</f>
        <v>,815</v>
      </c>
    </row>
    <row r="165" spans="1:15">
      <c r="A165" t="str">
        <f>競技者データ入力シート!G170&amp;","&amp;競技者データ入力シート!H170&amp;","&amp;data!U166</f>
        <v>,,</v>
      </c>
      <c r="B165" t="str">
        <f>競技者データ入力シート!G170&amp;","&amp;競技者データ入力シート!H170&amp;","&amp;data!Z166</f>
        <v>,,</v>
      </c>
      <c r="C165" t="str">
        <f>競技者データ入力シート!G170&amp;","&amp;競技者データ入力シート!H170&amp;","&amp;data!AE166</f>
        <v>,,</v>
      </c>
      <c r="D165" t="str">
        <f>競技者データ入力シート!G170&amp;","&amp;競技者データ入力シート!H170&amp;","&amp;data!AJ166</f>
        <v>,,</v>
      </c>
      <c r="E165" t="str">
        <f>競技者データ入力シート!G170&amp;","&amp;競技者データ入力シート!H170&amp;","&amp;data!AO166</f>
        <v>,,</v>
      </c>
      <c r="F165" t="str">
        <f>data!U166&amp;","&amp;data!X166</f>
        <v>,</v>
      </c>
      <c r="G165" t="str">
        <f>data!Z166&amp;","&amp;data!AC166</f>
        <v>,</v>
      </c>
      <c r="H165" t="str">
        <f>data!AE166&amp;","&amp;data!AH166</f>
        <v>,</v>
      </c>
      <c r="I165" t="str">
        <f>data!AJ166&amp;","&amp;data!AM166</f>
        <v>,</v>
      </c>
      <c r="J165" t="str">
        <f>data!AO166&amp;","&amp;data!AR166</f>
        <v>,</v>
      </c>
      <c r="K165" t="str">
        <f>data!U166&amp;","&amp;COUNTIF($F$2:$J165,F165)</f>
        <v>,820</v>
      </c>
      <c r="L165" t="str">
        <f>data!Z166&amp;","&amp;COUNTIF($F$2:$J165,G165)</f>
        <v>,820</v>
      </c>
      <c r="M165" t="str">
        <f>data!AE166&amp;","&amp;COUNTIF($F$2:$J165,H165)</f>
        <v>,820</v>
      </c>
      <c r="N165" t="str">
        <f>data!AJ166&amp;","&amp;COUNTIF($F$2:$J165,I165)</f>
        <v>,820</v>
      </c>
      <c r="O165" t="str">
        <f>data!AO166&amp;","&amp;COUNTIF($F$2:$J165,J165)</f>
        <v>,820</v>
      </c>
    </row>
    <row r="166" spans="1:15">
      <c r="A166" t="str">
        <f>競技者データ入力シート!G171&amp;","&amp;競技者データ入力シート!H171&amp;","&amp;data!U167</f>
        <v>,,</v>
      </c>
      <c r="B166" t="str">
        <f>競技者データ入力シート!G171&amp;","&amp;競技者データ入力シート!H171&amp;","&amp;data!Z167</f>
        <v>,,</v>
      </c>
      <c r="C166" t="str">
        <f>競技者データ入力シート!G171&amp;","&amp;競技者データ入力シート!H171&amp;","&amp;data!AE167</f>
        <v>,,</v>
      </c>
      <c r="D166" t="str">
        <f>競技者データ入力シート!G171&amp;","&amp;競技者データ入力シート!H171&amp;","&amp;data!AJ167</f>
        <v>,,</v>
      </c>
      <c r="E166" t="str">
        <f>競技者データ入力シート!G171&amp;","&amp;競技者データ入力シート!H171&amp;","&amp;data!AO167</f>
        <v>,,</v>
      </c>
      <c r="F166" t="str">
        <f>data!U167&amp;","&amp;data!X167</f>
        <v>,</v>
      </c>
      <c r="G166" t="str">
        <f>data!Z167&amp;","&amp;data!AC167</f>
        <v>,</v>
      </c>
      <c r="H166" t="str">
        <f>data!AE167&amp;","&amp;data!AH167</f>
        <v>,</v>
      </c>
      <c r="I166" t="str">
        <f>data!AJ167&amp;","&amp;data!AM167</f>
        <v>,</v>
      </c>
      <c r="J166" t="str">
        <f>data!AO167&amp;","&amp;data!AR167</f>
        <v>,</v>
      </c>
      <c r="K166" t="str">
        <f>data!U167&amp;","&amp;COUNTIF($F$2:$J166,F166)</f>
        <v>,825</v>
      </c>
      <c r="L166" t="str">
        <f>data!Z167&amp;","&amp;COUNTIF($F$2:$J166,G166)</f>
        <v>,825</v>
      </c>
      <c r="M166" t="str">
        <f>data!AE167&amp;","&amp;COUNTIF($F$2:$J166,H166)</f>
        <v>,825</v>
      </c>
      <c r="N166" t="str">
        <f>data!AJ167&amp;","&amp;COUNTIF($F$2:$J166,I166)</f>
        <v>,825</v>
      </c>
      <c r="O166" t="str">
        <f>data!AO167&amp;","&amp;COUNTIF($F$2:$J166,J166)</f>
        <v>,825</v>
      </c>
    </row>
    <row r="167" spans="1:15">
      <c r="A167" t="str">
        <f>競技者データ入力シート!G172&amp;","&amp;競技者データ入力シート!H172&amp;","&amp;data!U168</f>
        <v>,,</v>
      </c>
      <c r="B167" t="str">
        <f>競技者データ入力シート!G172&amp;","&amp;競技者データ入力シート!H172&amp;","&amp;data!Z168</f>
        <v>,,</v>
      </c>
      <c r="C167" t="str">
        <f>競技者データ入力シート!G172&amp;","&amp;競技者データ入力シート!H172&amp;","&amp;data!AE168</f>
        <v>,,</v>
      </c>
      <c r="D167" t="str">
        <f>競技者データ入力シート!G172&amp;","&amp;競技者データ入力シート!H172&amp;","&amp;data!AJ168</f>
        <v>,,</v>
      </c>
      <c r="E167" t="str">
        <f>競技者データ入力シート!G172&amp;","&amp;競技者データ入力シート!H172&amp;","&amp;data!AO168</f>
        <v>,,</v>
      </c>
      <c r="F167" t="str">
        <f>data!U168&amp;","&amp;data!X168</f>
        <v>,</v>
      </c>
      <c r="G167" t="str">
        <f>data!Z168&amp;","&amp;data!AC168</f>
        <v>,</v>
      </c>
      <c r="H167" t="str">
        <f>data!AE168&amp;","&amp;data!AH168</f>
        <v>,</v>
      </c>
      <c r="I167" t="str">
        <f>data!AJ168&amp;","&amp;data!AM168</f>
        <v>,</v>
      </c>
      <c r="J167" t="str">
        <f>data!AO168&amp;","&amp;data!AR168</f>
        <v>,</v>
      </c>
      <c r="K167" t="str">
        <f>data!U168&amp;","&amp;COUNTIF($F$2:$J167,F167)</f>
        <v>,830</v>
      </c>
      <c r="L167" t="str">
        <f>data!Z168&amp;","&amp;COUNTIF($F$2:$J167,G167)</f>
        <v>,830</v>
      </c>
      <c r="M167" t="str">
        <f>data!AE168&amp;","&amp;COUNTIF($F$2:$J167,H167)</f>
        <v>,830</v>
      </c>
      <c r="N167" t="str">
        <f>data!AJ168&amp;","&amp;COUNTIF($F$2:$J167,I167)</f>
        <v>,830</v>
      </c>
      <c r="O167" t="str">
        <f>data!AO168&amp;","&amp;COUNTIF($F$2:$J167,J167)</f>
        <v>,830</v>
      </c>
    </row>
    <row r="168" spans="1:15">
      <c r="A168" t="str">
        <f>競技者データ入力シート!G173&amp;","&amp;競技者データ入力シート!H173&amp;","&amp;data!U169</f>
        <v>,,</v>
      </c>
      <c r="B168" t="str">
        <f>競技者データ入力シート!G173&amp;","&amp;競技者データ入力シート!H173&amp;","&amp;data!Z169</f>
        <v>,,</v>
      </c>
      <c r="C168" t="str">
        <f>競技者データ入力シート!G173&amp;","&amp;競技者データ入力シート!H173&amp;","&amp;data!AE169</f>
        <v>,,</v>
      </c>
      <c r="D168" t="str">
        <f>競技者データ入力シート!G173&amp;","&amp;競技者データ入力シート!H173&amp;","&amp;data!AJ169</f>
        <v>,,</v>
      </c>
      <c r="E168" t="str">
        <f>競技者データ入力シート!G173&amp;","&amp;競技者データ入力シート!H173&amp;","&amp;data!AO169</f>
        <v>,,</v>
      </c>
      <c r="F168" t="str">
        <f>data!U169&amp;","&amp;data!X169</f>
        <v>,</v>
      </c>
      <c r="G168" t="str">
        <f>data!Z169&amp;","&amp;data!AC169</f>
        <v>,</v>
      </c>
      <c r="H168" t="str">
        <f>data!AE169&amp;","&amp;data!AH169</f>
        <v>,</v>
      </c>
      <c r="I168" t="str">
        <f>data!AJ169&amp;","&amp;data!AM169</f>
        <v>,</v>
      </c>
      <c r="J168" t="str">
        <f>data!AO169&amp;","&amp;data!AR169</f>
        <v>,</v>
      </c>
      <c r="K168" t="str">
        <f>data!U169&amp;","&amp;COUNTIF($F$2:$J168,F168)</f>
        <v>,835</v>
      </c>
      <c r="L168" t="str">
        <f>data!Z169&amp;","&amp;COUNTIF($F$2:$J168,G168)</f>
        <v>,835</v>
      </c>
      <c r="M168" t="str">
        <f>data!AE169&amp;","&amp;COUNTIF($F$2:$J168,H168)</f>
        <v>,835</v>
      </c>
      <c r="N168" t="str">
        <f>data!AJ169&amp;","&amp;COUNTIF($F$2:$J168,I168)</f>
        <v>,835</v>
      </c>
      <c r="O168" t="str">
        <f>data!AO169&amp;","&amp;COUNTIF($F$2:$J168,J168)</f>
        <v>,835</v>
      </c>
    </row>
    <row r="169" spans="1:15">
      <c r="A169" t="str">
        <f>競技者データ入力シート!G174&amp;","&amp;競技者データ入力シート!H174&amp;","&amp;data!U170</f>
        <v>,,</v>
      </c>
      <c r="B169" t="str">
        <f>競技者データ入力シート!G174&amp;","&amp;競技者データ入力シート!H174&amp;","&amp;data!Z170</f>
        <v>,,</v>
      </c>
      <c r="C169" t="str">
        <f>競技者データ入力シート!G174&amp;","&amp;競技者データ入力シート!H174&amp;","&amp;data!AE170</f>
        <v>,,</v>
      </c>
      <c r="D169" t="str">
        <f>競技者データ入力シート!G174&amp;","&amp;競技者データ入力シート!H174&amp;","&amp;data!AJ170</f>
        <v>,,</v>
      </c>
      <c r="E169" t="str">
        <f>競技者データ入力シート!G174&amp;","&amp;競技者データ入力シート!H174&amp;","&amp;data!AO170</f>
        <v>,,</v>
      </c>
      <c r="F169" t="str">
        <f>data!U170&amp;","&amp;data!X170</f>
        <v>,</v>
      </c>
      <c r="G169" t="str">
        <f>data!Z170&amp;","&amp;data!AC170</f>
        <v>,</v>
      </c>
      <c r="H169" t="str">
        <f>data!AE170&amp;","&amp;data!AH170</f>
        <v>,</v>
      </c>
      <c r="I169" t="str">
        <f>data!AJ170&amp;","&amp;data!AM170</f>
        <v>,</v>
      </c>
      <c r="J169" t="str">
        <f>data!AO170&amp;","&amp;data!AR170</f>
        <v>,</v>
      </c>
      <c r="K169" t="str">
        <f>data!U170&amp;","&amp;COUNTIF($F$2:$J169,F169)</f>
        <v>,840</v>
      </c>
      <c r="L169" t="str">
        <f>data!Z170&amp;","&amp;COUNTIF($F$2:$J169,G169)</f>
        <v>,840</v>
      </c>
      <c r="M169" t="str">
        <f>data!AE170&amp;","&amp;COUNTIF($F$2:$J169,H169)</f>
        <v>,840</v>
      </c>
      <c r="N169" t="str">
        <f>data!AJ170&amp;","&amp;COUNTIF($F$2:$J169,I169)</f>
        <v>,840</v>
      </c>
      <c r="O169" t="str">
        <f>data!AO170&amp;","&amp;COUNTIF($F$2:$J169,J169)</f>
        <v>,840</v>
      </c>
    </row>
    <row r="170" spans="1:15">
      <c r="A170" t="str">
        <f>競技者データ入力シート!G175&amp;","&amp;競技者データ入力シート!H175&amp;","&amp;data!U171</f>
        <v>,,</v>
      </c>
      <c r="B170" t="str">
        <f>競技者データ入力シート!G175&amp;","&amp;競技者データ入力シート!H175&amp;","&amp;data!Z171</f>
        <v>,,</v>
      </c>
      <c r="C170" t="str">
        <f>競技者データ入力シート!G175&amp;","&amp;競技者データ入力シート!H175&amp;","&amp;data!AE171</f>
        <v>,,</v>
      </c>
      <c r="D170" t="str">
        <f>競技者データ入力シート!G175&amp;","&amp;競技者データ入力シート!H175&amp;","&amp;data!AJ171</f>
        <v>,,</v>
      </c>
      <c r="E170" t="str">
        <f>競技者データ入力シート!G175&amp;","&amp;競技者データ入力シート!H175&amp;","&amp;data!AO171</f>
        <v>,,</v>
      </c>
      <c r="F170" t="str">
        <f>data!U171&amp;","&amp;data!X171</f>
        <v>,</v>
      </c>
      <c r="G170" t="str">
        <f>data!Z171&amp;","&amp;data!AC171</f>
        <v>,</v>
      </c>
      <c r="H170" t="str">
        <f>data!AE171&amp;","&amp;data!AH171</f>
        <v>,</v>
      </c>
      <c r="I170" t="str">
        <f>data!AJ171&amp;","&amp;data!AM171</f>
        <v>,</v>
      </c>
      <c r="J170" t="str">
        <f>data!AO171&amp;","&amp;data!AR171</f>
        <v>,</v>
      </c>
      <c r="K170" t="str">
        <f>data!U171&amp;","&amp;COUNTIF($F$2:$J170,F170)</f>
        <v>,845</v>
      </c>
      <c r="L170" t="str">
        <f>data!Z171&amp;","&amp;COUNTIF($F$2:$J170,G170)</f>
        <v>,845</v>
      </c>
      <c r="M170" t="str">
        <f>data!AE171&amp;","&amp;COUNTIF($F$2:$J170,H170)</f>
        <v>,845</v>
      </c>
      <c r="N170" t="str">
        <f>data!AJ171&amp;","&amp;COUNTIF($F$2:$J170,I170)</f>
        <v>,845</v>
      </c>
      <c r="O170" t="str">
        <f>data!AO171&amp;","&amp;COUNTIF($F$2:$J170,J170)</f>
        <v>,845</v>
      </c>
    </row>
    <row r="171" spans="1:15">
      <c r="A171" t="str">
        <f>競技者データ入力シート!G176&amp;","&amp;競技者データ入力シート!H176&amp;","&amp;data!U172</f>
        <v>,,</v>
      </c>
      <c r="B171" t="str">
        <f>競技者データ入力シート!G176&amp;","&amp;競技者データ入力シート!H176&amp;","&amp;data!Z172</f>
        <v>,,</v>
      </c>
      <c r="C171" t="str">
        <f>競技者データ入力シート!G176&amp;","&amp;競技者データ入力シート!H176&amp;","&amp;data!AE172</f>
        <v>,,</v>
      </c>
      <c r="D171" t="str">
        <f>競技者データ入力シート!G176&amp;","&amp;競技者データ入力シート!H176&amp;","&amp;data!AJ172</f>
        <v>,,</v>
      </c>
      <c r="E171" t="str">
        <f>競技者データ入力シート!G176&amp;","&amp;競技者データ入力シート!H176&amp;","&amp;data!AO172</f>
        <v>,,</v>
      </c>
      <c r="F171" t="str">
        <f>data!U172&amp;","&amp;data!X172</f>
        <v>,</v>
      </c>
      <c r="G171" t="str">
        <f>data!Z172&amp;","&amp;data!AC172</f>
        <v>,</v>
      </c>
      <c r="H171" t="str">
        <f>data!AE172&amp;","&amp;data!AH172</f>
        <v>,</v>
      </c>
      <c r="I171" t="str">
        <f>data!AJ172&amp;","&amp;data!AM172</f>
        <v>,</v>
      </c>
      <c r="J171" t="str">
        <f>data!AO172&amp;","&amp;data!AR172</f>
        <v>,</v>
      </c>
      <c r="K171" t="str">
        <f>data!U172&amp;","&amp;COUNTIF($F$2:$J171,F171)</f>
        <v>,850</v>
      </c>
      <c r="L171" t="str">
        <f>data!Z172&amp;","&amp;COUNTIF($F$2:$J171,G171)</f>
        <v>,850</v>
      </c>
      <c r="M171" t="str">
        <f>data!AE172&amp;","&amp;COUNTIF($F$2:$J171,H171)</f>
        <v>,850</v>
      </c>
      <c r="N171" t="str">
        <f>data!AJ172&amp;","&amp;COUNTIF($F$2:$J171,I171)</f>
        <v>,850</v>
      </c>
      <c r="O171" t="str">
        <f>data!AO172&amp;","&amp;COUNTIF($F$2:$J171,J171)</f>
        <v>,850</v>
      </c>
    </row>
    <row r="172" spans="1:15">
      <c r="A172" t="str">
        <f>競技者データ入力シート!G177&amp;","&amp;競技者データ入力シート!H177&amp;","&amp;data!U173</f>
        <v>,,</v>
      </c>
      <c r="B172" t="str">
        <f>競技者データ入力シート!G177&amp;","&amp;競技者データ入力シート!H177&amp;","&amp;data!Z173</f>
        <v>,,</v>
      </c>
      <c r="C172" t="str">
        <f>競技者データ入力シート!G177&amp;","&amp;競技者データ入力シート!H177&amp;","&amp;data!AE173</f>
        <v>,,</v>
      </c>
      <c r="D172" t="str">
        <f>競技者データ入力シート!G177&amp;","&amp;競技者データ入力シート!H177&amp;","&amp;data!AJ173</f>
        <v>,,</v>
      </c>
      <c r="E172" t="str">
        <f>競技者データ入力シート!G177&amp;","&amp;競技者データ入力シート!H177&amp;","&amp;data!AO173</f>
        <v>,,</v>
      </c>
      <c r="F172" t="str">
        <f>data!U173&amp;","&amp;data!X173</f>
        <v>,</v>
      </c>
      <c r="G172" t="str">
        <f>data!Z173&amp;","&amp;data!AC173</f>
        <v>,</v>
      </c>
      <c r="H172" t="str">
        <f>data!AE173&amp;","&amp;data!AH173</f>
        <v>,</v>
      </c>
      <c r="I172" t="str">
        <f>data!AJ173&amp;","&amp;data!AM173</f>
        <v>,</v>
      </c>
      <c r="J172" t="str">
        <f>data!AO173&amp;","&amp;data!AR173</f>
        <v>,</v>
      </c>
      <c r="K172" t="str">
        <f>data!U173&amp;","&amp;COUNTIF($F$2:$J172,F172)</f>
        <v>,855</v>
      </c>
      <c r="L172" t="str">
        <f>data!Z173&amp;","&amp;COUNTIF($F$2:$J172,G172)</f>
        <v>,855</v>
      </c>
      <c r="M172" t="str">
        <f>data!AE173&amp;","&amp;COUNTIF($F$2:$J172,H172)</f>
        <v>,855</v>
      </c>
      <c r="N172" t="str">
        <f>data!AJ173&amp;","&amp;COUNTIF($F$2:$J172,I172)</f>
        <v>,855</v>
      </c>
      <c r="O172" t="str">
        <f>data!AO173&amp;","&amp;COUNTIF($F$2:$J172,J172)</f>
        <v>,855</v>
      </c>
    </row>
    <row r="173" spans="1:15">
      <c r="A173" t="str">
        <f>競技者データ入力シート!G178&amp;","&amp;競技者データ入力シート!H178&amp;","&amp;data!U174</f>
        <v>,,</v>
      </c>
      <c r="B173" t="str">
        <f>競技者データ入力シート!G178&amp;","&amp;競技者データ入力シート!H178&amp;","&amp;data!Z174</f>
        <v>,,</v>
      </c>
      <c r="C173" t="str">
        <f>競技者データ入力シート!G178&amp;","&amp;競技者データ入力シート!H178&amp;","&amp;data!AE174</f>
        <v>,,</v>
      </c>
      <c r="D173" t="str">
        <f>競技者データ入力シート!G178&amp;","&amp;競技者データ入力シート!H178&amp;","&amp;data!AJ174</f>
        <v>,,</v>
      </c>
      <c r="E173" t="str">
        <f>競技者データ入力シート!G178&amp;","&amp;競技者データ入力シート!H178&amp;","&amp;data!AO174</f>
        <v>,,</v>
      </c>
      <c r="F173" t="str">
        <f>data!U174&amp;","&amp;data!X174</f>
        <v>,</v>
      </c>
      <c r="G173" t="str">
        <f>data!Z174&amp;","&amp;data!AC174</f>
        <v>,</v>
      </c>
      <c r="H173" t="str">
        <f>data!AE174&amp;","&amp;data!AH174</f>
        <v>,</v>
      </c>
      <c r="I173" t="str">
        <f>data!AJ174&amp;","&amp;data!AM174</f>
        <v>,</v>
      </c>
      <c r="J173" t="str">
        <f>data!AO174&amp;","&amp;data!AR174</f>
        <v>,</v>
      </c>
      <c r="K173" t="str">
        <f>data!U174&amp;","&amp;COUNTIF($F$2:$J173,F173)</f>
        <v>,860</v>
      </c>
      <c r="L173" t="str">
        <f>data!Z174&amp;","&amp;COUNTIF($F$2:$J173,G173)</f>
        <v>,860</v>
      </c>
      <c r="M173" t="str">
        <f>data!AE174&amp;","&amp;COUNTIF($F$2:$J173,H173)</f>
        <v>,860</v>
      </c>
      <c r="N173" t="str">
        <f>data!AJ174&amp;","&amp;COUNTIF($F$2:$J173,I173)</f>
        <v>,860</v>
      </c>
      <c r="O173" t="str">
        <f>data!AO174&amp;","&amp;COUNTIF($F$2:$J173,J173)</f>
        <v>,860</v>
      </c>
    </row>
    <row r="174" spans="1:15">
      <c r="A174" t="str">
        <f>競技者データ入力シート!G179&amp;","&amp;競技者データ入力シート!H179&amp;","&amp;data!U175</f>
        <v>,,</v>
      </c>
      <c r="B174" t="str">
        <f>競技者データ入力シート!G179&amp;","&amp;競技者データ入力シート!H179&amp;","&amp;data!Z175</f>
        <v>,,</v>
      </c>
      <c r="C174" t="str">
        <f>競技者データ入力シート!G179&amp;","&amp;競技者データ入力シート!H179&amp;","&amp;data!AE175</f>
        <v>,,</v>
      </c>
      <c r="D174" t="str">
        <f>競技者データ入力シート!G179&amp;","&amp;競技者データ入力シート!H179&amp;","&amp;data!AJ175</f>
        <v>,,</v>
      </c>
      <c r="E174" t="str">
        <f>競技者データ入力シート!G179&amp;","&amp;競技者データ入力シート!H179&amp;","&amp;data!AO175</f>
        <v>,,</v>
      </c>
      <c r="F174" t="str">
        <f>data!U175&amp;","&amp;data!X175</f>
        <v>,</v>
      </c>
      <c r="G174" t="str">
        <f>data!Z175&amp;","&amp;data!AC175</f>
        <v>,</v>
      </c>
      <c r="H174" t="str">
        <f>data!AE175&amp;","&amp;data!AH175</f>
        <v>,</v>
      </c>
      <c r="I174" t="str">
        <f>data!AJ175&amp;","&amp;data!AM175</f>
        <v>,</v>
      </c>
      <c r="J174" t="str">
        <f>data!AO175&amp;","&amp;data!AR175</f>
        <v>,</v>
      </c>
      <c r="K174" t="str">
        <f>data!U175&amp;","&amp;COUNTIF($F$2:$J174,F174)</f>
        <v>,865</v>
      </c>
      <c r="L174" t="str">
        <f>data!Z175&amp;","&amp;COUNTIF($F$2:$J174,G174)</f>
        <v>,865</v>
      </c>
      <c r="M174" t="str">
        <f>data!AE175&amp;","&amp;COUNTIF($F$2:$J174,H174)</f>
        <v>,865</v>
      </c>
      <c r="N174" t="str">
        <f>data!AJ175&amp;","&amp;COUNTIF($F$2:$J174,I174)</f>
        <v>,865</v>
      </c>
      <c r="O174" t="str">
        <f>data!AO175&amp;","&amp;COUNTIF($F$2:$J174,J174)</f>
        <v>,865</v>
      </c>
    </row>
    <row r="175" spans="1:15">
      <c r="A175" t="str">
        <f>競技者データ入力シート!G180&amp;","&amp;競技者データ入力シート!H180&amp;","&amp;data!U176</f>
        <v>,,</v>
      </c>
      <c r="B175" t="str">
        <f>競技者データ入力シート!G180&amp;","&amp;競技者データ入力シート!H180&amp;","&amp;data!Z176</f>
        <v>,,</v>
      </c>
      <c r="C175" t="str">
        <f>競技者データ入力シート!G180&amp;","&amp;競技者データ入力シート!H180&amp;","&amp;data!AE176</f>
        <v>,,</v>
      </c>
      <c r="D175" t="str">
        <f>競技者データ入力シート!G180&amp;","&amp;競技者データ入力シート!H180&amp;","&amp;data!AJ176</f>
        <v>,,</v>
      </c>
      <c r="E175" t="str">
        <f>競技者データ入力シート!G180&amp;","&amp;競技者データ入力シート!H180&amp;","&amp;data!AO176</f>
        <v>,,</v>
      </c>
      <c r="F175" t="str">
        <f>data!U176&amp;","&amp;data!X176</f>
        <v>,</v>
      </c>
      <c r="G175" t="str">
        <f>data!Z176&amp;","&amp;data!AC176</f>
        <v>,</v>
      </c>
      <c r="H175" t="str">
        <f>data!AE176&amp;","&amp;data!AH176</f>
        <v>,</v>
      </c>
      <c r="I175" t="str">
        <f>data!AJ176&amp;","&amp;data!AM176</f>
        <v>,</v>
      </c>
      <c r="J175" t="str">
        <f>data!AO176&amp;","&amp;data!AR176</f>
        <v>,</v>
      </c>
      <c r="K175" t="str">
        <f>data!U176&amp;","&amp;COUNTIF($F$2:$J175,F175)</f>
        <v>,870</v>
      </c>
      <c r="L175" t="str">
        <f>data!Z176&amp;","&amp;COUNTIF($F$2:$J175,G175)</f>
        <v>,870</v>
      </c>
      <c r="M175" t="str">
        <f>data!AE176&amp;","&amp;COUNTIF($F$2:$J175,H175)</f>
        <v>,870</v>
      </c>
      <c r="N175" t="str">
        <f>data!AJ176&amp;","&amp;COUNTIF($F$2:$J175,I175)</f>
        <v>,870</v>
      </c>
      <c r="O175" t="str">
        <f>data!AO176&amp;","&amp;COUNTIF($F$2:$J175,J175)</f>
        <v>,870</v>
      </c>
    </row>
    <row r="176" spans="1:15">
      <c r="A176" t="str">
        <f>競技者データ入力シート!G181&amp;","&amp;競技者データ入力シート!H181&amp;","&amp;data!U177</f>
        <v>,,</v>
      </c>
      <c r="B176" t="str">
        <f>競技者データ入力シート!G181&amp;","&amp;競技者データ入力シート!H181&amp;","&amp;data!Z177</f>
        <v>,,</v>
      </c>
      <c r="C176" t="str">
        <f>競技者データ入力シート!G181&amp;","&amp;競技者データ入力シート!H181&amp;","&amp;data!AE177</f>
        <v>,,</v>
      </c>
      <c r="D176" t="str">
        <f>競技者データ入力シート!G181&amp;","&amp;競技者データ入力シート!H181&amp;","&amp;data!AJ177</f>
        <v>,,</v>
      </c>
      <c r="E176" t="str">
        <f>競技者データ入力シート!G181&amp;","&amp;競技者データ入力シート!H181&amp;","&amp;data!AO177</f>
        <v>,,</v>
      </c>
      <c r="F176" t="str">
        <f>data!U177&amp;","&amp;data!X177</f>
        <v>,</v>
      </c>
      <c r="G176" t="str">
        <f>data!Z177&amp;","&amp;data!AC177</f>
        <v>,</v>
      </c>
      <c r="H176" t="str">
        <f>data!AE177&amp;","&amp;data!AH177</f>
        <v>,</v>
      </c>
      <c r="I176" t="str">
        <f>data!AJ177&amp;","&amp;data!AM177</f>
        <v>,</v>
      </c>
      <c r="J176" t="str">
        <f>data!AO177&amp;","&amp;data!AR177</f>
        <v>,</v>
      </c>
      <c r="K176" t="str">
        <f>data!U177&amp;","&amp;COUNTIF($F$2:$J176,F176)</f>
        <v>,875</v>
      </c>
      <c r="L176" t="str">
        <f>data!Z177&amp;","&amp;COUNTIF($F$2:$J176,G176)</f>
        <v>,875</v>
      </c>
      <c r="M176" t="str">
        <f>data!AE177&amp;","&amp;COUNTIF($F$2:$J176,H176)</f>
        <v>,875</v>
      </c>
      <c r="N176" t="str">
        <f>data!AJ177&amp;","&amp;COUNTIF($F$2:$J176,I176)</f>
        <v>,875</v>
      </c>
      <c r="O176" t="str">
        <f>data!AO177&amp;","&amp;COUNTIF($F$2:$J176,J176)</f>
        <v>,875</v>
      </c>
    </row>
    <row r="177" spans="1:15">
      <c r="A177" t="str">
        <f>競技者データ入力シート!G182&amp;","&amp;競技者データ入力シート!H182&amp;","&amp;data!U178</f>
        <v>,,</v>
      </c>
      <c r="B177" t="str">
        <f>競技者データ入力シート!G182&amp;","&amp;競技者データ入力シート!H182&amp;","&amp;data!Z178</f>
        <v>,,</v>
      </c>
      <c r="C177" t="str">
        <f>競技者データ入力シート!G182&amp;","&amp;競技者データ入力シート!H182&amp;","&amp;data!AE178</f>
        <v>,,</v>
      </c>
      <c r="D177" t="str">
        <f>競技者データ入力シート!G182&amp;","&amp;競技者データ入力シート!H182&amp;","&amp;data!AJ178</f>
        <v>,,</v>
      </c>
      <c r="E177" t="str">
        <f>競技者データ入力シート!G182&amp;","&amp;競技者データ入力シート!H182&amp;","&amp;data!AO178</f>
        <v>,,</v>
      </c>
      <c r="F177" t="str">
        <f>data!U178&amp;","&amp;data!X178</f>
        <v>,</v>
      </c>
      <c r="G177" t="str">
        <f>data!Z178&amp;","&amp;data!AC178</f>
        <v>,</v>
      </c>
      <c r="H177" t="str">
        <f>data!AE178&amp;","&amp;data!AH178</f>
        <v>,</v>
      </c>
      <c r="I177" t="str">
        <f>data!AJ178&amp;","&amp;data!AM178</f>
        <v>,</v>
      </c>
      <c r="J177" t="str">
        <f>data!AO178&amp;","&amp;data!AR178</f>
        <v>,</v>
      </c>
      <c r="K177" t="str">
        <f>data!U178&amp;","&amp;COUNTIF($F$2:$J177,F177)</f>
        <v>,880</v>
      </c>
      <c r="L177" t="str">
        <f>data!Z178&amp;","&amp;COUNTIF($F$2:$J177,G177)</f>
        <v>,880</v>
      </c>
      <c r="M177" t="str">
        <f>data!AE178&amp;","&amp;COUNTIF($F$2:$J177,H177)</f>
        <v>,880</v>
      </c>
      <c r="N177" t="str">
        <f>data!AJ178&amp;","&amp;COUNTIF($F$2:$J177,I177)</f>
        <v>,880</v>
      </c>
      <c r="O177" t="str">
        <f>data!AO178&amp;","&amp;COUNTIF($F$2:$J177,J177)</f>
        <v>,880</v>
      </c>
    </row>
    <row r="178" spans="1:15">
      <c r="A178" t="str">
        <f>競技者データ入力シート!G183&amp;","&amp;競技者データ入力シート!H183&amp;","&amp;data!U179</f>
        <v>,,</v>
      </c>
      <c r="B178" t="str">
        <f>競技者データ入力シート!G183&amp;","&amp;競技者データ入力シート!H183&amp;","&amp;data!Z179</f>
        <v>,,</v>
      </c>
      <c r="C178" t="str">
        <f>競技者データ入力シート!G183&amp;","&amp;競技者データ入力シート!H183&amp;","&amp;data!AE179</f>
        <v>,,</v>
      </c>
      <c r="D178" t="str">
        <f>競技者データ入力シート!G183&amp;","&amp;競技者データ入力シート!H183&amp;","&amp;data!AJ179</f>
        <v>,,</v>
      </c>
      <c r="E178" t="str">
        <f>競技者データ入力シート!G183&amp;","&amp;競技者データ入力シート!H183&amp;","&amp;data!AO179</f>
        <v>,,</v>
      </c>
      <c r="F178" t="str">
        <f>data!U179&amp;","&amp;data!X179</f>
        <v>,</v>
      </c>
      <c r="G178" t="str">
        <f>data!Z179&amp;","&amp;data!AC179</f>
        <v>,</v>
      </c>
      <c r="H178" t="str">
        <f>data!AE179&amp;","&amp;data!AH179</f>
        <v>,</v>
      </c>
      <c r="I178" t="str">
        <f>data!AJ179&amp;","&amp;data!AM179</f>
        <v>,</v>
      </c>
      <c r="J178" t="str">
        <f>data!AO179&amp;","&amp;data!AR179</f>
        <v>,</v>
      </c>
      <c r="K178" t="str">
        <f>data!U179&amp;","&amp;COUNTIF($F$2:$J178,F178)</f>
        <v>,885</v>
      </c>
      <c r="L178" t="str">
        <f>data!Z179&amp;","&amp;COUNTIF($F$2:$J178,G178)</f>
        <v>,885</v>
      </c>
      <c r="M178" t="str">
        <f>data!AE179&amp;","&amp;COUNTIF($F$2:$J178,H178)</f>
        <v>,885</v>
      </c>
      <c r="N178" t="str">
        <f>data!AJ179&amp;","&amp;COUNTIF($F$2:$J178,I178)</f>
        <v>,885</v>
      </c>
      <c r="O178" t="str">
        <f>data!AO179&amp;","&amp;COUNTIF($F$2:$J178,J178)</f>
        <v>,885</v>
      </c>
    </row>
    <row r="179" spans="1:15">
      <c r="A179" t="str">
        <f>競技者データ入力シート!G184&amp;","&amp;競技者データ入力シート!H184&amp;","&amp;data!U180</f>
        <v>,,</v>
      </c>
      <c r="B179" t="str">
        <f>競技者データ入力シート!G184&amp;","&amp;競技者データ入力シート!H184&amp;","&amp;data!Z180</f>
        <v>,,</v>
      </c>
      <c r="C179" t="str">
        <f>競技者データ入力シート!G184&amp;","&amp;競技者データ入力シート!H184&amp;","&amp;data!AE180</f>
        <v>,,</v>
      </c>
      <c r="D179" t="str">
        <f>競技者データ入力シート!G184&amp;","&amp;競技者データ入力シート!H184&amp;","&amp;data!AJ180</f>
        <v>,,</v>
      </c>
      <c r="E179" t="str">
        <f>競技者データ入力シート!G184&amp;","&amp;競技者データ入力シート!H184&amp;","&amp;data!AO180</f>
        <v>,,</v>
      </c>
      <c r="F179" t="str">
        <f>data!U180&amp;","&amp;data!X180</f>
        <v>,</v>
      </c>
      <c r="G179" t="str">
        <f>data!Z180&amp;","&amp;data!AC180</f>
        <v>,</v>
      </c>
      <c r="H179" t="str">
        <f>data!AE180&amp;","&amp;data!AH180</f>
        <v>,</v>
      </c>
      <c r="I179" t="str">
        <f>data!AJ180&amp;","&amp;data!AM180</f>
        <v>,</v>
      </c>
      <c r="J179" t="str">
        <f>data!AO180&amp;","&amp;data!AR180</f>
        <v>,</v>
      </c>
      <c r="K179" t="str">
        <f>data!U180&amp;","&amp;COUNTIF($F$2:$J179,F179)</f>
        <v>,890</v>
      </c>
      <c r="L179" t="str">
        <f>data!Z180&amp;","&amp;COUNTIF($F$2:$J179,G179)</f>
        <v>,890</v>
      </c>
      <c r="M179" t="str">
        <f>data!AE180&amp;","&amp;COUNTIF($F$2:$J179,H179)</f>
        <v>,890</v>
      </c>
      <c r="N179" t="str">
        <f>data!AJ180&amp;","&amp;COUNTIF($F$2:$J179,I179)</f>
        <v>,890</v>
      </c>
      <c r="O179" t="str">
        <f>data!AO180&amp;","&amp;COUNTIF($F$2:$J179,J179)</f>
        <v>,890</v>
      </c>
    </row>
    <row r="180" spans="1:15">
      <c r="A180" t="str">
        <f>競技者データ入力シート!G185&amp;","&amp;競技者データ入力シート!H185&amp;","&amp;data!U181</f>
        <v>,,</v>
      </c>
      <c r="B180" t="str">
        <f>競技者データ入力シート!G185&amp;","&amp;競技者データ入力シート!H185&amp;","&amp;data!Z181</f>
        <v>,,</v>
      </c>
      <c r="C180" t="str">
        <f>競技者データ入力シート!G185&amp;","&amp;競技者データ入力シート!H185&amp;","&amp;data!AE181</f>
        <v>,,</v>
      </c>
      <c r="D180" t="str">
        <f>競技者データ入力シート!G185&amp;","&amp;競技者データ入力シート!H185&amp;","&amp;data!AJ181</f>
        <v>,,</v>
      </c>
      <c r="E180" t="str">
        <f>競技者データ入力シート!G185&amp;","&amp;競技者データ入力シート!H185&amp;","&amp;data!AO181</f>
        <v>,,</v>
      </c>
      <c r="F180" t="str">
        <f>data!U181&amp;","&amp;data!X181</f>
        <v>,</v>
      </c>
      <c r="G180" t="str">
        <f>data!Z181&amp;","&amp;data!AC181</f>
        <v>,</v>
      </c>
      <c r="H180" t="str">
        <f>data!AE181&amp;","&amp;data!AH181</f>
        <v>,</v>
      </c>
      <c r="I180" t="str">
        <f>data!AJ181&amp;","&amp;data!AM181</f>
        <v>,</v>
      </c>
      <c r="J180" t="str">
        <f>data!AO181&amp;","&amp;data!AR181</f>
        <v>,</v>
      </c>
      <c r="K180" t="str">
        <f>data!U181&amp;","&amp;COUNTIF($F$2:$J180,F180)</f>
        <v>,895</v>
      </c>
      <c r="L180" t="str">
        <f>data!Z181&amp;","&amp;COUNTIF($F$2:$J180,G180)</f>
        <v>,895</v>
      </c>
      <c r="M180" t="str">
        <f>data!AE181&amp;","&amp;COUNTIF($F$2:$J180,H180)</f>
        <v>,895</v>
      </c>
      <c r="N180" t="str">
        <f>data!AJ181&amp;","&amp;COUNTIF($F$2:$J180,I180)</f>
        <v>,895</v>
      </c>
      <c r="O180" t="str">
        <f>data!AO181&amp;","&amp;COUNTIF($F$2:$J180,J180)</f>
        <v>,895</v>
      </c>
    </row>
    <row r="181" spans="1:15">
      <c r="A181" t="str">
        <f>競技者データ入力シート!G186&amp;","&amp;競技者データ入力シート!H186&amp;","&amp;data!U182</f>
        <v>,,</v>
      </c>
      <c r="B181" t="str">
        <f>競技者データ入力シート!G186&amp;","&amp;競技者データ入力シート!H186&amp;","&amp;data!Z182</f>
        <v>,,</v>
      </c>
      <c r="C181" t="str">
        <f>競技者データ入力シート!G186&amp;","&amp;競技者データ入力シート!H186&amp;","&amp;data!AE182</f>
        <v>,,</v>
      </c>
      <c r="D181" t="str">
        <f>競技者データ入力シート!G186&amp;","&amp;競技者データ入力シート!H186&amp;","&amp;data!AJ182</f>
        <v>,,</v>
      </c>
      <c r="E181" t="str">
        <f>競技者データ入力シート!G186&amp;","&amp;競技者データ入力シート!H186&amp;","&amp;data!AO182</f>
        <v>,,</v>
      </c>
      <c r="F181" t="str">
        <f>data!U182&amp;","&amp;data!X182</f>
        <v>,</v>
      </c>
      <c r="G181" t="str">
        <f>data!Z182&amp;","&amp;data!AC182</f>
        <v>,</v>
      </c>
      <c r="H181" t="str">
        <f>data!AE182&amp;","&amp;data!AH182</f>
        <v>,</v>
      </c>
      <c r="I181" t="str">
        <f>data!AJ182&amp;","&amp;data!AM182</f>
        <v>,</v>
      </c>
      <c r="J181" t="str">
        <f>data!AO182&amp;","&amp;data!AR182</f>
        <v>,</v>
      </c>
      <c r="K181" t="str">
        <f>data!U182&amp;","&amp;COUNTIF($F$2:$J181,F181)</f>
        <v>,900</v>
      </c>
      <c r="L181" t="str">
        <f>data!Z182&amp;","&amp;COUNTIF($F$2:$J181,G181)</f>
        <v>,900</v>
      </c>
      <c r="M181" t="str">
        <f>data!AE182&amp;","&amp;COUNTIF($F$2:$J181,H181)</f>
        <v>,900</v>
      </c>
      <c r="N181" t="str">
        <f>data!AJ182&amp;","&amp;COUNTIF($F$2:$J181,I181)</f>
        <v>,900</v>
      </c>
      <c r="O181" t="str">
        <f>data!AO182&amp;","&amp;COUNTIF($F$2:$J181,J181)</f>
        <v>,900</v>
      </c>
    </row>
    <row r="182" spans="1:15">
      <c r="A182" t="str">
        <f>競技者データ入力シート!G187&amp;","&amp;競技者データ入力シート!H187&amp;","&amp;data!U183</f>
        <v>,,</v>
      </c>
      <c r="B182" t="str">
        <f>競技者データ入力シート!G187&amp;","&amp;競技者データ入力シート!H187&amp;","&amp;data!Z183</f>
        <v>,,</v>
      </c>
      <c r="C182" t="str">
        <f>競技者データ入力シート!G187&amp;","&amp;競技者データ入力シート!H187&amp;","&amp;data!AE183</f>
        <v>,,</v>
      </c>
      <c r="D182" t="str">
        <f>競技者データ入力シート!G187&amp;","&amp;競技者データ入力シート!H187&amp;","&amp;data!AJ183</f>
        <v>,,</v>
      </c>
      <c r="E182" t="str">
        <f>競技者データ入力シート!G187&amp;","&amp;競技者データ入力シート!H187&amp;","&amp;data!AO183</f>
        <v>,,</v>
      </c>
      <c r="F182" t="str">
        <f>data!U183&amp;","&amp;data!X183</f>
        <v>,</v>
      </c>
      <c r="G182" t="str">
        <f>data!Z183&amp;","&amp;data!AC183</f>
        <v>,</v>
      </c>
      <c r="H182" t="str">
        <f>data!AE183&amp;","&amp;data!AH183</f>
        <v>,</v>
      </c>
      <c r="I182" t="str">
        <f>data!AJ183&amp;","&amp;data!AM183</f>
        <v>,</v>
      </c>
      <c r="J182" t="str">
        <f>data!AO183&amp;","&amp;data!AR183</f>
        <v>,</v>
      </c>
      <c r="K182" t="str">
        <f>data!U183&amp;","&amp;COUNTIF($F$2:$J182,F182)</f>
        <v>,905</v>
      </c>
      <c r="L182" t="str">
        <f>data!Z183&amp;","&amp;COUNTIF($F$2:$J182,G182)</f>
        <v>,905</v>
      </c>
      <c r="M182" t="str">
        <f>data!AE183&amp;","&amp;COUNTIF($F$2:$J182,H182)</f>
        <v>,905</v>
      </c>
      <c r="N182" t="str">
        <f>data!AJ183&amp;","&amp;COUNTIF($F$2:$J182,I182)</f>
        <v>,905</v>
      </c>
      <c r="O182" t="str">
        <f>data!AO183&amp;","&amp;COUNTIF($F$2:$J182,J182)</f>
        <v>,905</v>
      </c>
    </row>
    <row r="183" spans="1:15">
      <c r="A183" t="str">
        <f>競技者データ入力シート!G188&amp;","&amp;競技者データ入力シート!H188&amp;","&amp;data!U184</f>
        <v>,,</v>
      </c>
      <c r="B183" t="str">
        <f>競技者データ入力シート!G188&amp;","&amp;競技者データ入力シート!H188&amp;","&amp;data!Z184</f>
        <v>,,</v>
      </c>
      <c r="C183" t="str">
        <f>競技者データ入力シート!G188&amp;","&amp;競技者データ入力シート!H188&amp;","&amp;data!AE184</f>
        <v>,,</v>
      </c>
      <c r="D183" t="str">
        <f>競技者データ入力シート!G188&amp;","&amp;競技者データ入力シート!H188&amp;","&amp;data!AJ184</f>
        <v>,,</v>
      </c>
      <c r="E183" t="str">
        <f>競技者データ入力シート!G188&amp;","&amp;競技者データ入力シート!H188&amp;","&amp;data!AO184</f>
        <v>,,</v>
      </c>
      <c r="F183" t="str">
        <f>data!U184&amp;","&amp;data!X184</f>
        <v>,</v>
      </c>
      <c r="G183" t="str">
        <f>data!Z184&amp;","&amp;data!AC184</f>
        <v>,</v>
      </c>
      <c r="H183" t="str">
        <f>data!AE184&amp;","&amp;data!AH184</f>
        <v>,</v>
      </c>
      <c r="I183" t="str">
        <f>data!AJ184&amp;","&amp;data!AM184</f>
        <v>,</v>
      </c>
      <c r="J183" t="str">
        <f>data!AO184&amp;","&amp;data!AR184</f>
        <v>,</v>
      </c>
      <c r="K183" t="str">
        <f>data!U184&amp;","&amp;COUNTIF($F$2:$J183,F183)</f>
        <v>,910</v>
      </c>
      <c r="L183" t="str">
        <f>data!Z184&amp;","&amp;COUNTIF($F$2:$J183,G183)</f>
        <v>,910</v>
      </c>
      <c r="M183" t="str">
        <f>data!AE184&amp;","&amp;COUNTIF($F$2:$J183,H183)</f>
        <v>,910</v>
      </c>
      <c r="N183" t="str">
        <f>data!AJ184&amp;","&amp;COUNTIF($F$2:$J183,I183)</f>
        <v>,910</v>
      </c>
      <c r="O183" t="str">
        <f>data!AO184&amp;","&amp;COUNTIF($F$2:$J183,J183)</f>
        <v>,910</v>
      </c>
    </row>
    <row r="184" spans="1:15">
      <c r="A184" t="str">
        <f>競技者データ入力シート!G189&amp;","&amp;競技者データ入力シート!H189&amp;","&amp;data!U185</f>
        <v>,,</v>
      </c>
      <c r="B184" t="str">
        <f>競技者データ入力シート!G189&amp;","&amp;競技者データ入力シート!H189&amp;","&amp;data!Z185</f>
        <v>,,</v>
      </c>
      <c r="C184" t="str">
        <f>競技者データ入力シート!G189&amp;","&amp;競技者データ入力シート!H189&amp;","&amp;data!AE185</f>
        <v>,,</v>
      </c>
      <c r="D184" t="str">
        <f>競技者データ入力シート!G189&amp;","&amp;競技者データ入力シート!H189&amp;","&amp;data!AJ185</f>
        <v>,,</v>
      </c>
      <c r="E184" t="str">
        <f>競技者データ入力シート!G189&amp;","&amp;競技者データ入力シート!H189&amp;","&amp;data!AO185</f>
        <v>,,</v>
      </c>
      <c r="F184" t="str">
        <f>data!U185&amp;","&amp;data!X185</f>
        <v>,</v>
      </c>
      <c r="G184" t="str">
        <f>data!Z185&amp;","&amp;data!AC185</f>
        <v>,</v>
      </c>
      <c r="H184" t="str">
        <f>data!AE185&amp;","&amp;data!AH185</f>
        <v>,</v>
      </c>
      <c r="I184" t="str">
        <f>data!AJ185&amp;","&amp;data!AM185</f>
        <v>,</v>
      </c>
      <c r="J184" t="str">
        <f>data!AO185&amp;","&amp;data!AR185</f>
        <v>,</v>
      </c>
      <c r="K184" t="str">
        <f>data!U185&amp;","&amp;COUNTIF($F$2:$J184,F184)</f>
        <v>,915</v>
      </c>
      <c r="L184" t="str">
        <f>data!Z185&amp;","&amp;COUNTIF($F$2:$J184,G184)</f>
        <v>,915</v>
      </c>
      <c r="M184" t="str">
        <f>data!AE185&amp;","&amp;COUNTIF($F$2:$J184,H184)</f>
        <v>,915</v>
      </c>
      <c r="N184" t="str">
        <f>data!AJ185&amp;","&amp;COUNTIF($F$2:$J184,I184)</f>
        <v>,915</v>
      </c>
      <c r="O184" t="str">
        <f>data!AO185&amp;","&amp;COUNTIF($F$2:$J184,J184)</f>
        <v>,915</v>
      </c>
    </row>
    <row r="185" spans="1:15">
      <c r="A185" t="str">
        <f>競技者データ入力シート!G190&amp;","&amp;競技者データ入力シート!H190&amp;","&amp;data!U186</f>
        <v>,,</v>
      </c>
      <c r="B185" t="str">
        <f>競技者データ入力シート!G190&amp;","&amp;競技者データ入力シート!H190&amp;","&amp;data!Z186</f>
        <v>,,</v>
      </c>
      <c r="C185" t="str">
        <f>競技者データ入力シート!G190&amp;","&amp;競技者データ入力シート!H190&amp;","&amp;data!AE186</f>
        <v>,,</v>
      </c>
      <c r="D185" t="str">
        <f>競技者データ入力シート!G190&amp;","&amp;競技者データ入力シート!H190&amp;","&amp;data!AJ186</f>
        <v>,,</v>
      </c>
      <c r="E185" t="str">
        <f>競技者データ入力シート!G190&amp;","&amp;競技者データ入力シート!H190&amp;","&amp;data!AO186</f>
        <v>,,</v>
      </c>
      <c r="F185" t="str">
        <f>data!U186&amp;","&amp;data!X186</f>
        <v>,</v>
      </c>
      <c r="G185" t="str">
        <f>data!Z186&amp;","&amp;data!AC186</f>
        <v>,</v>
      </c>
      <c r="H185" t="str">
        <f>data!AE186&amp;","&amp;data!AH186</f>
        <v>,</v>
      </c>
      <c r="I185" t="str">
        <f>data!AJ186&amp;","&amp;data!AM186</f>
        <v>,</v>
      </c>
      <c r="J185" t="str">
        <f>data!AO186&amp;","&amp;data!AR186</f>
        <v>,</v>
      </c>
      <c r="K185" t="str">
        <f>data!U186&amp;","&amp;COUNTIF($F$2:$J185,F185)</f>
        <v>,920</v>
      </c>
      <c r="L185" t="str">
        <f>data!Z186&amp;","&amp;COUNTIF($F$2:$J185,G185)</f>
        <v>,920</v>
      </c>
      <c r="M185" t="str">
        <f>data!AE186&amp;","&amp;COUNTIF($F$2:$J185,H185)</f>
        <v>,920</v>
      </c>
      <c r="N185" t="str">
        <f>data!AJ186&amp;","&amp;COUNTIF($F$2:$J185,I185)</f>
        <v>,920</v>
      </c>
      <c r="O185" t="str">
        <f>data!AO186&amp;","&amp;COUNTIF($F$2:$J185,J185)</f>
        <v>,920</v>
      </c>
    </row>
    <row r="186" spans="1:15">
      <c r="A186" t="str">
        <f>競技者データ入力シート!G191&amp;","&amp;競技者データ入力シート!H191&amp;","&amp;data!U187</f>
        <v>,,</v>
      </c>
      <c r="B186" t="str">
        <f>競技者データ入力シート!G191&amp;","&amp;競技者データ入力シート!H191&amp;","&amp;data!Z187</f>
        <v>,,</v>
      </c>
      <c r="C186" t="str">
        <f>競技者データ入力シート!G191&amp;","&amp;競技者データ入力シート!H191&amp;","&amp;data!AE187</f>
        <v>,,</v>
      </c>
      <c r="D186" t="str">
        <f>競技者データ入力シート!G191&amp;","&amp;競技者データ入力シート!H191&amp;","&amp;data!AJ187</f>
        <v>,,</v>
      </c>
      <c r="E186" t="str">
        <f>競技者データ入力シート!G191&amp;","&amp;競技者データ入力シート!H191&amp;","&amp;data!AO187</f>
        <v>,,</v>
      </c>
      <c r="F186" t="str">
        <f>data!U187&amp;","&amp;data!X187</f>
        <v>,</v>
      </c>
      <c r="G186" t="str">
        <f>data!Z187&amp;","&amp;data!AC187</f>
        <v>,</v>
      </c>
      <c r="H186" t="str">
        <f>data!AE187&amp;","&amp;data!AH187</f>
        <v>,</v>
      </c>
      <c r="I186" t="str">
        <f>data!AJ187&amp;","&amp;data!AM187</f>
        <v>,</v>
      </c>
      <c r="J186" t="str">
        <f>data!AO187&amp;","&amp;data!AR187</f>
        <v>,</v>
      </c>
      <c r="K186" t="str">
        <f>data!U187&amp;","&amp;COUNTIF($F$2:$J186,F186)</f>
        <v>,925</v>
      </c>
      <c r="L186" t="str">
        <f>data!Z187&amp;","&amp;COUNTIF($F$2:$J186,G186)</f>
        <v>,925</v>
      </c>
      <c r="M186" t="str">
        <f>data!AE187&amp;","&amp;COUNTIF($F$2:$J186,H186)</f>
        <v>,925</v>
      </c>
      <c r="N186" t="str">
        <f>data!AJ187&amp;","&amp;COUNTIF($F$2:$J186,I186)</f>
        <v>,925</v>
      </c>
      <c r="O186" t="str">
        <f>data!AO187&amp;","&amp;COUNTIF($F$2:$J186,J186)</f>
        <v>,925</v>
      </c>
    </row>
    <row r="187" spans="1:15">
      <c r="A187" t="str">
        <f>競技者データ入力シート!G192&amp;","&amp;競技者データ入力シート!H192&amp;","&amp;data!U188</f>
        <v>,,</v>
      </c>
      <c r="B187" t="str">
        <f>競技者データ入力シート!G192&amp;","&amp;競技者データ入力シート!H192&amp;","&amp;data!Z188</f>
        <v>,,</v>
      </c>
      <c r="C187" t="str">
        <f>競技者データ入力シート!G192&amp;","&amp;競技者データ入力シート!H192&amp;","&amp;data!AE188</f>
        <v>,,</v>
      </c>
      <c r="D187" t="str">
        <f>競技者データ入力シート!G192&amp;","&amp;競技者データ入力シート!H192&amp;","&amp;data!AJ188</f>
        <v>,,</v>
      </c>
      <c r="E187" t="str">
        <f>競技者データ入力シート!G192&amp;","&amp;競技者データ入力シート!H192&amp;","&amp;data!AO188</f>
        <v>,,</v>
      </c>
      <c r="F187" t="str">
        <f>data!U188&amp;","&amp;data!X188</f>
        <v>,</v>
      </c>
      <c r="G187" t="str">
        <f>data!Z188&amp;","&amp;data!AC188</f>
        <v>,</v>
      </c>
      <c r="H187" t="str">
        <f>data!AE188&amp;","&amp;data!AH188</f>
        <v>,</v>
      </c>
      <c r="I187" t="str">
        <f>data!AJ188&amp;","&amp;data!AM188</f>
        <v>,</v>
      </c>
      <c r="J187" t="str">
        <f>data!AO188&amp;","&amp;data!AR188</f>
        <v>,</v>
      </c>
      <c r="K187" t="str">
        <f>data!U188&amp;","&amp;COUNTIF($F$2:$J187,F187)</f>
        <v>,930</v>
      </c>
      <c r="L187" t="str">
        <f>data!Z188&amp;","&amp;COUNTIF($F$2:$J187,G187)</f>
        <v>,930</v>
      </c>
      <c r="M187" t="str">
        <f>data!AE188&amp;","&amp;COUNTIF($F$2:$J187,H187)</f>
        <v>,930</v>
      </c>
      <c r="N187" t="str">
        <f>data!AJ188&amp;","&amp;COUNTIF($F$2:$J187,I187)</f>
        <v>,930</v>
      </c>
      <c r="O187" t="str">
        <f>data!AO188&amp;","&amp;COUNTIF($F$2:$J187,J187)</f>
        <v>,930</v>
      </c>
    </row>
    <row r="188" spans="1:15">
      <c r="A188" t="str">
        <f>競技者データ入力シート!G193&amp;","&amp;競技者データ入力シート!H193&amp;","&amp;data!U189</f>
        <v>,,</v>
      </c>
      <c r="B188" t="str">
        <f>競技者データ入力シート!G193&amp;","&amp;競技者データ入力シート!H193&amp;","&amp;data!Z189</f>
        <v>,,</v>
      </c>
      <c r="C188" t="str">
        <f>競技者データ入力シート!G193&amp;","&amp;競技者データ入力シート!H193&amp;","&amp;data!AE189</f>
        <v>,,</v>
      </c>
      <c r="D188" t="str">
        <f>競技者データ入力シート!G193&amp;","&amp;競技者データ入力シート!H193&amp;","&amp;data!AJ189</f>
        <v>,,</v>
      </c>
      <c r="E188" t="str">
        <f>競技者データ入力シート!G193&amp;","&amp;競技者データ入力シート!H193&amp;","&amp;data!AO189</f>
        <v>,,</v>
      </c>
      <c r="F188" t="str">
        <f>data!U189&amp;","&amp;data!X189</f>
        <v>,</v>
      </c>
      <c r="G188" t="str">
        <f>data!Z189&amp;","&amp;data!AC189</f>
        <v>,</v>
      </c>
      <c r="H188" t="str">
        <f>data!AE189&amp;","&amp;data!AH189</f>
        <v>,</v>
      </c>
      <c r="I188" t="str">
        <f>data!AJ189&amp;","&amp;data!AM189</f>
        <v>,</v>
      </c>
      <c r="J188" t="str">
        <f>data!AO189&amp;","&amp;data!AR189</f>
        <v>,</v>
      </c>
      <c r="K188" t="str">
        <f>data!U189&amp;","&amp;COUNTIF($F$2:$J188,F188)</f>
        <v>,935</v>
      </c>
      <c r="L188" t="str">
        <f>data!Z189&amp;","&amp;COUNTIF($F$2:$J188,G188)</f>
        <v>,935</v>
      </c>
      <c r="M188" t="str">
        <f>data!AE189&amp;","&amp;COUNTIF($F$2:$J188,H188)</f>
        <v>,935</v>
      </c>
      <c r="N188" t="str">
        <f>data!AJ189&amp;","&amp;COUNTIF($F$2:$J188,I188)</f>
        <v>,935</v>
      </c>
      <c r="O188" t="str">
        <f>data!AO189&amp;","&amp;COUNTIF($F$2:$J188,J188)</f>
        <v>,935</v>
      </c>
    </row>
    <row r="189" spans="1:15">
      <c r="A189" t="str">
        <f>競技者データ入力シート!G194&amp;","&amp;競技者データ入力シート!H194&amp;","&amp;data!U190</f>
        <v>,,</v>
      </c>
      <c r="B189" t="str">
        <f>競技者データ入力シート!G194&amp;","&amp;競技者データ入力シート!H194&amp;","&amp;data!Z190</f>
        <v>,,</v>
      </c>
      <c r="C189" t="str">
        <f>競技者データ入力シート!G194&amp;","&amp;競技者データ入力シート!H194&amp;","&amp;data!AE190</f>
        <v>,,</v>
      </c>
      <c r="D189" t="str">
        <f>競技者データ入力シート!G194&amp;","&amp;競技者データ入力シート!H194&amp;","&amp;data!AJ190</f>
        <v>,,</v>
      </c>
      <c r="E189" t="str">
        <f>競技者データ入力シート!G194&amp;","&amp;競技者データ入力シート!H194&amp;","&amp;data!AO190</f>
        <v>,,</v>
      </c>
      <c r="F189" t="str">
        <f>data!U190&amp;","&amp;data!X190</f>
        <v>,</v>
      </c>
      <c r="G189" t="str">
        <f>data!Z190&amp;","&amp;data!AC190</f>
        <v>,</v>
      </c>
      <c r="H189" t="str">
        <f>data!AE190&amp;","&amp;data!AH190</f>
        <v>,</v>
      </c>
      <c r="I189" t="str">
        <f>data!AJ190&amp;","&amp;data!AM190</f>
        <v>,</v>
      </c>
      <c r="J189" t="str">
        <f>data!AO190&amp;","&amp;data!AR190</f>
        <v>,</v>
      </c>
      <c r="K189" t="str">
        <f>data!U190&amp;","&amp;COUNTIF($F$2:$J189,F189)</f>
        <v>,940</v>
      </c>
      <c r="L189" t="str">
        <f>data!Z190&amp;","&amp;COUNTIF($F$2:$J189,G189)</f>
        <v>,940</v>
      </c>
      <c r="M189" t="str">
        <f>data!AE190&amp;","&amp;COUNTIF($F$2:$J189,H189)</f>
        <v>,940</v>
      </c>
      <c r="N189" t="str">
        <f>data!AJ190&amp;","&amp;COUNTIF($F$2:$J189,I189)</f>
        <v>,940</v>
      </c>
      <c r="O189" t="str">
        <f>data!AO190&amp;","&amp;COUNTIF($F$2:$J189,J189)</f>
        <v>,940</v>
      </c>
    </row>
    <row r="190" spans="1:15">
      <c r="A190" t="str">
        <f>競技者データ入力シート!G195&amp;","&amp;競技者データ入力シート!H195&amp;","&amp;data!U191</f>
        <v>,,</v>
      </c>
      <c r="B190" t="str">
        <f>競技者データ入力シート!G195&amp;","&amp;競技者データ入力シート!H195&amp;","&amp;data!Z191</f>
        <v>,,</v>
      </c>
      <c r="C190" t="str">
        <f>競技者データ入力シート!G195&amp;","&amp;競技者データ入力シート!H195&amp;","&amp;data!AE191</f>
        <v>,,</v>
      </c>
      <c r="D190" t="str">
        <f>競技者データ入力シート!G195&amp;","&amp;競技者データ入力シート!H195&amp;","&amp;data!AJ191</f>
        <v>,,</v>
      </c>
      <c r="E190" t="str">
        <f>競技者データ入力シート!G195&amp;","&amp;競技者データ入力シート!H195&amp;","&amp;data!AO191</f>
        <v>,,</v>
      </c>
      <c r="F190" t="str">
        <f>data!U191&amp;","&amp;data!X191</f>
        <v>,</v>
      </c>
      <c r="G190" t="str">
        <f>data!Z191&amp;","&amp;data!AC191</f>
        <v>,</v>
      </c>
      <c r="H190" t="str">
        <f>data!AE191&amp;","&amp;data!AH191</f>
        <v>,</v>
      </c>
      <c r="I190" t="str">
        <f>data!AJ191&amp;","&amp;data!AM191</f>
        <v>,</v>
      </c>
      <c r="J190" t="str">
        <f>data!AO191&amp;","&amp;data!AR191</f>
        <v>,</v>
      </c>
      <c r="K190" t="str">
        <f>data!U191&amp;","&amp;COUNTIF($F$2:$J190,F190)</f>
        <v>,945</v>
      </c>
      <c r="L190" t="str">
        <f>data!Z191&amp;","&amp;COUNTIF($F$2:$J190,G190)</f>
        <v>,945</v>
      </c>
      <c r="M190" t="str">
        <f>data!AE191&amp;","&amp;COUNTIF($F$2:$J190,H190)</f>
        <v>,945</v>
      </c>
      <c r="N190" t="str">
        <f>data!AJ191&amp;","&amp;COUNTIF($F$2:$J190,I190)</f>
        <v>,945</v>
      </c>
      <c r="O190" t="str">
        <f>data!AO191&amp;","&amp;COUNTIF($F$2:$J190,J190)</f>
        <v>,945</v>
      </c>
    </row>
    <row r="191" spans="1:15">
      <c r="A191" t="str">
        <f>競技者データ入力シート!G196&amp;","&amp;競技者データ入力シート!H196&amp;","&amp;data!U192</f>
        <v>,,</v>
      </c>
      <c r="B191" t="str">
        <f>競技者データ入力シート!G196&amp;","&amp;競技者データ入力シート!H196&amp;","&amp;data!Z192</f>
        <v>,,</v>
      </c>
      <c r="C191" t="str">
        <f>競技者データ入力シート!G196&amp;","&amp;競技者データ入力シート!H196&amp;","&amp;data!AE192</f>
        <v>,,</v>
      </c>
      <c r="D191" t="str">
        <f>競技者データ入力シート!G196&amp;","&amp;競技者データ入力シート!H196&amp;","&amp;data!AJ192</f>
        <v>,,</v>
      </c>
      <c r="E191" t="str">
        <f>競技者データ入力シート!G196&amp;","&amp;競技者データ入力シート!H196&amp;","&amp;data!AO192</f>
        <v>,,</v>
      </c>
      <c r="F191" t="str">
        <f>data!U192&amp;","&amp;data!X192</f>
        <v>,</v>
      </c>
      <c r="G191" t="str">
        <f>data!Z192&amp;","&amp;data!AC192</f>
        <v>,</v>
      </c>
      <c r="H191" t="str">
        <f>data!AE192&amp;","&amp;data!AH192</f>
        <v>,</v>
      </c>
      <c r="I191" t="str">
        <f>data!AJ192&amp;","&amp;data!AM192</f>
        <v>,</v>
      </c>
      <c r="J191" t="str">
        <f>data!AO192&amp;","&amp;data!AR192</f>
        <v>,</v>
      </c>
      <c r="K191" t="str">
        <f>data!U192&amp;","&amp;COUNTIF($F$2:$J191,F191)</f>
        <v>,950</v>
      </c>
      <c r="L191" t="str">
        <f>data!Z192&amp;","&amp;COUNTIF($F$2:$J191,G191)</f>
        <v>,950</v>
      </c>
      <c r="M191" t="str">
        <f>data!AE192&amp;","&amp;COUNTIF($F$2:$J191,H191)</f>
        <v>,950</v>
      </c>
      <c r="N191" t="str">
        <f>data!AJ192&amp;","&amp;COUNTIF($F$2:$J191,I191)</f>
        <v>,950</v>
      </c>
      <c r="O191" t="str">
        <f>data!AO192&amp;","&amp;COUNTIF($F$2:$J191,J191)</f>
        <v>,950</v>
      </c>
    </row>
    <row r="192" spans="1:15">
      <c r="A192" t="str">
        <f>競技者データ入力シート!G197&amp;","&amp;競技者データ入力シート!H197&amp;","&amp;data!U193</f>
        <v>,,</v>
      </c>
      <c r="B192" t="str">
        <f>競技者データ入力シート!G197&amp;","&amp;競技者データ入力シート!H197&amp;","&amp;data!Z193</f>
        <v>,,</v>
      </c>
      <c r="C192" t="str">
        <f>競技者データ入力シート!G197&amp;","&amp;競技者データ入力シート!H197&amp;","&amp;data!AE193</f>
        <v>,,</v>
      </c>
      <c r="D192" t="str">
        <f>競技者データ入力シート!G197&amp;","&amp;競技者データ入力シート!H197&amp;","&amp;data!AJ193</f>
        <v>,,</v>
      </c>
      <c r="E192" t="str">
        <f>競技者データ入力シート!G197&amp;","&amp;競技者データ入力シート!H197&amp;","&amp;data!AO193</f>
        <v>,,</v>
      </c>
      <c r="F192" t="str">
        <f>data!U193&amp;","&amp;data!X193</f>
        <v>,</v>
      </c>
      <c r="G192" t="str">
        <f>data!Z193&amp;","&amp;data!AC193</f>
        <v>,</v>
      </c>
      <c r="H192" t="str">
        <f>data!AE193&amp;","&amp;data!AH193</f>
        <v>,</v>
      </c>
      <c r="I192" t="str">
        <f>data!AJ193&amp;","&amp;data!AM193</f>
        <v>,</v>
      </c>
      <c r="J192" t="str">
        <f>data!AO193&amp;","&amp;data!AR193</f>
        <v>,</v>
      </c>
      <c r="K192" t="str">
        <f>data!U193&amp;","&amp;COUNTIF($F$2:$J192,F192)</f>
        <v>,955</v>
      </c>
      <c r="L192" t="str">
        <f>data!Z193&amp;","&amp;COUNTIF($F$2:$J192,G192)</f>
        <v>,955</v>
      </c>
      <c r="M192" t="str">
        <f>data!AE193&amp;","&amp;COUNTIF($F$2:$J192,H192)</f>
        <v>,955</v>
      </c>
      <c r="N192" t="str">
        <f>data!AJ193&amp;","&amp;COUNTIF($F$2:$J192,I192)</f>
        <v>,955</v>
      </c>
      <c r="O192" t="str">
        <f>data!AO193&amp;","&amp;COUNTIF($F$2:$J192,J192)</f>
        <v>,955</v>
      </c>
    </row>
    <row r="193" spans="1:15">
      <c r="A193" t="str">
        <f>競技者データ入力シート!G198&amp;","&amp;競技者データ入力シート!H198&amp;","&amp;data!U194</f>
        <v>,,</v>
      </c>
      <c r="B193" t="str">
        <f>競技者データ入力シート!G198&amp;","&amp;競技者データ入力シート!H198&amp;","&amp;data!Z194</f>
        <v>,,</v>
      </c>
      <c r="C193" t="str">
        <f>競技者データ入力シート!G198&amp;","&amp;競技者データ入力シート!H198&amp;","&amp;data!AE194</f>
        <v>,,</v>
      </c>
      <c r="D193" t="str">
        <f>競技者データ入力シート!G198&amp;","&amp;競技者データ入力シート!H198&amp;","&amp;data!AJ194</f>
        <v>,,</v>
      </c>
      <c r="E193" t="str">
        <f>競技者データ入力シート!G198&amp;","&amp;競技者データ入力シート!H198&amp;","&amp;data!AO194</f>
        <v>,,</v>
      </c>
      <c r="F193" t="str">
        <f>data!U194&amp;","&amp;data!X194</f>
        <v>,</v>
      </c>
      <c r="G193" t="str">
        <f>data!Z194&amp;","&amp;data!AC194</f>
        <v>,</v>
      </c>
      <c r="H193" t="str">
        <f>data!AE194&amp;","&amp;data!AH194</f>
        <v>,</v>
      </c>
      <c r="I193" t="str">
        <f>data!AJ194&amp;","&amp;data!AM194</f>
        <v>,</v>
      </c>
      <c r="J193" t="str">
        <f>data!AO194&amp;","&amp;data!AR194</f>
        <v>,</v>
      </c>
      <c r="K193" t="str">
        <f>data!U194&amp;","&amp;COUNTIF($F$2:$J193,F193)</f>
        <v>,960</v>
      </c>
      <c r="L193" t="str">
        <f>data!Z194&amp;","&amp;COUNTIF($F$2:$J193,G193)</f>
        <v>,960</v>
      </c>
      <c r="M193" t="str">
        <f>data!AE194&amp;","&amp;COUNTIF($F$2:$J193,H193)</f>
        <v>,960</v>
      </c>
      <c r="N193" t="str">
        <f>data!AJ194&amp;","&amp;COUNTIF($F$2:$J193,I193)</f>
        <v>,960</v>
      </c>
      <c r="O193" t="str">
        <f>data!AO194&amp;","&amp;COUNTIF($F$2:$J193,J193)</f>
        <v>,960</v>
      </c>
    </row>
    <row r="194" spans="1:15">
      <c r="A194" t="str">
        <f>競技者データ入力シート!G199&amp;","&amp;競技者データ入力シート!H199&amp;","&amp;data!U195</f>
        <v>,,</v>
      </c>
      <c r="B194" t="str">
        <f>競技者データ入力シート!G199&amp;","&amp;競技者データ入力シート!H199&amp;","&amp;data!Z195</f>
        <v>,,</v>
      </c>
      <c r="C194" t="str">
        <f>競技者データ入力シート!G199&amp;","&amp;競技者データ入力シート!H199&amp;","&amp;data!AE195</f>
        <v>,,</v>
      </c>
      <c r="D194" t="str">
        <f>競技者データ入力シート!G199&amp;","&amp;競技者データ入力シート!H199&amp;","&amp;data!AJ195</f>
        <v>,,</v>
      </c>
      <c r="E194" t="str">
        <f>競技者データ入力シート!G199&amp;","&amp;競技者データ入力シート!H199&amp;","&amp;data!AO195</f>
        <v>,,</v>
      </c>
      <c r="F194" t="str">
        <f>data!U195&amp;","&amp;data!X195</f>
        <v>,</v>
      </c>
      <c r="G194" t="str">
        <f>data!Z195&amp;","&amp;data!AC195</f>
        <v>,</v>
      </c>
      <c r="H194" t="str">
        <f>data!AE195&amp;","&amp;data!AH195</f>
        <v>,</v>
      </c>
      <c r="I194" t="str">
        <f>data!AJ195&amp;","&amp;data!AM195</f>
        <v>,</v>
      </c>
      <c r="J194" t="str">
        <f>data!AO195&amp;","&amp;data!AR195</f>
        <v>,</v>
      </c>
      <c r="K194" t="str">
        <f>data!U195&amp;","&amp;COUNTIF($F$2:$J194,F194)</f>
        <v>,965</v>
      </c>
      <c r="L194" t="str">
        <f>data!Z195&amp;","&amp;COUNTIF($F$2:$J194,G194)</f>
        <v>,965</v>
      </c>
      <c r="M194" t="str">
        <f>data!AE195&amp;","&amp;COUNTIF($F$2:$J194,H194)</f>
        <v>,965</v>
      </c>
      <c r="N194" t="str">
        <f>data!AJ195&amp;","&amp;COUNTIF($F$2:$J194,I194)</f>
        <v>,965</v>
      </c>
      <c r="O194" t="str">
        <f>data!AO195&amp;","&amp;COUNTIF($F$2:$J194,J194)</f>
        <v>,965</v>
      </c>
    </row>
    <row r="195" spans="1:15">
      <c r="A195" t="str">
        <f>競技者データ入力シート!G200&amp;","&amp;競技者データ入力シート!H200&amp;","&amp;data!U196</f>
        <v>,,</v>
      </c>
      <c r="B195" t="str">
        <f>競技者データ入力シート!G200&amp;","&amp;競技者データ入力シート!H200&amp;","&amp;data!Z196</f>
        <v>,,</v>
      </c>
      <c r="C195" t="str">
        <f>競技者データ入力シート!G200&amp;","&amp;競技者データ入力シート!H200&amp;","&amp;data!AE196</f>
        <v>,,</v>
      </c>
      <c r="D195" t="str">
        <f>競技者データ入力シート!G200&amp;","&amp;競技者データ入力シート!H200&amp;","&amp;data!AJ196</f>
        <v>,,</v>
      </c>
      <c r="E195" t="str">
        <f>競技者データ入力シート!G200&amp;","&amp;競技者データ入力シート!H200&amp;","&amp;data!AO196</f>
        <v>,,</v>
      </c>
      <c r="F195" t="str">
        <f>data!U196&amp;","&amp;data!X196</f>
        <v>,</v>
      </c>
      <c r="G195" t="str">
        <f>data!Z196&amp;","&amp;data!AC196</f>
        <v>,</v>
      </c>
      <c r="H195" t="str">
        <f>data!AE196&amp;","&amp;data!AH196</f>
        <v>,</v>
      </c>
      <c r="I195" t="str">
        <f>data!AJ196&amp;","&amp;data!AM196</f>
        <v>,</v>
      </c>
      <c r="J195" t="str">
        <f>data!AO196&amp;","&amp;data!AR196</f>
        <v>,</v>
      </c>
      <c r="K195" t="str">
        <f>data!U196&amp;","&amp;COUNTIF($F$2:$J195,F195)</f>
        <v>,970</v>
      </c>
      <c r="L195" t="str">
        <f>data!Z196&amp;","&amp;COUNTIF($F$2:$J195,G195)</f>
        <v>,970</v>
      </c>
      <c r="M195" t="str">
        <f>data!AE196&amp;","&amp;COUNTIF($F$2:$J195,H195)</f>
        <v>,970</v>
      </c>
      <c r="N195" t="str">
        <f>data!AJ196&amp;","&amp;COUNTIF($F$2:$J195,I195)</f>
        <v>,970</v>
      </c>
      <c r="O195" t="str">
        <f>data!AO196&amp;","&amp;COUNTIF($F$2:$J195,J195)</f>
        <v>,970</v>
      </c>
    </row>
    <row r="196" spans="1:15">
      <c r="A196" t="str">
        <f>競技者データ入力シート!G201&amp;","&amp;競技者データ入力シート!H201&amp;","&amp;data!U197</f>
        <v>,,</v>
      </c>
      <c r="B196" t="str">
        <f>競技者データ入力シート!G201&amp;","&amp;競技者データ入力シート!H201&amp;","&amp;data!Z197</f>
        <v>,,</v>
      </c>
      <c r="C196" t="str">
        <f>競技者データ入力シート!G201&amp;","&amp;競技者データ入力シート!H201&amp;","&amp;data!AE197</f>
        <v>,,</v>
      </c>
      <c r="D196" t="str">
        <f>競技者データ入力シート!G201&amp;","&amp;競技者データ入力シート!H201&amp;","&amp;data!AJ197</f>
        <v>,,</v>
      </c>
      <c r="E196" t="str">
        <f>競技者データ入力シート!G201&amp;","&amp;競技者データ入力シート!H201&amp;","&amp;data!AO197</f>
        <v>,,</v>
      </c>
      <c r="F196" t="str">
        <f>data!U197&amp;","&amp;data!X197</f>
        <v>,</v>
      </c>
      <c r="G196" t="str">
        <f>data!Z197&amp;","&amp;data!AC197</f>
        <v>,</v>
      </c>
      <c r="H196" t="str">
        <f>data!AE197&amp;","&amp;data!AH197</f>
        <v>,</v>
      </c>
      <c r="I196" t="str">
        <f>data!AJ197&amp;","&amp;data!AM197</f>
        <v>,</v>
      </c>
      <c r="J196" t="str">
        <f>data!AO197&amp;","&amp;data!AR197</f>
        <v>,</v>
      </c>
      <c r="K196" t="str">
        <f>data!U197&amp;","&amp;COUNTIF($F$2:$J196,F196)</f>
        <v>,975</v>
      </c>
      <c r="L196" t="str">
        <f>data!Z197&amp;","&amp;COUNTIF($F$2:$J196,G196)</f>
        <v>,975</v>
      </c>
      <c r="M196" t="str">
        <f>data!AE197&amp;","&amp;COUNTIF($F$2:$J196,H196)</f>
        <v>,975</v>
      </c>
      <c r="N196" t="str">
        <f>data!AJ197&amp;","&amp;COUNTIF($F$2:$J196,I196)</f>
        <v>,975</v>
      </c>
      <c r="O196" t="str">
        <f>data!AO197&amp;","&amp;COUNTIF($F$2:$J196,J196)</f>
        <v>,975</v>
      </c>
    </row>
    <row r="197" spans="1:15">
      <c r="A197" t="str">
        <f>競技者データ入力シート!G202&amp;","&amp;競技者データ入力シート!H202&amp;","&amp;data!U198</f>
        <v>,,</v>
      </c>
      <c r="B197" t="str">
        <f>競技者データ入力シート!G202&amp;","&amp;競技者データ入力シート!H202&amp;","&amp;data!Z198</f>
        <v>,,</v>
      </c>
      <c r="C197" t="str">
        <f>競技者データ入力シート!G202&amp;","&amp;競技者データ入力シート!H202&amp;","&amp;data!AE198</f>
        <v>,,</v>
      </c>
      <c r="D197" t="str">
        <f>競技者データ入力シート!G202&amp;","&amp;競技者データ入力シート!H202&amp;","&amp;data!AJ198</f>
        <v>,,</v>
      </c>
      <c r="E197" t="str">
        <f>競技者データ入力シート!G202&amp;","&amp;競技者データ入力シート!H202&amp;","&amp;data!AO198</f>
        <v>,,</v>
      </c>
      <c r="F197" t="str">
        <f>data!U198&amp;","&amp;data!X198</f>
        <v>,</v>
      </c>
      <c r="G197" t="str">
        <f>data!Z198&amp;","&amp;data!AC198</f>
        <v>,</v>
      </c>
      <c r="H197" t="str">
        <f>data!AE198&amp;","&amp;data!AH198</f>
        <v>,</v>
      </c>
      <c r="I197" t="str">
        <f>data!AJ198&amp;","&amp;data!AM198</f>
        <v>,</v>
      </c>
      <c r="J197" t="str">
        <f>data!AO198&amp;","&amp;data!AR198</f>
        <v>,</v>
      </c>
      <c r="K197" t="str">
        <f>data!U198&amp;","&amp;COUNTIF($F$2:$J197,F197)</f>
        <v>,980</v>
      </c>
      <c r="L197" t="str">
        <f>data!Z198&amp;","&amp;COUNTIF($F$2:$J197,G197)</f>
        <v>,980</v>
      </c>
      <c r="M197" t="str">
        <f>data!AE198&amp;","&amp;COUNTIF($F$2:$J197,H197)</f>
        <v>,980</v>
      </c>
      <c r="N197" t="str">
        <f>data!AJ198&amp;","&amp;COUNTIF($F$2:$J197,I197)</f>
        <v>,980</v>
      </c>
      <c r="O197" t="str">
        <f>data!AO198&amp;","&amp;COUNTIF($F$2:$J197,J197)</f>
        <v>,980</v>
      </c>
    </row>
    <row r="198" spans="1:15">
      <c r="A198" t="str">
        <f>競技者データ入力シート!G203&amp;","&amp;競技者データ入力シート!H203&amp;","&amp;data!U199</f>
        <v>,,</v>
      </c>
      <c r="B198" t="str">
        <f>競技者データ入力シート!G203&amp;","&amp;競技者データ入力シート!H203&amp;","&amp;data!Z199</f>
        <v>,,</v>
      </c>
      <c r="C198" t="str">
        <f>競技者データ入力シート!G203&amp;","&amp;競技者データ入力シート!H203&amp;","&amp;data!AE199</f>
        <v>,,</v>
      </c>
      <c r="D198" t="str">
        <f>競技者データ入力シート!G203&amp;","&amp;競技者データ入力シート!H203&amp;","&amp;data!AJ199</f>
        <v>,,</v>
      </c>
      <c r="E198" t="str">
        <f>競技者データ入力シート!G203&amp;","&amp;競技者データ入力シート!H203&amp;","&amp;data!AO199</f>
        <v>,,</v>
      </c>
      <c r="F198" t="str">
        <f>data!U199&amp;","&amp;data!X199</f>
        <v>,</v>
      </c>
      <c r="G198" t="str">
        <f>data!Z199&amp;","&amp;data!AC199</f>
        <v>,</v>
      </c>
      <c r="H198" t="str">
        <f>data!AE199&amp;","&amp;data!AH199</f>
        <v>,</v>
      </c>
      <c r="I198" t="str">
        <f>data!AJ199&amp;","&amp;data!AM199</f>
        <v>,</v>
      </c>
      <c r="J198" t="str">
        <f>data!AO199&amp;","&amp;data!AR199</f>
        <v>,</v>
      </c>
      <c r="K198" t="str">
        <f>data!U199&amp;","&amp;COUNTIF($F$2:$J198,F198)</f>
        <v>,985</v>
      </c>
      <c r="L198" t="str">
        <f>data!Z199&amp;","&amp;COUNTIF($F$2:$J198,G198)</f>
        <v>,985</v>
      </c>
      <c r="M198" t="str">
        <f>data!AE199&amp;","&amp;COUNTIF($F$2:$J198,H198)</f>
        <v>,985</v>
      </c>
      <c r="N198" t="str">
        <f>data!AJ199&amp;","&amp;COUNTIF($F$2:$J198,I198)</f>
        <v>,985</v>
      </c>
      <c r="O198" t="str">
        <f>data!AO199&amp;","&amp;COUNTIF($F$2:$J198,J198)</f>
        <v>,985</v>
      </c>
    </row>
    <row r="199" spans="1:15">
      <c r="A199" t="str">
        <f>競技者データ入力シート!G204&amp;","&amp;競技者データ入力シート!H204&amp;","&amp;data!U200</f>
        <v>,,</v>
      </c>
      <c r="B199" t="str">
        <f>競技者データ入力シート!G204&amp;","&amp;競技者データ入力シート!H204&amp;","&amp;data!Z200</f>
        <v>,,</v>
      </c>
      <c r="C199" t="str">
        <f>競技者データ入力シート!G204&amp;","&amp;競技者データ入力シート!H204&amp;","&amp;data!AE200</f>
        <v>,,</v>
      </c>
      <c r="D199" t="str">
        <f>競技者データ入力シート!G204&amp;","&amp;競技者データ入力シート!H204&amp;","&amp;data!AJ200</f>
        <v>,,</v>
      </c>
      <c r="E199" t="str">
        <f>競技者データ入力シート!G204&amp;","&amp;競技者データ入力シート!H204&amp;","&amp;data!AO200</f>
        <v>,,</v>
      </c>
      <c r="F199" t="str">
        <f>data!U200&amp;","&amp;data!X200</f>
        <v>,</v>
      </c>
      <c r="G199" t="str">
        <f>data!Z200&amp;","&amp;data!AC200</f>
        <v>,</v>
      </c>
      <c r="H199" t="str">
        <f>data!AE200&amp;","&amp;data!AH200</f>
        <v>,</v>
      </c>
      <c r="I199" t="str">
        <f>data!AJ200&amp;","&amp;data!AM200</f>
        <v>,</v>
      </c>
      <c r="J199" t="str">
        <f>data!AO200&amp;","&amp;data!AR200</f>
        <v>,</v>
      </c>
      <c r="K199" t="str">
        <f>data!U200&amp;","&amp;COUNTIF($F$2:$J199,F199)</f>
        <v>,990</v>
      </c>
      <c r="L199" t="str">
        <f>data!Z200&amp;","&amp;COUNTIF($F$2:$J199,G199)</f>
        <v>,990</v>
      </c>
      <c r="M199" t="str">
        <f>data!AE200&amp;","&amp;COUNTIF($F$2:$J199,H199)</f>
        <v>,990</v>
      </c>
      <c r="N199" t="str">
        <f>data!AJ200&amp;","&amp;COUNTIF($F$2:$J199,I199)</f>
        <v>,990</v>
      </c>
      <c r="O199" t="str">
        <f>data!AO200&amp;","&amp;COUNTIF($F$2:$J199,J199)</f>
        <v>,990</v>
      </c>
    </row>
    <row r="200" spans="1:15">
      <c r="A200" t="str">
        <f>競技者データ入力シート!G205&amp;","&amp;競技者データ入力シート!H205&amp;","&amp;data!U201</f>
        <v>,,</v>
      </c>
      <c r="B200" t="str">
        <f>競技者データ入力シート!G205&amp;","&amp;競技者データ入力シート!H205&amp;","&amp;data!Z201</f>
        <v>,,</v>
      </c>
      <c r="C200" t="str">
        <f>競技者データ入力シート!G205&amp;","&amp;競技者データ入力シート!H205&amp;","&amp;data!AE201</f>
        <v>,,</v>
      </c>
      <c r="D200" t="str">
        <f>競技者データ入力シート!G205&amp;","&amp;競技者データ入力シート!H205&amp;","&amp;data!AJ201</f>
        <v>,,</v>
      </c>
      <c r="E200" t="str">
        <f>競技者データ入力シート!G205&amp;","&amp;競技者データ入力シート!H205&amp;","&amp;data!AO201</f>
        <v>,,</v>
      </c>
      <c r="F200" t="str">
        <f>data!U201&amp;","&amp;data!X201</f>
        <v>,</v>
      </c>
      <c r="G200" t="str">
        <f>data!Z201&amp;","&amp;data!AC201</f>
        <v>,</v>
      </c>
      <c r="H200" t="str">
        <f>data!AE201&amp;","&amp;data!AH201</f>
        <v>,</v>
      </c>
      <c r="I200" t="str">
        <f>data!AJ201&amp;","&amp;data!AM201</f>
        <v>,</v>
      </c>
      <c r="J200" t="str">
        <f>data!AO201&amp;","&amp;data!AR201</f>
        <v>,</v>
      </c>
      <c r="K200" t="str">
        <f>data!U201&amp;","&amp;COUNTIF($F$2:$J200,F200)</f>
        <v>,995</v>
      </c>
      <c r="L200" t="str">
        <f>data!Z201&amp;","&amp;COUNTIF($F$2:$J200,G200)</f>
        <v>,995</v>
      </c>
      <c r="M200" t="str">
        <f>data!AE201&amp;","&amp;COUNTIF($F$2:$J200,H200)</f>
        <v>,995</v>
      </c>
      <c r="N200" t="str">
        <f>data!AJ201&amp;","&amp;COUNTIF($F$2:$J200,I200)</f>
        <v>,995</v>
      </c>
      <c r="O200" t="str">
        <f>data!AO201&amp;","&amp;COUNTIF($F$2:$J200,J200)</f>
        <v>,995</v>
      </c>
    </row>
    <row r="201" spans="1:15">
      <c r="A201" t="str">
        <f>競技者データ入力シート!G206&amp;","&amp;競技者データ入力シート!H206&amp;","&amp;data!U202</f>
        <v>,,</v>
      </c>
      <c r="B201" t="str">
        <f>競技者データ入力シート!G206&amp;","&amp;競技者データ入力シート!H206&amp;","&amp;data!Z202</f>
        <v>,,</v>
      </c>
      <c r="C201" t="str">
        <f>競技者データ入力シート!G206&amp;","&amp;競技者データ入力シート!H206&amp;","&amp;data!AE202</f>
        <v>,,</v>
      </c>
      <c r="D201" t="str">
        <f>競技者データ入力シート!G206&amp;","&amp;競技者データ入力シート!H206&amp;","&amp;data!AJ202</f>
        <v>,,</v>
      </c>
      <c r="E201" t="str">
        <f>競技者データ入力シート!G206&amp;","&amp;競技者データ入力シート!H206&amp;","&amp;data!AO202</f>
        <v>,,</v>
      </c>
      <c r="F201" t="str">
        <f>data!U202&amp;","&amp;data!X202</f>
        <v>,</v>
      </c>
      <c r="G201" t="str">
        <f>data!Z202&amp;","&amp;data!AC202</f>
        <v>,</v>
      </c>
      <c r="H201" t="str">
        <f>data!AE202&amp;","&amp;data!AH202</f>
        <v>,</v>
      </c>
      <c r="I201" t="str">
        <f>data!AJ202&amp;","&amp;data!AM202</f>
        <v>,</v>
      </c>
      <c r="J201" t="str">
        <f>data!AO202&amp;","&amp;data!AR202</f>
        <v>,</v>
      </c>
      <c r="K201" t="str">
        <f>data!U202&amp;","&amp;COUNTIF($F$2:$J201,F201)</f>
        <v>,1000</v>
      </c>
      <c r="L201" t="str">
        <f>data!Z202&amp;","&amp;COUNTIF($F$2:$J201,G201)</f>
        <v>,1000</v>
      </c>
      <c r="M201" t="str">
        <f>data!AE202&amp;","&amp;COUNTIF($F$2:$J201,H201)</f>
        <v>,1000</v>
      </c>
      <c r="N201" t="str">
        <f>data!AJ202&amp;","&amp;COUNTIF($F$2:$J201,I201)</f>
        <v>,1000</v>
      </c>
      <c r="O201" t="str">
        <f>data!AO202&amp;","&amp;COUNTIF($F$2:$J201,J201)</f>
        <v>,1000</v>
      </c>
    </row>
    <row r="202" spans="1:15">
      <c r="A202" t="str">
        <f>競技者データ入力シート!G207&amp;","&amp;競技者データ入力シート!H207&amp;","&amp;data!U203</f>
        <v>,,</v>
      </c>
      <c r="B202" t="str">
        <f>競技者データ入力シート!G207&amp;","&amp;競技者データ入力シート!H207&amp;","&amp;data!Z203</f>
        <v>,,</v>
      </c>
      <c r="C202" t="str">
        <f>競技者データ入力シート!G207&amp;","&amp;競技者データ入力シート!H207&amp;","&amp;data!AE203</f>
        <v>,,</v>
      </c>
      <c r="D202" t="str">
        <f>競技者データ入力シート!G207&amp;","&amp;競技者データ入力シート!H207&amp;","&amp;data!AJ203</f>
        <v>,,</v>
      </c>
      <c r="E202" t="str">
        <f>競技者データ入力シート!G207&amp;","&amp;競技者データ入力シート!H207&amp;","&amp;data!AO203</f>
        <v>,,</v>
      </c>
      <c r="F202" t="str">
        <f>data!U203&amp;","&amp;data!X203</f>
        <v>,</v>
      </c>
      <c r="I202" t="str">
        <f>data!AJ203&amp;","&amp;data!AM203</f>
        <v>,</v>
      </c>
      <c r="J202" t="str">
        <f>data!AO203&amp;","&amp;data!AR203</f>
        <v>,</v>
      </c>
      <c r="K202" t="str">
        <f>data!U203&amp;","&amp;COUNTIF($F$2:$J202,F202)</f>
        <v>,1003</v>
      </c>
      <c r="L202" t="str">
        <f>data!Z203&amp;","&amp;COUNTIF($F$2:$J202,G202)</f>
        <v>,0</v>
      </c>
      <c r="M202" t="str">
        <f>data!AE203&amp;","&amp;COUNTIF($F$2:$J202,H202)</f>
        <v>,0</v>
      </c>
      <c r="N202" t="str">
        <f>data!AJ203&amp;","&amp;COUNTIF($F$2:$J202,I202)</f>
        <v>,1003</v>
      </c>
      <c r="O202" t="str">
        <f>data!AO203&amp;","&amp;COUNTIF($F$2:$J202,J202)</f>
        <v>,1003</v>
      </c>
    </row>
  </sheetData>
  <sheetProtection password="CDC2" sheet="1" objects="1" scenarios="1"/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ファイル作成注意事項</vt:lpstr>
      <vt:lpstr>競技者データ入力シート</vt:lpstr>
      <vt:lpstr>大会申込一覧表(印刷して提出)</vt:lpstr>
      <vt:lpstr>nansdata</vt:lpstr>
      <vt:lpstr>data</vt:lpstr>
      <vt:lpstr>データ</vt:lpstr>
      <vt:lpstr>集計チェック</vt:lpstr>
      <vt:lpstr>集計シート</vt:lpstr>
      <vt:lpstr>競技者データ入力シート!Print_Area</vt:lpstr>
      <vt:lpstr>'大会申込一覧表(印刷して提出)'!Print_Area</vt:lpstr>
      <vt:lpstr>競技者データ入力シート!Print_Titles</vt:lpstr>
      <vt:lpstr>'大会申込一覧表(印刷して提出)'!Print_Titles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JMⅦ</dc:creator>
  <cp:lastModifiedBy>JMⅦ</cp:lastModifiedBy>
  <cp:lastPrinted>2018-07-24T12:38:51Z</cp:lastPrinted>
  <dcterms:created xsi:type="dcterms:W3CDTF">2009-03-03T02:04:53Z</dcterms:created>
  <dcterms:modified xsi:type="dcterms:W3CDTF">2018-07-25T05:37:07Z</dcterms:modified>
</cp:coreProperties>
</file>