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195" windowHeight="13890" activeTab="0"/>
  </bookViews>
  <sheets>
    <sheet name="使い方　競技者データ" sheetId="1" r:id="rId1"/>
    <sheet name="申込個票" sheetId="2" r:id="rId2"/>
    <sheet name="申込み一覧男子" sheetId="3" r:id="rId3"/>
    <sheet name="申込み一覧女子" sheetId="4" r:id="rId4"/>
  </sheets>
  <definedNames>
    <definedName name="_xlfn.COUNTIFS" hidden="1">#NAME?</definedName>
    <definedName name="_xlnm.Print_Area" localSheetId="3">'申込み一覧女子'!$C$2:$Q$57,'申込み一覧女子'!$C$60:$Q$115,'申込み一覧女子'!$C$118:$Q$173,'申込み一覧女子'!$C$176:$Q$231</definedName>
    <definedName name="_xlnm.Print_Area" localSheetId="2">'申込み一覧男子'!$C$2:$Q$57,'申込み一覧男子'!$C$60:$Q$115,'申込み一覧男子'!$C$118:$Q$173,'申込み一覧男子'!$C$176:$Q$231</definedName>
  </definedNames>
  <calcPr fullCalcOnLoad="1"/>
</workbook>
</file>

<file path=xl/comments3.xml><?xml version="1.0" encoding="utf-8"?>
<comments xmlns="http://schemas.openxmlformats.org/spreadsheetml/2006/main">
  <authors>
    <author>JM</author>
  </authors>
  <commentList>
    <comment ref="D3" authorId="0">
      <text>
        <r>
          <rPr>
            <sz val="9"/>
            <rFont val="ＭＳ Ｐゴシック"/>
            <family val="3"/>
          </rPr>
          <t xml:space="preserve">この一覧表標題欄(団体略称・参加費以外全て）の記載事項は、男子２枚目以降と女子一覧表全部にリンク（自動表示）しています。
なお、参加費は自動集計です。
</t>
        </r>
      </text>
    </comment>
  </commentList>
</comments>
</file>

<file path=xl/sharedStrings.xml><?xml version="1.0" encoding="utf-8"?>
<sst xmlns="http://schemas.openxmlformats.org/spreadsheetml/2006/main" count="1447" uniqueCount="247">
  <si>
    <t>氏</t>
  </si>
  <si>
    <t>名</t>
  </si>
  <si>
    <t>学年</t>
  </si>
  <si>
    <t>出場競技
種目名</t>
  </si>
  <si>
    <t>自己ベスト
申請記録</t>
  </si>
  <si>
    <t>松戸</t>
  </si>
  <si>
    <t>一郎</t>
  </si>
  <si>
    <t>(様式A）</t>
  </si>
  <si>
    <t>No.</t>
  </si>
  <si>
    <t>健康診断の結果異常がないことを認め出場を認めます。</t>
  </si>
  <si>
    <t>団体略称(６文字以内)</t>
  </si>
  <si>
    <t>E-Mail ○印</t>
  </si>
  <si>
    <t>送付済み</t>
  </si>
  <si>
    <t>２．個人申込票</t>
  </si>
  <si>
    <t>未送付</t>
  </si>
  <si>
    <t>氏　　名</t>
  </si>
  <si>
    <t>性別</t>
  </si>
  <si>
    <t>生年月日
西暦で記入</t>
  </si>
  <si>
    <t>エントリー
NO</t>
  </si>
  <si>
    <t>生年月日
西暦下２桁</t>
  </si>
  <si>
    <t>所属</t>
  </si>
  <si>
    <t>記録</t>
  </si>
  <si>
    <t>千葉</t>
  </si>
  <si>
    <t>花子</t>
  </si>
  <si>
    <t>98.05．26</t>
  </si>
  <si>
    <t>種目</t>
  </si>
  <si>
    <t>　　(1)個人申込票は、競技者データシートへのデータ入力。</t>
  </si>
  <si>
    <t>㊞</t>
  </si>
  <si>
    <t>98.05．26</t>
  </si>
  <si>
    <t>学年</t>
  </si>
  <si>
    <t>団体（学校）名</t>
  </si>
  <si>
    <t>記載責任者
（連絡担当者）</t>
  </si>
  <si>
    <t>連絡先
住　所</t>
  </si>
  <si>
    <t>電　話
（担当者）</t>
  </si>
  <si>
    <t>提　出　申　込　ファイル　作　成　に　つ　い　て　</t>
  </si>
  <si>
    <t>１、</t>
  </si>
  <si>
    <t>自校（団体）所属の競技者データを右にあるデータ表に作成してください。</t>
  </si>
  <si>
    <t>注意事項</t>
  </si>
  <si>
    <t>①</t>
  </si>
  <si>
    <t>②</t>
  </si>
  <si>
    <t>生年月日</t>
  </si>
  <si>
    <r>
      <rPr>
        <b/>
        <sz val="16"/>
        <color indexed="8"/>
        <rFont val="ＭＳ Ｐ明朝"/>
        <family val="1"/>
      </rPr>
      <t>男子</t>
    </r>
    <r>
      <rPr>
        <b/>
        <sz val="12"/>
        <color indexed="8"/>
        <rFont val="ＭＳ Ｐ明朝"/>
        <family val="1"/>
      </rPr>
      <t>競技者データ
（申込み個票）</t>
    </r>
  </si>
  <si>
    <r>
      <rPr>
        <b/>
        <sz val="16"/>
        <color indexed="8"/>
        <rFont val="ＭＳ Ｐ明朝"/>
        <family val="1"/>
      </rPr>
      <t>女子</t>
    </r>
    <r>
      <rPr>
        <b/>
        <sz val="12"/>
        <color indexed="8"/>
        <rFont val="ＭＳ Ｐ明朝"/>
        <family val="1"/>
      </rPr>
      <t>競技者データ
（申込み個票）</t>
    </r>
  </si>
  <si>
    <t>LJ</t>
  </si>
  <si>
    <t>共通１５００ｍ</t>
  </si>
  <si>
    <t>共通走幅跳</t>
  </si>
  <si>
    <t>共通３０００ｍ</t>
  </si>
  <si>
    <t>共通砲丸投</t>
  </si>
  <si>
    <t>SP</t>
  </si>
  <si>
    <t>共通１００ｍ</t>
  </si>
  <si>
    <t>共通１００ｍＨ</t>
  </si>
  <si>
    <t>100H</t>
  </si>
  <si>
    <t>共通２００ｍ</t>
  </si>
  <si>
    <t>共通１１０ｍＨ</t>
  </si>
  <si>
    <t>110H</t>
  </si>
  <si>
    <t>共通4×100</t>
  </si>
  <si>
    <t>共通４００ｍ</t>
  </si>
  <si>
    <t>共通走高跳</t>
  </si>
  <si>
    <t>HJ</t>
  </si>
  <si>
    <t>共通８００ｍ</t>
  </si>
  <si>
    <t>共通棒高跳</t>
  </si>
  <si>
    <t>PV</t>
  </si>
  <si>
    <t>共通５０００ｍ</t>
  </si>
  <si>
    <t>③</t>
  </si>
  <si>
    <t>入力例</t>
  </si>
  <si>
    <t>顧問（担当者）のデータからコピー貼り付けでもOKです。</t>
  </si>
  <si>
    <t>（データ貼り付けの場合は、値の貼り付けでお願いします。）</t>
  </si>
  <si>
    <t>参考：値の貼り付け、　右クリック　⇒　形式を選択して貼り付け（S)　⇒　値（Ⅴ)　⇒　OK</t>
  </si>
  <si>
    <t>競技者の生年月日は、西暦下２桁.月.日　です。</t>
  </si>
  <si>
    <t>男子データ</t>
  </si>
  <si>
    <t>女子データ</t>
  </si>
  <si>
    <t>東葛</t>
  </si>
  <si>
    <t>２、</t>
  </si>
  <si>
    <t>申込個票シート</t>
  </si>
  <si>
    <t>①</t>
  </si>
  <si>
    <t>②</t>
  </si>
  <si>
    <t>③</t>
  </si>
  <si>
    <t>新規の登録申込直後・ナンバーカード紛失による登録番号変更と再交付・生徒の転入転出</t>
  </si>
  <si>
    <t>各支部申し込み担当の先生に連絡して、入力の指示を受けてください。</t>
  </si>
  <si>
    <t>なお、１チーム６名までエントリーできますが、Ａチームの登録メンバーの補欠候補が、</t>
  </si>
  <si>
    <t>Ｂチームのメンバー登録と重ならないようにお願いします。</t>
  </si>
  <si>
    <t>１チームエントリーでも、Aの入力をしてください。</t>
  </si>
  <si>
    <t>学年種目がある「１００ｍ」「１５００ｍ」「走幅跳び」は「100」「1500」「LJ」と入力してください。</t>
  </si>
  <si>
    <t>種目名</t>
  </si>
  <si>
    <t>入力種目名</t>
  </si>
  <si>
    <t>記録の入力は次のようにお願いします。</t>
  </si>
  <si>
    <t>入力例</t>
  </si>
  <si>
    <t>「12.25」</t>
  </si>
  <si>
    <t>秒以下が２ケタ</t>
  </si>
  <si>
    <t>手動計時記録は次のようにお願いします。</t>
  </si>
  <si>
    <t>　１００ｍ、２００ｍ、１１０ｍH、１００ｍHは、　０．２４　を加えた記録</t>
  </si>
  <si>
    <t>１３．５　⇒　１３．７４（１３．５＋０．２４）　で換算</t>
  </si>
  <si>
    <t>４００ｍ、４００ｍRは、　０．１４　を加えた記録</t>
  </si>
  <si>
    <t>５６．６　⇒　５６．７４（５６．６＋０．１４）　　</t>
  </si>
  <si>
    <t>なお６０秒を超える記録について　１．０２．５のような表示はしないで　６２．５⇒６２．６４　です</t>
  </si>
  <si>
    <t>フィールド種目　　走高跳、走幅跳、砲丸投　</t>
  </si>
  <si>
    <t>得点を入力してください。</t>
  </si>
  <si>
    <t>１２３４点の場合は　１２３４</t>
  </si>
  <si>
    <t>番組編成は、競技力（申請記録）を主にして振り分けと組編成を行います。</t>
  </si>
  <si>
    <r>
      <t>区切りの　</t>
    </r>
    <r>
      <rPr>
        <sz val="11"/>
        <rFont val="ＭＳ Ｐ明朝"/>
        <family val="1"/>
      </rPr>
      <t>「.」</t>
    </r>
    <r>
      <rPr>
        <sz val="11"/>
        <color indexed="8"/>
        <rFont val="ＭＳ Ｐ明朝"/>
        <family val="1"/>
      </rPr>
      <t>は、</t>
    </r>
    <r>
      <rPr>
        <sz val="11"/>
        <rFont val="ＭＳ Ｐ明朝"/>
        <family val="1"/>
      </rPr>
      <t xml:space="preserve"> . </t>
    </r>
    <r>
      <rPr>
        <sz val="11"/>
        <color indexed="8"/>
        <rFont val="ＭＳ Ｐ明朝"/>
        <family val="1"/>
      </rPr>
      <t>（ドット）です。　</t>
    </r>
    <r>
      <rPr>
        <sz val="11"/>
        <rFont val="ＭＳ Ｐ明朝"/>
        <family val="1"/>
      </rPr>
      <t>「、」「，」</t>
    </r>
    <r>
      <rPr>
        <sz val="11"/>
        <color indexed="8"/>
        <rFont val="ＭＳ Ｐ明朝"/>
        <family val="1"/>
      </rPr>
      <t>ではありません。ご注意ください。　</t>
    </r>
  </si>
  <si>
    <t>４月・５月の年度初めの競技会で参加する２・３年は前年の最高公認記録を入力してください。</t>
  </si>
  <si>
    <t>１ｍ４５ｃｍ　の場合は　１．４５　　メートル以下は２ケタ</t>
  </si>
  <si>
    <t xml:space="preserve">
ナンハ゛ー</t>
  </si>
  <si>
    <t>98.05.26</t>
  </si>
  <si>
    <t>No.</t>
  </si>
  <si>
    <t>㊞</t>
  </si>
  <si>
    <t xml:space="preserve">
ナンハ゛ー</t>
  </si>
  <si>
    <t>種目</t>
  </si>
  <si>
    <t>エントリー
NO</t>
  </si>
  <si>
    <t xml:space="preserve">
ナンハ゛ー</t>
  </si>
  <si>
    <t>種目</t>
  </si>
  <si>
    <t>※記載表記について</t>
  </si>
  <si>
    <t>１．大会参加競技者一覧表（一人一種目１行。）</t>
  </si>
  <si>
    <t>　　(2)記載表記にあたっては記入漏れの無い事、特に参加種目、記録、は確実に記載表記する。</t>
  </si>
  <si>
    <r>
      <rPr>
        <b/>
        <sz val="12"/>
        <color indexed="17"/>
        <rFont val="ＭＳ Ｐ明朝"/>
        <family val="1"/>
      </rPr>
      <t>②</t>
    </r>
    <r>
      <rPr>
        <sz val="10.5"/>
        <color theme="1"/>
        <rFont val="ＭＳ Ｐ明朝"/>
        <family val="1"/>
      </rPr>
      <t>出場競技種目名</t>
    </r>
  </si>
  <si>
    <t>参加生徒の出場種目名は、下記を参考に各競技会の開催種目で一人一種目ごとに入力してください。</t>
  </si>
  <si>
    <t>最初に男子データ枠上部赤枠内に自校（団体）名を入力してください。</t>
  </si>
  <si>
    <t>申込個票シート・申込一覧男・女シート（団体略称）に表示されます。</t>
  </si>
  <si>
    <t>混成競技種目</t>
  </si>
  <si>
    <t>(個人種目総数)</t>
  </si>
  <si>
    <t>(ﾘﾚｰﾁｰﾑ総数)</t>
  </si>
  <si>
    <t>×　(参加費)</t>
  </si>
  <si>
    <t>分けていない場合、　氏の入力列に　氏名データを入力してください。</t>
  </si>
  <si>
    <t>なお、氏と名の区切り空白は一文字分だけです。</t>
  </si>
  <si>
    <t>氏名入力は、原則分けて入力です。</t>
  </si>
  <si>
    <t>④</t>
  </si>
  <si>
    <t>100</t>
  </si>
  <si>
    <t>200</t>
  </si>
  <si>
    <t>400</t>
  </si>
  <si>
    <t>800</t>
  </si>
  <si>
    <t>1500</t>
  </si>
  <si>
    <t>3000</t>
  </si>
  <si>
    <t>5000</t>
  </si>
  <si>
    <t>(一人一種目）</t>
  </si>
  <si>
    <t>男子　参加費合計</t>
  </si>
  <si>
    <t>による所属校変更などで、データ登録以前は各支部の委員長・登録担当の先生に確認後、</t>
  </si>
  <si>
    <t>* このファイルの扱いについて。</t>
  </si>
  <si>
    <t>陸上競技会運営準備・実施と記録処理準備を効率化するためのものです。</t>
  </si>
  <si>
    <t>申込み・プロ編・データ集計・記録処理方法を一括簡略して行い、</t>
  </si>
  <si>
    <t>自校（団体）所属の競技者データ表作成</t>
  </si>
  <si>
    <r>
      <rPr>
        <b/>
        <sz val="11"/>
        <color indexed="17"/>
        <rFont val="ＭＳ Ｐゴシック"/>
        <family val="3"/>
      </rPr>
      <t>③</t>
    </r>
    <r>
      <rPr>
        <sz val="10.5"/>
        <color theme="1"/>
        <rFont val="ＭＳ Ｐ明朝"/>
        <family val="1"/>
      </rPr>
      <t>自己ベスト申請記録について</t>
    </r>
  </si>
  <si>
    <t>デビュー戦のとき（初めて）は、その種目の校内記録等でお願いします。</t>
  </si>
  <si>
    <t>⇇</t>
  </si>
  <si>
    <t>この表示は申込一覧表の、団体略称に表示されます。</t>
  </si>
  <si>
    <t>入力は一人一種目につき、３個のデータだけです。</t>
  </si>
  <si>
    <t>短距離種目　１００，２００，４００，１００ｍＨ，１１０ｍＨ，４００Ｒ</t>
  </si>
  <si>
    <t>400RSA</t>
  </si>
  <si>
    <t>400RSB</t>
  </si>
  <si>
    <t>開催種目名</t>
  </si>
  <si>
    <t>入力</t>
  </si>
  <si>
    <t>〃</t>
  </si>
  <si>
    <t>セル・行・列の削除・挿入は、数式が崩れ誤表示の原因になります。</t>
  </si>
  <si>
    <t>３、</t>
  </si>
  <si>
    <t>申込一覧表</t>
  </si>
  <si>
    <t>データの入力は、男子の一枚目の一覧表標題部分だけです。</t>
  </si>
  <si>
    <t>申込料は、個票シートでカウントするので、下記の一人一種目の参加料に入力。</t>
  </si>
  <si>
    <t>一人一種目参加料</t>
  </si>
  <si>
    <t>リレー参加料</t>
  </si>
  <si>
    <t>円</t>
  </si>
  <si>
    <t>最下部には、参加費の入力セルがあります。忘れないでください。</t>
  </si>
  <si>
    <t>女子　参加費合計</t>
  </si>
  <si>
    <t>所 属 長</t>
  </si>
  <si>
    <t>個人情報が含まれています。取扱については、細心の注意をお願いします。</t>
  </si>
  <si>
    <t/>
  </si>
  <si>
    <t>ファイル作成順序</t>
  </si>
  <si>
    <t>申込個票シート作成</t>
  </si>
  <si>
    <t>競技者データ表作成</t>
  </si>
  <si>
    <t>説　　　明</t>
  </si>
  <si>
    <t>入力セル・シート</t>
  </si>
  <si>
    <t>競技者データ表作成</t>
  </si>
  <si>
    <t>競技者データ作成の説明へ</t>
  </si>
  <si>
    <t>男子・女子データ欄を入力完了後印刷し、「申込個票シート」のナンバー入力確認をしながら作成をすると、入力ミスが少ないです。</t>
  </si>
  <si>
    <t>提出申込一覧表作成印刷</t>
  </si>
  <si>
    <t>申込一覧表作成について</t>
  </si>
  <si>
    <t>申込個票シート作成について</t>
  </si>
  <si>
    <t>人</t>
  </si>
  <si>
    <t>男子入力数</t>
  </si>
  <si>
    <t>女子入力数</t>
  </si>
  <si>
    <t>第  回　      陸上競技大会・記録会申込一覧表</t>
  </si>
  <si>
    <t>平成　 年　　月　　日</t>
  </si>
  <si>
    <t xml:space="preserve"> 〒</t>
  </si>
  <si>
    <t>共通１００００ｍ</t>
  </si>
  <si>
    <t>共通円盤投</t>
  </si>
  <si>
    <t>共通ヤリ投</t>
  </si>
  <si>
    <t>共通4×４００</t>
  </si>
  <si>
    <t>DT</t>
  </si>
  <si>
    <t>JT</t>
  </si>
  <si>
    <t>人</t>
  </si>
  <si>
    <t>共通３０００ｍＳＣ</t>
  </si>
  <si>
    <t>3000SC</t>
  </si>
  <si>
    <t>リレーの場合は共通の「S」と、「A」「B」を必ず入力してください。</t>
  </si>
  <si>
    <t>例）　　400RSＡ　400ＲSＢ　　1600RＳA　　1600RＳB</t>
  </si>
  <si>
    <t>3000ＳＣ</t>
  </si>
  <si>
    <t>共通4×400</t>
  </si>
  <si>
    <t>申請記録がない場合、競技者の実力を十分発揮できない組編成になる場合があります。</t>
  </si>
  <si>
    <t>このシートは個票の男女各１２０種目人分です。入力したデータは、申込み一覧表に表示反映されます。
ナンバーを入力しても正しく表示されない場合は、競技者データ作成での半角英数入力・ソート（並び替え）をしていない可能性があります。</t>
  </si>
  <si>
    <t>申込人数確認</t>
  </si>
  <si>
    <t>1600RSA</t>
  </si>
  <si>
    <t>1600RSB</t>
  </si>
  <si>
    <t>400RS</t>
  </si>
  <si>
    <t>1600ＲＳ</t>
  </si>
  <si>
    <t>東葛大</t>
  </si>
  <si>
    <t>club チーバ</t>
  </si>
  <si>
    <t>申込担当の方（先生）は、</t>
  </si>
  <si>
    <t>下記の「団体（自校）所属の競技者データ表作成」・「申込個票シート」について、を必ず読んで下さい。</t>
  </si>
  <si>
    <t>入力例にならい、「年」、「月」、「日」は入力しないで、「.」　ドットで区切ってください。</t>
  </si>
  <si>
    <t>２．１２．２５（２分１２秒２５）　の場合は秒以下を切り捨てて　２．１２</t>
  </si>
  <si>
    <t>大学・一般の方は陸連公認申請時に必要です。</t>
  </si>
  <si>
    <t>中・長距離種目　８００，１５００，３０００,５０００,１００００</t>
  </si>
  <si>
    <t>１５．３８．５６（１５分３８秒５６）の場合は　　　　〃　　　　　　　１５.３８</t>
  </si>
  <si>
    <t>５．１５．３３（５分１５秒３３）　の場合は　　　　　〃　　　　　　 　５．１５</t>
  </si>
  <si>
    <t>９．２８．８９（９分２８秒８９）　の場合は　　　　　〃　　　 　　　　９．２８</t>
  </si>
  <si>
    <t>400RSC</t>
  </si>
  <si>
    <t>400RSD</t>
  </si>
  <si>
    <t>1600RSC</t>
  </si>
  <si>
    <t>1600RSD</t>
  </si>
  <si>
    <t>〃</t>
  </si>
  <si>
    <t>10000</t>
  </si>
  <si>
    <t>大学・一般・クラブの方へ。</t>
  </si>
  <si>
    <t>記録の公認申請時には競技者の出身都道府県が必要なので「学年」欄に</t>
  </si>
  <si>
    <t>出身(卒業)高校の都道府県名を必ず入力してください。</t>
  </si>
  <si>
    <t>学年
(県名）</t>
  </si>
  <si>
    <t>登　録
ナンバー</t>
  </si>
  <si>
    <t>自校（申込団体）の競技者データ・申込個票の２段階の入力で、申込一覧表を作成します。</t>
  </si>
  <si>
    <t>登録ナンバーについて、</t>
  </si>
  <si>
    <t>①</t>
  </si>
  <si>
    <t>一般・クラブの方は、陸協登録（小学生はクラブ内の）ナンバーを、</t>
  </si>
  <si>
    <t>登録ナンバーに入力する数字は必ず「半角英数」モードで入力。</t>
  </si>
  <si>
    <r>
      <t>なお、</t>
    </r>
    <r>
      <rPr>
        <b/>
        <sz val="12"/>
        <color indexed="10"/>
        <rFont val="ＭＳ Ｐ明朝"/>
        <family val="1"/>
      </rPr>
      <t>種目表記でリレーは、団体内チーム分けがあるので</t>
    </r>
    <r>
      <rPr>
        <b/>
        <sz val="10.5"/>
        <color indexed="8"/>
        <rFont val="ＭＳ Ｐ明朝"/>
        <family val="1"/>
      </rPr>
      <t>注意してください。</t>
    </r>
  </si>
  <si>
    <t>中学・高校生は、県中・高体連への登録ナンバー。未登録生徒は原則参加できません。</t>
  </si>
  <si>
    <t>大学生は学連（陸協）登録ナンバーです。競技会では主催者でナンバー布を準備し配布します。</t>
  </si>
  <si>
    <t>中学・高校生は、県中・高体連への登録ナンバーです。</t>
  </si>
  <si>
    <t>クラブ所属の小・中学、高校生は学年が必要です。</t>
  </si>
  <si>
    <t>このファイルは、陸上競技記録会・大会申込み用です。</t>
  </si>
  <si>
    <t>順</t>
  </si>
  <si>
    <r>
      <t>入力は、下部黄色セルだけです。種目は右記を参照
なお　リレーは　４００RS</t>
    </r>
    <r>
      <rPr>
        <b/>
        <sz val="10"/>
        <color indexed="8"/>
        <rFont val="ＭＳ Ｐ明朝"/>
        <family val="1"/>
      </rPr>
      <t>A、４００RSB、　16００RＳA、16００RＳB　のように入力</t>
    </r>
  </si>
  <si>
    <t>出身
都道府県</t>
  </si>
  <si>
    <t>東京</t>
  </si>
  <si>
    <t>共通４００ｍＨ</t>
  </si>
  <si>
    <t>400H</t>
  </si>
  <si>
    <t>小学１０００ｍ</t>
  </si>
  <si>
    <t>団体内
整理
番号</t>
  </si>
  <si>
    <t>松戸市陸上競技協会</t>
  </si>
  <si>
    <t>会長　　林　英昭　様</t>
  </si>
  <si>
    <t>競技者データシートの男子・女子データに入力した、「団体内整理番号」を入力してください。</t>
  </si>
  <si>
    <t>小学生で登録ナンバーがない場合、申込団体内の登録番号など確認できる番号</t>
  </si>
  <si>
    <t>この番号で、申込団体内参加個人の男女各データ基本情報内容を表示します。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</si>
</sst>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Red]\(0.00\)"/>
    <numFmt numFmtId="178" formatCode="&quot;男　No   &quot;#"/>
    <numFmt numFmtId="179" formatCode="&quot;女　No   &quot;#"/>
    <numFmt numFmtId="180" formatCode="&quot;男子　No   &quot;#"/>
    <numFmt numFmtId="181" formatCode="&quot;女子　No   &quot;#"/>
    <numFmt numFmtId="182" formatCode="&quot;＝&quot;####"/>
    <numFmt numFmtId="183" formatCode="&quot;＝&quot;####\ \ &quot;円&quot;"/>
    <numFmt numFmtId="184" formatCode="&quot;男 &quot;#"/>
    <numFmt numFmtId="185" formatCode="&quot;女 &quot;#"/>
    <numFmt numFmtId="186" formatCode="&quot;Yes&quot;;&quot;Yes&quot;;&quot;No&quot;"/>
    <numFmt numFmtId="187" formatCode="&quot;True&quot;;&quot;True&quot;;&quot;False&quot;"/>
    <numFmt numFmtId="188" formatCode="&quot;On&quot;;&quot;On&quot;;&quot;Off&quot;"/>
    <numFmt numFmtId="189" formatCode="[$€-2]\ #,##0.00_);[Red]\([$€-2]\ #,##0.00\)"/>
  </numFmts>
  <fonts count="79">
    <font>
      <sz val="10.5"/>
      <color theme="1"/>
      <name val="ＭＳ Ｐ明朝"/>
      <family val="1"/>
    </font>
    <font>
      <sz val="10.5"/>
      <color indexed="8"/>
      <name val="ＭＳ Ｐ明朝"/>
      <family val="1"/>
    </font>
    <font>
      <sz val="6"/>
      <name val="ＭＳ Ｐ明朝"/>
      <family val="1"/>
    </font>
    <font>
      <sz val="7"/>
      <name val="ＭＳ Ｐ明朝"/>
      <family val="1"/>
    </font>
    <font>
      <sz val="12"/>
      <name val="ＭＳ Ｐ明朝"/>
      <family val="1"/>
    </font>
    <font>
      <sz val="9"/>
      <name val="ＭＳ Ｐ明朝"/>
      <family val="1"/>
    </font>
    <font>
      <b/>
      <sz val="9"/>
      <name val="ＭＳ Ｐ明朝"/>
      <family val="1"/>
    </font>
    <font>
      <b/>
      <sz val="12"/>
      <name val="ＭＳ Ｐ明朝"/>
      <family val="1"/>
    </font>
    <font>
      <sz val="10"/>
      <name val="ＭＳ Ｐ明朝"/>
      <family val="1"/>
    </font>
    <font>
      <sz val="11"/>
      <name val="ＭＳ Ｐゴシック"/>
      <family val="3"/>
    </font>
    <font>
      <sz val="11"/>
      <name val="ＭＳ Ｐ明朝"/>
      <family val="1"/>
    </font>
    <font>
      <sz val="14"/>
      <name val="ＭＳ Ｐ明朝"/>
      <family val="1"/>
    </font>
    <font>
      <b/>
      <sz val="12"/>
      <color indexed="8"/>
      <name val="ＭＳ Ｐ明朝"/>
      <family val="1"/>
    </font>
    <font>
      <b/>
      <sz val="16"/>
      <color indexed="8"/>
      <name val="ＭＳ Ｐ明朝"/>
      <family val="1"/>
    </font>
    <font>
      <sz val="11"/>
      <color indexed="8"/>
      <name val="ＭＳ Ｐ明朝"/>
      <family val="1"/>
    </font>
    <font>
      <sz val="12"/>
      <name val="ＭＳ Ｐゴシック"/>
      <family val="3"/>
    </font>
    <font>
      <sz val="10"/>
      <name val="ＭＳ Ｐゴシック"/>
      <family val="3"/>
    </font>
    <font>
      <b/>
      <sz val="12"/>
      <color indexed="17"/>
      <name val="ＭＳ Ｐ明朝"/>
      <family val="1"/>
    </font>
    <font>
      <b/>
      <sz val="10"/>
      <color indexed="8"/>
      <name val="ＭＳ Ｐ明朝"/>
      <family val="1"/>
    </font>
    <font>
      <b/>
      <sz val="10.5"/>
      <color indexed="8"/>
      <name val="ＭＳ Ｐ明朝"/>
      <family val="1"/>
    </font>
    <font>
      <b/>
      <sz val="12"/>
      <color indexed="10"/>
      <name val="ＭＳ Ｐ明朝"/>
      <family val="1"/>
    </font>
    <font>
      <b/>
      <sz val="10"/>
      <color indexed="18"/>
      <name val="ＭＳ Ｐ明朝"/>
      <family val="1"/>
    </font>
    <font>
      <sz val="10"/>
      <color indexed="18"/>
      <name val="ＭＳ Ｐ明朝"/>
      <family val="1"/>
    </font>
    <font>
      <b/>
      <sz val="11"/>
      <color indexed="17"/>
      <name val="ＭＳ Ｐゴシック"/>
      <family val="3"/>
    </font>
    <font>
      <b/>
      <sz val="11"/>
      <name val="ＭＳ Ｐ明朝"/>
      <family val="1"/>
    </font>
    <font>
      <sz val="9"/>
      <name val="ＭＳ Ｐゴシック"/>
      <family val="3"/>
    </font>
    <font>
      <sz val="10.5"/>
      <name val="ＭＳ Ｐ明朝"/>
      <family val="1"/>
    </font>
    <font>
      <sz val="10.5"/>
      <color indexed="9"/>
      <name val="ＭＳ Ｐ明朝"/>
      <family val="1"/>
    </font>
    <font>
      <b/>
      <sz val="18"/>
      <color indexed="56"/>
      <name val="ＭＳ Ｐゴシック"/>
      <family val="3"/>
    </font>
    <font>
      <b/>
      <sz val="10.5"/>
      <color indexed="9"/>
      <name val="ＭＳ Ｐ明朝"/>
      <family val="1"/>
    </font>
    <font>
      <sz val="10.5"/>
      <color indexed="60"/>
      <name val="ＭＳ Ｐ明朝"/>
      <family val="1"/>
    </font>
    <font>
      <u val="single"/>
      <sz val="10.5"/>
      <color indexed="12"/>
      <name val="ＭＳ Ｐ明朝"/>
      <family val="1"/>
    </font>
    <font>
      <sz val="10.5"/>
      <color indexed="52"/>
      <name val="ＭＳ Ｐ明朝"/>
      <family val="1"/>
    </font>
    <font>
      <sz val="10.5"/>
      <color indexed="20"/>
      <name val="ＭＳ Ｐ明朝"/>
      <family val="1"/>
    </font>
    <font>
      <b/>
      <sz val="10.5"/>
      <color indexed="52"/>
      <name val="ＭＳ Ｐ明朝"/>
      <family val="1"/>
    </font>
    <font>
      <sz val="10.5"/>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5"/>
      <color indexed="63"/>
      <name val="ＭＳ Ｐ明朝"/>
      <family val="1"/>
    </font>
    <font>
      <i/>
      <sz val="10.5"/>
      <color indexed="23"/>
      <name val="ＭＳ Ｐ明朝"/>
      <family val="1"/>
    </font>
    <font>
      <sz val="10.5"/>
      <color indexed="62"/>
      <name val="ＭＳ Ｐ明朝"/>
      <family val="1"/>
    </font>
    <font>
      <u val="single"/>
      <sz val="10.5"/>
      <color indexed="20"/>
      <name val="ＭＳ Ｐ明朝"/>
      <family val="1"/>
    </font>
    <font>
      <sz val="10.5"/>
      <color indexed="17"/>
      <name val="ＭＳ Ｐ明朝"/>
      <family val="1"/>
    </font>
    <font>
      <b/>
      <sz val="12"/>
      <color indexed="62"/>
      <name val="ＭＳ Ｐ明朝"/>
      <family val="1"/>
    </font>
    <font>
      <sz val="14"/>
      <color indexed="8"/>
      <name val="ＭＳ Ｐ明朝"/>
      <family val="1"/>
    </font>
    <font>
      <b/>
      <sz val="11"/>
      <color indexed="10"/>
      <name val="ＭＳ Ｐ明朝"/>
      <family val="1"/>
    </font>
    <font>
      <b/>
      <u val="single"/>
      <sz val="10.5"/>
      <color indexed="10"/>
      <name val="ＭＳ Ｐ明朝"/>
      <family val="1"/>
    </font>
    <font>
      <b/>
      <sz val="11"/>
      <color indexed="17"/>
      <name val="ＭＳ Ｐ明朝"/>
      <family val="1"/>
    </font>
    <font>
      <b/>
      <sz val="14"/>
      <color indexed="17"/>
      <name val="ＭＳ Ｐゴシック"/>
      <family val="3"/>
    </font>
    <font>
      <b/>
      <sz val="14"/>
      <color indexed="17"/>
      <name val="Calibri"/>
      <family val="2"/>
    </font>
    <font>
      <sz val="10.5"/>
      <color theme="0"/>
      <name val="ＭＳ Ｐ明朝"/>
      <family val="1"/>
    </font>
    <font>
      <b/>
      <sz val="18"/>
      <color theme="3"/>
      <name val="Cambria"/>
      <family val="3"/>
    </font>
    <font>
      <b/>
      <sz val="10.5"/>
      <color theme="0"/>
      <name val="ＭＳ Ｐ明朝"/>
      <family val="1"/>
    </font>
    <font>
      <sz val="10.5"/>
      <color rgb="FF9C6500"/>
      <name val="ＭＳ Ｐ明朝"/>
      <family val="1"/>
    </font>
    <font>
      <u val="single"/>
      <sz val="10.5"/>
      <color theme="10"/>
      <name val="ＭＳ Ｐ明朝"/>
      <family val="1"/>
    </font>
    <font>
      <sz val="10.5"/>
      <color rgb="FFFA7D00"/>
      <name val="ＭＳ Ｐ明朝"/>
      <family val="1"/>
    </font>
    <font>
      <sz val="10.5"/>
      <color rgb="FF9C0006"/>
      <name val="ＭＳ Ｐ明朝"/>
      <family val="1"/>
    </font>
    <font>
      <b/>
      <sz val="10.5"/>
      <color rgb="FFFA7D00"/>
      <name val="ＭＳ Ｐ明朝"/>
      <family val="1"/>
    </font>
    <font>
      <sz val="10.5"/>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5"/>
      <color theme="1"/>
      <name val="ＭＳ Ｐ明朝"/>
      <family val="1"/>
    </font>
    <font>
      <b/>
      <sz val="10.5"/>
      <color rgb="FF3F3F3F"/>
      <name val="ＭＳ Ｐ明朝"/>
      <family val="1"/>
    </font>
    <font>
      <i/>
      <sz val="10.5"/>
      <color rgb="FF7F7F7F"/>
      <name val="ＭＳ Ｐ明朝"/>
      <family val="1"/>
    </font>
    <font>
      <sz val="10.5"/>
      <color rgb="FF3F3F76"/>
      <name val="ＭＳ Ｐ明朝"/>
      <family val="1"/>
    </font>
    <font>
      <u val="single"/>
      <sz val="10.5"/>
      <color theme="11"/>
      <name val="ＭＳ Ｐ明朝"/>
      <family val="1"/>
    </font>
    <font>
      <sz val="10.5"/>
      <color rgb="FF006100"/>
      <name val="ＭＳ Ｐ明朝"/>
      <family val="1"/>
    </font>
    <font>
      <sz val="11"/>
      <color theme="1"/>
      <name val="ＭＳ Ｐ明朝"/>
      <family val="1"/>
    </font>
    <font>
      <b/>
      <sz val="12"/>
      <color theme="4"/>
      <name val="ＭＳ Ｐ明朝"/>
      <family val="1"/>
    </font>
    <font>
      <sz val="14"/>
      <color theme="1"/>
      <name val="ＭＳ Ｐ明朝"/>
      <family val="1"/>
    </font>
    <font>
      <b/>
      <sz val="11"/>
      <color rgb="FFFF0000"/>
      <name val="ＭＳ Ｐ明朝"/>
      <family val="1"/>
    </font>
    <font>
      <b/>
      <sz val="12"/>
      <color rgb="FFFF0000"/>
      <name val="ＭＳ Ｐ明朝"/>
      <family val="1"/>
    </font>
    <font>
      <b/>
      <u val="single"/>
      <sz val="10.5"/>
      <color rgb="FFFF0000"/>
      <name val="ＭＳ Ｐ明朝"/>
      <family val="1"/>
    </font>
    <font>
      <b/>
      <sz val="11"/>
      <color rgb="FF00B050"/>
      <name val="ＭＳ Ｐ明朝"/>
      <family val="1"/>
    </font>
    <font>
      <b/>
      <sz val="12"/>
      <color theme="1"/>
      <name val="ＭＳ Ｐ明朝"/>
      <family val="1"/>
    </font>
    <font>
      <b/>
      <sz val="10"/>
      <color theme="1"/>
      <name val="ＭＳ Ｐ明朝"/>
      <family val="1"/>
    </font>
    <font>
      <b/>
      <sz val="8"/>
      <name val="ＭＳ Ｐ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thin"/>
      <right style="thin"/>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style="thin"/>
      <bottom style="thin"/>
    </border>
    <border>
      <left style="hair"/>
      <right style="thin"/>
      <top style="thin"/>
      <bottom style="thin"/>
    </border>
    <border>
      <left style="thin"/>
      <right style="hair"/>
      <top style="hair"/>
      <bottom style="dotted"/>
    </border>
    <border>
      <left style="hair"/>
      <right style="thin"/>
      <top style="hair"/>
      <bottom style="dotted"/>
    </border>
    <border>
      <left>
        <color indexed="63"/>
      </left>
      <right style="hair"/>
      <top style="hair"/>
      <bottom style="dotted"/>
    </border>
    <border>
      <left style="hair"/>
      <right style="hair"/>
      <top style="hair"/>
      <bottom style="dotted"/>
    </border>
    <border>
      <left style="thin"/>
      <right style="hair"/>
      <top style="thin"/>
      <bottom style="hair"/>
    </border>
    <border>
      <left style="hair"/>
      <right style="thin"/>
      <top style="thin"/>
      <bottom style="hair"/>
    </border>
    <border>
      <left>
        <color indexed="63"/>
      </left>
      <right style="hair"/>
      <top style="thin"/>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dotted"/>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thin"/>
      <right>
        <color indexed="63"/>
      </right>
      <top style="thin"/>
      <bottom style="thin"/>
    </border>
    <border>
      <left style="thin"/>
      <right>
        <color indexed="63"/>
      </right>
      <top style="thin"/>
      <bottom style="hair"/>
    </border>
    <border>
      <left>
        <color indexed="63"/>
      </left>
      <right>
        <color indexed="63"/>
      </right>
      <top>
        <color indexed="63"/>
      </top>
      <bottom style="double">
        <color rgb="FFFF0000"/>
      </bottom>
    </border>
    <border>
      <left style="thin"/>
      <right style="thin"/>
      <top style="thin"/>
      <bottom>
        <color indexed="63"/>
      </bottom>
    </border>
    <border>
      <left style="thin"/>
      <right style="thin"/>
      <top>
        <color indexed="63"/>
      </top>
      <bottom style="thin"/>
    </border>
    <border>
      <left>
        <color indexed="63"/>
      </left>
      <right style="thin"/>
      <top style="thin"/>
      <bottom style="hair"/>
    </border>
    <border>
      <left>
        <color indexed="63"/>
      </left>
      <right>
        <color indexed="63"/>
      </right>
      <top style="thin"/>
      <bottom style="hair"/>
    </border>
    <border>
      <left style="thin">
        <color rgb="FF0070C0"/>
      </left>
      <right style="thin">
        <color rgb="FF0070C0"/>
      </right>
      <top style="thin">
        <color rgb="FF0070C0"/>
      </top>
      <bottom style="thin">
        <color rgb="FF0070C0"/>
      </bottom>
    </border>
    <border>
      <left>
        <color indexed="63"/>
      </left>
      <right style="thin"/>
      <top>
        <color indexed="63"/>
      </top>
      <bottom style="thin"/>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style="hair"/>
      <top style="thin"/>
      <bottom style="thin"/>
    </border>
    <border>
      <left style="hair"/>
      <right style="hair"/>
      <top style="thin"/>
      <bottom style="thin"/>
    </border>
    <border>
      <left style="double">
        <color rgb="FFFF0000"/>
      </left>
      <right style="double">
        <color rgb="FFFF0000"/>
      </right>
      <top style="double">
        <color rgb="FFFF0000"/>
      </top>
      <bottom style="double">
        <color rgb="FFFF0000"/>
      </bottom>
    </border>
    <border>
      <left style="thin"/>
      <right>
        <color indexed="63"/>
      </right>
      <top style="hair"/>
      <bottom style="dotted"/>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hair"/>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left style="thin"/>
      <right style="hair"/>
      <top style="dotted"/>
      <bottom style="dotted"/>
    </border>
    <border>
      <left style="hair"/>
      <right style="thin"/>
      <top style="dotted"/>
      <bottom style="dotted"/>
    </border>
    <border>
      <left style="thin"/>
      <right style="hair"/>
      <top style="dotted"/>
      <bottom style="thin"/>
    </border>
    <border>
      <left style="hair"/>
      <right style="thin"/>
      <top style="dotted"/>
      <bottom style="thin"/>
    </border>
    <border>
      <left>
        <color indexed="63"/>
      </left>
      <right style="dashed"/>
      <top style="thin"/>
      <bottom style="thin"/>
    </border>
    <border>
      <left>
        <color indexed="63"/>
      </left>
      <right style="dashed"/>
      <top style="dotted"/>
      <bottom style="dotted"/>
    </border>
    <border>
      <left>
        <color indexed="63"/>
      </left>
      <right style="dashed"/>
      <top style="dotted"/>
      <bottom style="thin"/>
    </border>
    <border>
      <left style="thin"/>
      <right style="hair"/>
      <top style="thin"/>
      <bottom style="dotted"/>
    </border>
    <border>
      <left style="hair"/>
      <right style="thin"/>
      <top style="thin"/>
      <bottom style="dotted"/>
    </border>
    <border>
      <left>
        <color indexed="63"/>
      </left>
      <right style="dashed"/>
      <top style="thin"/>
      <bottom style="dotted"/>
    </border>
    <border>
      <left style="hair"/>
      <right style="thin"/>
      <top style="dotted"/>
      <bottom>
        <color indexed="63"/>
      </bottom>
    </border>
    <border>
      <left style="hair"/>
      <right>
        <color indexed="63"/>
      </right>
      <top style="thin"/>
      <bottom style="hair"/>
    </border>
    <border>
      <left style="mediumDashDot">
        <color rgb="FFFF0000"/>
      </left>
      <right>
        <color indexed="63"/>
      </right>
      <top style="mediumDashDot">
        <color rgb="FFFF0000"/>
      </top>
      <bottom style="mediumDashDot">
        <color rgb="FFFF0000"/>
      </bottom>
    </border>
    <border>
      <left>
        <color indexed="63"/>
      </left>
      <right>
        <color indexed="63"/>
      </right>
      <top style="mediumDashDot">
        <color rgb="FFFF0000"/>
      </top>
      <bottom style="mediumDashDot">
        <color rgb="FFFF0000"/>
      </bottom>
    </border>
    <border>
      <left>
        <color indexed="63"/>
      </left>
      <right style="mediumDashDot">
        <color rgb="FFFF0000"/>
      </right>
      <top style="mediumDashDot">
        <color rgb="FFFF0000"/>
      </top>
      <bottom style="mediumDashDot">
        <color rgb="FFFF0000"/>
      </bottom>
    </border>
    <border>
      <left style="thin"/>
      <right style="hair"/>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style="hair"/>
      <top>
        <color indexed="63"/>
      </top>
      <bottom>
        <color indexed="63"/>
      </bottom>
    </border>
    <border>
      <left style="hair"/>
      <right style="thin"/>
      <top>
        <color indexed="63"/>
      </top>
      <bottom>
        <color indexed="63"/>
      </bottom>
    </border>
    <border>
      <left>
        <color indexed="63"/>
      </left>
      <right style="dashed"/>
      <top>
        <color indexed="63"/>
      </top>
      <bottom>
        <color indexed="63"/>
      </bottom>
    </border>
    <border>
      <left style="thick">
        <color theme="5"/>
      </left>
      <right>
        <color indexed="63"/>
      </right>
      <top style="thick">
        <color theme="5"/>
      </top>
      <bottom style="thick">
        <color theme="5"/>
      </bottom>
    </border>
    <border>
      <left>
        <color indexed="63"/>
      </left>
      <right style="thick">
        <color theme="5"/>
      </right>
      <top style="thick">
        <color theme="5"/>
      </top>
      <bottom style="thick">
        <color theme="5"/>
      </bottom>
    </border>
    <border>
      <left style="thick">
        <color theme="3"/>
      </left>
      <right>
        <color indexed="63"/>
      </right>
      <top style="thick">
        <color theme="3"/>
      </top>
      <bottom style="thick">
        <color theme="3"/>
      </bottom>
    </border>
    <border>
      <left>
        <color indexed="63"/>
      </left>
      <right>
        <color indexed="63"/>
      </right>
      <top style="thick">
        <color theme="3"/>
      </top>
      <bottom style="thick">
        <color theme="3"/>
      </bottom>
    </border>
    <border>
      <left>
        <color indexed="63"/>
      </left>
      <right style="thick">
        <color theme="3"/>
      </right>
      <top style="thick">
        <color theme="3"/>
      </top>
      <bottom style="thick">
        <color theme="3"/>
      </bottom>
    </border>
    <border>
      <left style="dotted"/>
      <right style="dotted"/>
      <top style="thin"/>
      <bottom style="thin"/>
    </border>
    <border>
      <left style="dotted"/>
      <right style="thin"/>
      <top style="thin"/>
      <bottom style="thin"/>
    </border>
    <border>
      <left>
        <color indexed="63"/>
      </left>
      <right style="dotted"/>
      <top>
        <color indexed="63"/>
      </top>
      <bottom style="dotted"/>
    </border>
    <border>
      <left style="dotted"/>
      <right style="dotted"/>
      <top>
        <color indexed="63"/>
      </top>
      <bottom style="dotted"/>
    </border>
    <border>
      <left>
        <color indexed="63"/>
      </left>
      <right style="dotted"/>
      <top style="dotted"/>
      <bottom style="dotted"/>
    </border>
    <border>
      <left style="dotted"/>
      <right style="dotted"/>
      <top style="dotted"/>
      <bottom style="dotted"/>
    </border>
    <border>
      <left>
        <color indexed="63"/>
      </left>
      <right style="dotted"/>
      <top style="dotted"/>
      <bottom style="thin"/>
    </border>
    <border>
      <left style="dotted"/>
      <right style="dotted"/>
      <top style="dotted"/>
      <bottom style="thin"/>
    </border>
    <border>
      <left>
        <color indexed="63"/>
      </left>
      <right style="dotted"/>
      <top style="thin"/>
      <bottom style="thin"/>
    </border>
    <border>
      <left style="dotted"/>
      <right style="thin"/>
      <top>
        <color indexed="63"/>
      </top>
      <bottom style="dotted"/>
    </border>
    <border>
      <left style="dotted"/>
      <right style="thin"/>
      <top style="dotted"/>
      <bottom style="dotted"/>
    </border>
    <border>
      <left style="dotted"/>
      <right style="thin"/>
      <top style="dotted"/>
      <bottom style="thin"/>
    </border>
    <border>
      <left style="thick">
        <color theme="8"/>
      </left>
      <right>
        <color indexed="63"/>
      </right>
      <top style="thick">
        <color theme="8"/>
      </top>
      <bottom style="thick">
        <color theme="8"/>
      </bottom>
    </border>
    <border>
      <left>
        <color indexed="63"/>
      </left>
      <right style="thick">
        <color theme="8"/>
      </right>
      <top style="thick">
        <color theme="8"/>
      </top>
      <bottom style="thick">
        <color theme="8"/>
      </bottom>
    </border>
    <border>
      <left style="double">
        <color theme="3" tint="-0.24993999302387238"/>
      </left>
      <right>
        <color indexed="63"/>
      </right>
      <top style="double">
        <color theme="3" tint="-0.24993999302387238"/>
      </top>
      <bottom>
        <color indexed="63"/>
      </bottom>
    </border>
    <border>
      <left>
        <color indexed="63"/>
      </left>
      <right style="double">
        <color theme="3" tint="-0.24993999302387238"/>
      </right>
      <top style="double">
        <color theme="3" tint="-0.24993999302387238"/>
      </top>
      <bottom>
        <color indexed="63"/>
      </bottom>
    </border>
    <border>
      <left style="double">
        <color theme="3" tint="-0.24993999302387238"/>
      </left>
      <right>
        <color indexed="63"/>
      </right>
      <top>
        <color indexed="63"/>
      </top>
      <bottom>
        <color indexed="63"/>
      </bottom>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n">
        <color rgb="FF0070C0"/>
      </left>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36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2" borderId="20" xfId="0" applyFill="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24" xfId="0" applyFill="1" applyBorder="1" applyAlignment="1">
      <alignment horizontal="right" vertical="center"/>
    </xf>
    <xf numFmtId="0" fontId="0" fillId="2" borderId="25" xfId="0" applyFill="1" applyBorder="1" applyAlignment="1">
      <alignment horizontal="right" vertical="center"/>
    </xf>
    <xf numFmtId="0" fontId="0" fillId="0" borderId="19" xfId="0" applyBorder="1" applyAlignment="1">
      <alignment horizontal="right" vertical="center"/>
    </xf>
    <xf numFmtId="0" fontId="0" fillId="0" borderId="18" xfId="0" applyBorder="1" applyAlignment="1">
      <alignment horizontal="right" vertical="center"/>
    </xf>
    <xf numFmtId="0" fontId="0" fillId="0" borderId="13" xfId="0" applyBorder="1" applyAlignment="1">
      <alignment horizontal="right" vertical="center"/>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6"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1" fontId="5" fillId="0" borderId="0" xfId="0" applyNumberFormat="1" applyFont="1" applyAlignment="1" quotePrefix="1">
      <alignment vertical="center"/>
    </xf>
    <xf numFmtId="1" fontId="5" fillId="0" borderId="0" xfId="0" applyNumberFormat="1" applyFont="1" applyAlignment="1">
      <alignment vertical="center"/>
    </xf>
    <xf numFmtId="1" fontId="5" fillId="0" borderId="0" xfId="0" applyNumberFormat="1" applyFont="1" applyAlignment="1">
      <alignment horizontal="center" vertical="center"/>
    </xf>
    <xf numFmtId="1" fontId="5" fillId="0" borderId="0" xfId="0" applyNumberFormat="1" applyFont="1" applyBorder="1" applyAlignment="1">
      <alignment vertical="center"/>
    </xf>
    <xf numFmtId="1" fontId="5" fillId="0" borderId="33" xfId="0" applyNumberFormat="1" applyFont="1" applyBorder="1" applyAlignment="1">
      <alignment vertical="center"/>
    </xf>
    <xf numFmtId="1" fontId="6" fillId="0" borderId="0" xfId="0" applyNumberFormat="1" applyFont="1" applyAlignment="1">
      <alignment horizontal="center" vertical="center"/>
    </xf>
    <xf numFmtId="1" fontId="5" fillId="0" borderId="0" xfId="0" applyNumberFormat="1" applyFont="1" applyBorder="1" applyAlignment="1">
      <alignment horizontal="center" vertical="center"/>
    </xf>
    <xf numFmtId="176" fontId="5" fillId="0" borderId="0" xfId="0" applyNumberFormat="1" applyFont="1" applyAlignment="1">
      <alignment horizontal="center" vertical="center" shrinkToFit="1"/>
    </xf>
    <xf numFmtId="1" fontId="5" fillId="0" borderId="20" xfId="0" applyNumberFormat="1" applyFont="1" applyBorder="1" applyAlignment="1">
      <alignment horizontal="center" vertical="center"/>
    </xf>
    <xf numFmtId="1" fontId="5" fillId="0" borderId="34" xfId="0" applyNumberFormat="1" applyFont="1" applyBorder="1" applyAlignment="1">
      <alignment vertical="center" wrapText="1"/>
    </xf>
    <xf numFmtId="1" fontId="5" fillId="0" borderId="35" xfId="0" applyNumberFormat="1" applyFont="1" applyBorder="1" applyAlignment="1">
      <alignment vertical="center" wrapText="1"/>
    </xf>
    <xf numFmtId="1" fontId="5" fillId="0" borderId="36" xfId="0" applyNumberFormat="1" applyFont="1" applyBorder="1" applyAlignment="1">
      <alignment vertical="center"/>
    </xf>
    <xf numFmtId="49" fontId="5" fillId="0" borderId="0" xfId="0" applyNumberFormat="1" applyFont="1" applyBorder="1" applyAlignment="1" applyProtection="1">
      <alignment vertical="center"/>
      <protection/>
    </xf>
    <xf numFmtId="1" fontId="5" fillId="0" borderId="0" xfId="0" applyNumberFormat="1" applyFont="1" applyBorder="1" applyAlignment="1" applyProtection="1">
      <alignment vertical="center"/>
      <protection/>
    </xf>
    <xf numFmtId="1" fontId="5"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center" vertical="center" shrinkToFit="1"/>
      <protection/>
    </xf>
    <xf numFmtId="49" fontId="5" fillId="0" borderId="0" xfId="0" applyNumberFormat="1" applyFont="1" applyBorder="1" applyAlignment="1" applyProtection="1">
      <alignment horizontal="center" vertical="center"/>
      <protection/>
    </xf>
    <xf numFmtId="49" fontId="5" fillId="0" borderId="20" xfId="0" applyNumberFormat="1" applyFont="1" applyBorder="1" applyAlignment="1" applyProtection="1">
      <alignment horizontal="center" vertical="center" shrinkToFit="1"/>
      <protection/>
    </xf>
    <xf numFmtId="177" fontId="5" fillId="0" borderId="34" xfId="0" applyNumberFormat="1" applyFont="1" applyBorder="1" applyAlignment="1" applyProtection="1">
      <alignment horizontal="center" vertical="center"/>
      <protection/>
    </xf>
    <xf numFmtId="177" fontId="5" fillId="0" borderId="35" xfId="0" applyNumberFormat="1" applyFont="1" applyBorder="1" applyAlignment="1" applyProtection="1">
      <alignment horizontal="center" vertical="center"/>
      <protection/>
    </xf>
    <xf numFmtId="177" fontId="5" fillId="0" borderId="0" xfId="0" applyNumberFormat="1" applyFont="1" applyBorder="1" applyAlignment="1" applyProtection="1">
      <alignment horizontal="center" vertical="center"/>
      <protection/>
    </xf>
    <xf numFmtId="177" fontId="5" fillId="0" borderId="37"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right" vertical="center"/>
      <protection/>
    </xf>
    <xf numFmtId="49" fontId="5" fillId="0" borderId="33" xfId="0" applyNumberFormat="1" applyFont="1" applyBorder="1" applyAlignment="1" applyProtection="1">
      <alignment horizontal="center" vertical="center"/>
      <protection/>
    </xf>
    <xf numFmtId="1" fontId="7" fillId="0" borderId="0" xfId="0" applyNumberFormat="1" applyFont="1" applyAlignment="1">
      <alignment vertical="center"/>
    </xf>
    <xf numFmtId="1" fontId="5" fillId="0" borderId="15" xfId="0" applyNumberFormat="1" applyFont="1" applyBorder="1" applyAlignment="1" applyProtection="1">
      <alignment horizontal="center" vertical="center"/>
      <protection/>
    </xf>
    <xf numFmtId="49" fontId="5" fillId="0" borderId="15" xfId="0" applyNumberFormat="1" applyFont="1" applyBorder="1" applyAlignment="1" applyProtection="1">
      <alignment horizontal="center" vertical="center"/>
      <protection/>
    </xf>
    <xf numFmtId="49" fontId="5" fillId="0" borderId="15" xfId="0" applyNumberFormat="1" applyFont="1" applyBorder="1" applyAlignment="1" applyProtection="1">
      <alignment horizontal="center" vertical="center" shrinkToFit="1"/>
      <protection/>
    </xf>
    <xf numFmtId="177" fontId="5" fillId="0" borderId="15" xfId="0" applyNumberFormat="1" applyFont="1" applyBorder="1" applyAlignment="1" applyProtection="1">
      <alignment horizontal="center" vertical="center"/>
      <protection/>
    </xf>
    <xf numFmtId="49" fontId="5" fillId="0" borderId="16"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0" fontId="5" fillId="0" borderId="11" xfId="0" applyNumberFormat="1" applyFont="1" applyBorder="1" applyAlignment="1" applyProtection="1">
      <alignment horizontal="center" vertical="center" shrinkToFit="1"/>
      <protection/>
    </xf>
    <xf numFmtId="0" fontId="5" fillId="0" borderId="15" xfId="0" applyNumberFormat="1" applyFont="1" applyBorder="1" applyAlignment="1" applyProtection="1">
      <alignment horizontal="center" vertical="center" shrinkToFit="1"/>
      <protection/>
    </xf>
    <xf numFmtId="0" fontId="5" fillId="0" borderId="31" xfId="0" applyNumberFormat="1" applyFont="1" applyBorder="1" applyAlignment="1" applyProtection="1">
      <alignment horizontal="center" vertical="center"/>
      <protection/>
    </xf>
    <xf numFmtId="0" fontId="5" fillId="0" borderId="12" xfId="0" applyNumberFormat="1" applyFont="1" applyBorder="1" applyAlignment="1" applyProtection="1">
      <alignment horizontal="center" vertical="center"/>
      <protection/>
    </xf>
    <xf numFmtId="0" fontId="5" fillId="0" borderId="16" xfId="0" applyNumberFormat="1" applyFont="1" applyBorder="1" applyAlignment="1" applyProtection="1">
      <alignment horizontal="center" vertical="center"/>
      <protection/>
    </xf>
    <xf numFmtId="0" fontId="5" fillId="0" borderId="30" xfId="0" applyNumberFormat="1" applyFont="1" applyBorder="1" applyAlignment="1" applyProtection="1">
      <alignment horizontal="center" vertical="center"/>
      <protection/>
    </xf>
    <xf numFmtId="0" fontId="5" fillId="0" borderId="13" xfId="0" applyNumberFormat="1" applyFont="1" applyBorder="1" applyAlignment="1" applyProtection="1">
      <alignment horizontal="center" vertical="center"/>
      <protection/>
    </xf>
    <xf numFmtId="0" fontId="5" fillId="0" borderId="14" xfId="0" applyNumberFormat="1" applyFont="1" applyBorder="1" applyAlignment="1" applyProtection="1">
      <alignment horizontal="center" vertical="center"/>
      <protection/>
    </xf>
    <xf numFmtId="177" fontId="5" fillId="0" borderId="14" xfId="0" applyNumberFormat="1" applyFont="1" applyBorder="1" applyAlignment="1" applyProtection="1">
      <alignment horizontal="center" vertical="center"/>
      <protection/>
    </xf>
    <xf numFmtId="49" fontId="5" fillId="0" borderId="38" xfId="0" applyNumberFormat="1" applyFont="1" applyBorder="1" applyAlignment="1" applyProtection="1">
      <alignment vertical="center"/>
      <protection/>
    </xf>
    <xf numFmtId="49" fontId="5" fillId="0" borderId="34" xfId="0" applyNumberFormat="1" applyFont="1" applyBorder="1" applyAlignment="1" applyProtection="1">
      <alignment vertical="center"/>
      <protection/>
    </xf>
    <xf numFmtId="1" fontId="5" fillId="0" borderId="34" xfId="0" applyNumberFormat="1" applyFont="1" applyBorder="1" applyAlignment="1" applyProtection="1">
      <alignment vertical="center"/>
      <protection/>
    </xf>
    <xf numFmtId="1" fontId="5" fillId="0" borderId="34" xfId="0" applyNumberFormat="1" applyFont="1" applyBorder="1" applyAlignment="1" applyProtection="1">
      <alignment horizontal="center" vertical="center"/>
      <protection/>
    </xf>
    <xf numFmtId="0" fontId="5" fillId="0" borderId="34" xfId="0" applyNumberFormat="1" applyFont="1" applyBorder="1" applyAlignment="1" applyProtection="1">
      <alignment horizontal="center" vertical="center" shrinkToFit="1"/>
      <protection/>
    </xf>
    <xf numFmtId="49" fontId="5" fillId="0" borderId="34" xfId="0" applyNumberFormat="1" applyFont="1" applyBorder="1" applyAlignment="1" applyProtection="1">
      <alignment horizontal="center" vertical="center"/>
      <protection/>
    </xf>
    <xf numFmtId="49" fontId="5" fillId="0" borderId="39" xfId="0" applyNumberFormat="1" applyFont="1" applyBorder="1" applyAlignment="1" applyProtection="1">
      <alignment vertical="center"/>
      <protection/>
    </xf>
    <xf numFmtId="1" fontId="5" fillId="0" borderId="33" xfId="0" applyNumberFormat="1" applyFont="1" applyBorder="1" applyAlignment="1" applyProtection="1">
      <alignment vertical="center"/>
      <protection/>
    </xf>
    <xf numFmtId="1" fontId="5" fillId="0" borderId="33" xfId="0" applyNumberFormat="1" applyFont="1" applyBorder="1" applyAlignment="1" applyProtection="1">
      <alignment horizontal="center" vertical="center"/>
      <protection/>
    </xf>
    <xf numFmtId="0" fontId="5" fillId="0" borderId="33" xfId="0" applyNumberFormat="1" applyFont="1" applyBorder="1" applyAlignment="1" applyProtection="1">
      <alignment horizontal="center" vertical="center" shrinkToFit="1"/>
      <protection/>
    </xf>
    <xf numFmtId="1" fontId="9" fillId="0" borderId="0" xfId="0" applyNumberFormat="1" applyFont="1" applyAlignment="1">
      <alignment horizontal="center" vertical="center"/>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5" fillId="0" borderId="10" xfId="0" applyNumberFormat="1" applyFont="1" applyBorder="1" applyAlignment="1" applyProtection="1">
      <alignment horizontal="center" vertical="center"/>
      <protection/>
    </xf>
    <xf numFmtId="0" fontId="5" fillId="0" borderId="11" xfId="0" applyNumberFormat="1" applyFont="1" applyBorder="1" applyAlignment="1" applyProtection="1">
      <alignment horizontal="center" vertical="center"/>
      <protection/>
    </xf>
    <xf numFmtId="0" fontId="5" fillId="0" borderId="15" xfId="0" applyNumberFormat="1" applyFont="1" applyBorder="1" applyAlignment="1" applyProtection="1">
      <alignment horizontal="center" vertical="center"/>
      <protection/>
    </xf>
    <xf numFmtId="0" fontId="0" fillId="2" borderId="20" xfId="0"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1" fontId="10" fillId="0" borderId="0" xfId="0" applyNumberFormat="1" applyFont="1" applyAlignment="1">
      <alignment horizontal="left" vertical="center"/>
    </xf>
    <xf numFmtId="0" fontId="0" fillId="0" borderId="43" xfId="0" applyBorder="1" applyAlignment="1">
      <alignment vertical="center"/>
    </xf>
    <xf numFmtId="0" fontId="0" fillId="0" borderId="41" xfId="0" applyBorder="1" applyAlignment="1">
      <alignment vertical="center"/>
    </xf>
    <xf numFmtId="0" fontId="0" fillId="0" borderId="44" xfId="0" applyBorder="1" applyAlignment="1">
      <alignment vertical="center"/>
    </xf>
    <xf numFmtId="0" fontId="0" fillId="0" borderId="25" xfId="0" applyBorder="1" applyAlignment="1">
      <alignment horizontal="center" vertical="center"/>
    </xf>
    <xf numFmtId="0" fontId="0" fillId="0" borderId="20" xfId="0" applyBorder="1" applyAlignment="1">
      <alignment vertical="center" wrapText="1"/>
    </xf>
    <xf numFmtId="0" fontId="0" fillId="0" borderId="19"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2" borderId="20" xfId="0" applyFill="1" applyBorder="1" applyAlignment="1">
      <alignment horizontal="right" vertical="center"/>
    </xf>
    <xf numFmtId="0" fontId="0" fillId="2" borderId="24" xfId="0" applyFill="1" applyBorder="1" applyAlignment="1">
      <alignment vertical="center"/>
    </xf>
    <xf numFmtId="0" fontId="0" fillId="2" borderId="25" xfId="0" applyFill="1" applyBorder="1" applyAlignment="1">
      <alignment vertical="center"/>
    </xf>
    <xf numFmtId="0" fontId="0" fillId="0" borderId="40"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42"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horizontal="righ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horizontal="center" vertical="center"/>
    </xf>
    <xf numFmtId="0" fontId="69" fillId="0" borderId="0" xfId="0" applyFont="1" applyAlignment="1">
      <alignment vertical="center"/>
    </xf>
    <xf numFmtId="0" fontId="15" fillId="0" borderId="57" xfId="0" applyNumberFormat="1" applyFont="1" applyBorder="1" applyAlignment="1" applyProtection="1">
      <alignment horizontal="center" vertical="center"/>
      <protection/>
    </xf>
    <xf numFmtId="0" fontId="15" fillId="0" borderId="47" xfId="0" applyNumberFormat="1" applyFont="1" applyBorder="1" applyAlignment="1" applyProtection="1">
      <alignment horizontal="center" vertical="center"/>
      <protection/>
    </xf>
    <xf numFmtId="0" fontId="15" fillId="0" borderId="46" xfId="0" applyNumberFormat="1" applyFont="1" applyBorder="1" applyAlignment="1" applyProtection="1">
      <alignment horizontal="center" vertical="center"/>
      <protection/>
    </xf>
    <xf numFmtId="0" fontId="10" fillId="0" borderId="40" xfId="0" applyNumberFormat="1" applyFont="1" applyBorder="1" applyAlignment="1" applyProtection="1">
      <alignment vertical="center"/>
      <protection/>
    </xf>
    <xf numFmtId="0" fontId="10" fillId="0" borderId="30" xfId="0" applyNumberFormat="1" applyFont="1" applyBorder="1" applyAlignment="1" applyProtection="1">
      <alignment horizontal="center" vertical="center"/>
      <protection/>
    </xf>
    <xf numFmtId="0" fontId="10" fillId="0" borderId="41" xfId="0" applyNumberFormat="1" applyFont="1" applyBorder="1" applyAlignment="1" applyProtection="1">
      <alignment vertical="center"/>
      <protection/>
    </xf>
    <xf numFmtId="0" fontId="10" fillId="0" borderId="13" xfId="0" applyNumberFormat="1" applyFont="1" applyBorder="1" applyAlignment="1" applyProtection="1">
      <alignment horizontal="center" vertical="center"/>
      <protection/>
    </xf>
    <xf numFmtId="0" fontId="10" fillId="0" borderId="44" xfId="0" applyNumberFormat="1" applyFont="1" applyBorder="1" applyAlignment="1" applyProtection="1">
      <alignment vertical="center"/>
      <protection/>
    </xf>
    <xf numFmtId="0" fontId="10" fillId="0" borderId="14" xfId="0" applyNumberFormat="1" applyFont="1" applyBorder="1" applyAlignment="1" applyProtection="1">
      <alignment horizontal="center" vertical="center"/>
      <protection/>
    </xf>
    <xf numFmtId="0" fontId="9" fillId="0" borderId="10" xfId="0" applyNumberFormat="1" applyFont="1" applyBorder="1" applyAlignment="1" applyProtection="1">
      <alignment horizontal="center" vertical="center"/>
      <protection/>
    </xf>
    <xf numFmtId="0" fontId="16" fillId="0" borderId="31" xfId="0" applyNumberFormat="1" applyFont="1" applyBorder="1" applyAlignment="1" applyProtection="1">
      <alignment horizontal="center" vertical="center"/>
      <protection/>
    </xf>
    <xf numFmtId="0" fontId="16" fillId="0" borderId="12" xfId="0" applyNumberFormat="1" applyFont="1" applyBorder="1" applyAlignment="1" applyProtection="1">
      <alignment horizontal="center" vertical="center"/>
      <protection/>
    </xf>
    <xf numFmtId="0" fontId="16" fillId="0" borderId="16" xfId="0" applyNumberFormat="1" applyFont="1" applyBorder="1" applyAlignment="1" applyProtection="1">
      <alignment horizontal="center" vertical="center"/>
      <protection/>
    </xf>
    <xf numFmtId="0" fontId="10" fillId="0" borderId="11" xfId="0" applyNumberFormat="1" applyFont="1" applyBorder="1" applyAlignment="1" applyProtection="1">
      <alignment horizontal="center" vertical="center"/>
      <protection/>
    </xf>
    <xf numFmtId="0" fontId="10" fillId="0" borderId="15" xfId="0" applyNumberFormat="1" applyFont="1" applyBorder="1" applyAlignment="1" applyProtection="1">
      <alignment horizontal="center" vertical="center"/>
      <protection/>
    </xf>
    <xf numFmtId="0" fontId="10" fillId="0" borderId="10" xfId="0" applyNumberFormat="1" applyFont="1" applyBorder="1" applyAlignment="1" applyProtection="1">
      <alignment horizontal="center" vertical="center"/>
      <protection/>
    </xf>
    <xf numFmtId="180" fontId="5" fillId="0" borderId="33" xfId="0" applyNumberFormat="1" applyFont="1" applyBorder="1" applyAlignment="1">
      <alignment horizontal="center" vertical="center"/>
    </xf>
    <xf numFmtId="181" fontId="5" fillId="0" borderId="33" xfId="0" applyNumberFormat="1" applyFont="1" applyBorder="1" applyAlignment="1">
      <alignment horizontal="center" vertical="center"/>
    </xf>
    <xf numFmtId="0" fontId="63" fillId="0" borderId="0" xfId="0" applyFont="1" applyAlignment="1">
      <alignment vertical="center"/>
    </xf>
    <xf numFmtId="0" fontId="63" fillId="0" borderId="0" xfId="0" applyFont="1" applyAlignment="1">
      <alignment horizontal="right" vertical="center"/>
    </xf>
    <xf numFmtId="0" fontId="70" fillId="0" borderId="58" xfId="0" applyFont="1" applyBorder="1" applyAlignment="1">
      <alignment vertical="center"/>
    </xf>
    <xf numFmtId="0" fontId="0" fillId="0" borderId="58" xfId="0" applyBorder="1" applyAlignment="1">
      <alignment vertical="center"/>
    </xf>
    <xf numFmtId="49" fontId="5" fillId="0" borderId="33" xfId="0" applyNumberFormat="1" applyFont="1" applyBorder="1" applyAlignment="1" applyProtection="1">
      <alignment horizontal="right" vertical="center"/>
      <protection/>
    </xf>
    <xf numFmtId="0" fontId="59" fillId="0" borderId="0" xfId="0" applyFont="1" applyAlignment="1">
      <alignment vertical="center"/>
    </xf>
    <xf numFmtId="0" fontId="5" fillId="0" borderId="38" xfId="0" applyNumberFormat="1" applyFont="1" applyBorder="1" applyAlignment="1" applyProtection="1">
      <alignment horizontal="left" vertical="center"/>
      <protection/>
    </xf>
    <xf numFmtId="49" fontId="5" fillId="0" borderId="33" xfId="0" applyNumberFormat="1" applyFont="1" applyBorder="1" applyAlignment="1" applyProtection="1">
      <alignment vertical="center"/>
      <protection/>
    </xf>
    <xf numFmtId="49" fontId="5" fillId="0" borderId="59" xfId="0" applyNumberFormat="1" applyFont="1" applyBorder="1" applyAlignment="1" applyProtection="1">
      <alignment vertical="center"/>
      <protection/>
    </xf>
    <xf numFmtId="49" fontId="5" fillId="0" borderId="60" xfId="0" applyNumberFormat="1" applyFont="1" applyBorder="1" applyAlignment="1" applyProtection="1">
      <alignment vertical="center"/>
      <protection/>
    </xf>
    <xf numFmtId="0" fontId="5" fillId="0" borderId="34" xfId="0" applyNumberFormat="1" applyFont="1" applyBorder="1" applyAlignment="1" applyProtection="1">
      <alignment vertical="center"/>
      <protection/>
    </xf>
    <xf numFmtId="0" fontId="5" fillId="0" borderId="0" xfId="0" applyNumberFormat="1" applyFont="1" applyBorder="1" applyAlignment="1" applyProtection="1">
      <alignment vertical="center"/>
      <protection/>
    </xf>
    <xf numFmtId="0" fontId="5" fillId="0" borderId="36" xfId="0" applyNumberFormat="1" applyFont="1" applyBorder="1" applyAlignment="1" applyProtection="1">
      <alignment horizontal="center" vertical="center"/>
      <protection/>
    </xf>
    <xf numFmtId="49" fontId="5" fillId="0" borderId="57" xfId="0" applyNumberFormat="1" applyFont="1" applyBorder="1" applyAlignment="1" applyProtection="1">
      <alignment vertical="center"/>
      <protection/>
    </xf>
    <xf numFmtId="49" fontId="5" fillId="0" borderId="61" xfId="0" applyNumberFormat="1" applyFont="1" applyBorder="1" applyAlignment="1" applyProtection="1">
      <alignment vertical="center"/>
      <protection/>
    </xf>
    <xf numFmtId="177" fontId="5" fillId="0" borderId="57" xfId="0" applyNumberFormat="1" applyFont="1" applyBorder="1" applyAlignment="1" applyProtection="1">
      <alignment vertical="center"/>
      <protection/>
    </xf>
    <xf numFmtId="177" fontId="5" fillId="0" borderId="62" xfId="0" applyNumberFormat="1" applyFont="1" applyBorder="1" applyAlignment="1" applyProtection="1">
      <alignment vertical="center"/>
      <protection/>
    </xf>
    <xf numFmtId="177" fontId="5" fillId="0" borderId="61" xfId="0" applyNumberFormat="1" applyFont="1" applyBorder="1" applyAlignment="1" applyProtection="1">
      <alignment vertical="center"/>
      <protection/>
    </xf>
    <xf numFmtId="0" fontId="5" fillId="0" borderId="0" xfId="0" applyNumberFormat="1" applyFont="1" applyBorder="1" applyAlignment="1" applyProtection="1">
      <alignment horizontal="right" vertical="center"/>
      <protection/>
    </xf>
    <xf numFmtId="0" fontId="9" fillId="0" borderId="63" xfId="0" applyNumberFormat="1" applyFont="1" applyBorder="1" applyAlignment="1" applyProtection="1">
      <alignment vertical="center"/>
      <protection/>
    </xf>
    <xf numFmtId="0" fontId="16" fillId="0" borderId="63" xfId="0" applyNumberFormat="1" applyFont="1" applyBorder="1" applyAlignment="1" applyProtection="1">
      <alignment vertical="center"/>
      <protection/>
    </xf>
    <xf numFmtId="0" fontId="5" fillId="0" borderId="0" xfId="0" applyNumberFormat="1" applyFont="1" applyBorder="1" applyAlignment="1" applyProtection="1">
      <alignment vertical="center" shrinkToFit="1"/>
      <protection/>
    </xf>
    <xf numFmtId="49" fontId="5" fillId="0" borderId="64" xfId="0" applyNumberFormat="1" applyFont="1" applyBorder="1" applyAlignment="1" applyProtection="1">
      <alignment vertical="center"/>
      <protection/>
    </xf>
    <xf numFmtId="49" fontId="5" fillId="0" borderId="0" xfId="0" applyNumberFormat="1" applyFont="1" applyBorder="1" applyAlignment="1" applyProtection="1">
      <alignment horizontal="center" vertical="center" shrinkToFit="1"/>
      <protection/>
    </xf>
    <xf numFmtId="0" fontId="0" fillId="0" borderId="0" xfId="0"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21" fillId="0" borderId="0" xfId="0" applyFont="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21" fillId="0" borderId="65" xfId="0" applyFont="1" applyBorder="1" applyAlignment="1">
      <alignment vertical="center"/>
    </xf>
    <xf numFmtId="0" fontId="22" fillId="0" borderId="66" xfId="0" applyFont="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21" fillId="0" borderId="68" xfId="0" applyFont="1" applyBorder="1" applyAlignment="1">
      <alignment vertical="center"/>
    </xf>
    <xf numFmtId="0" fontId="22" fillId="0" borderId="58" xfId="0" applyFont="1" applyBorder="1" applyAlignment="1">
      <alignment vertical="center"/>
    </xf>
    <xf numFmtId="0" fontId="0" fillId="0" borderId="69" xfId="0" applyBorder="1" applyAlignment="1">
      <alignment vertical="center"/>
    </xf>
    <xf numFmtId="0" fontId="71" fillId="0" borderId="0" xfId="0" applyFont="1" applyAlignment="1">
      <alignment vertical="center"/>
    </xf>
    <xf numFmtId="0" fontId="0" fillId="2" borderId="0" xfId="0" applyFill="1" applyAlignment="1">
      <alignment horizontal="right" vertical="center"/>
    </xf>
    <xf numFmtId="0" fontId="72" fillId="0" borderId="0" xfId="0" applyFont="1" applyAlignment="1">
      <alignmen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25" xfId="0" applyFill="1" applyBorder="1" applyAlignment="1">
      <alignment horizontal="center" vertical="center" wrapText="1"/>
    </xf>
    <xf numFmtId="0" fontId="0" fillId="0" borderId="72" xfId="0" applyBorder="1" applyAlignment="1">
      <alignment vertical="center"/>
    </xf>
    <xf numFmtId="0" fontId="0" fillId="0" borderId="0" xfId="0" applyFill="1" applyBorder="1" applyAlignment="1">
      <alignment horizontal="left" vertical="center"/>
    </xf>
    <xf numFmtId="0" fontId="5" fillId="0" borderId="39" xfId="0" applyNumberFormat="1" applyFont="1" applyBorder="1" applyAlignment="1" applyProtection="1">
      <alignment horizontal="right" vertical="center"/>
      <protection/>
    </xf>
    <xf numFmtId="184" fontId="0" fillId="0" borderId="57" xfId="0" applyNumberFormat="1" applyBorder="1" applyAlignment="1">
      <alignment horizontal="center" vertical="center"/>
    </xf>
    <xf numFmtId="184" fontId="0" fillId="0" borderId="45" xfId="0" applyNumberFormat="1" applyBorder="1" applyAlignment="1">
      <alignment horizontal="center" vertical="center"/>
    </xf>
    <xf numFmtId="184" fontId="0" fillId="0" borderId="73" xfId="0" applyNumberFormat="1" applyBorder="1" applyAlignment="1">
      <alignment horizontal="center" vertical="center"/>
    </xf>
    <xf numFmtId="184" fontId="0" fillId="0" borderId="47" xfId="0" applyNumberFormat="1" applyBorder="1" applyAlignment="1">
      <alignment horizontal="center" vertical="center"/>
    </xf>
    <xf numFmtId="184" fontId="0" fillId="0" borderId="46" xfId="0" applyNumberFormat="1" applyBorder="1" applyAlignment="1">
      <alignment horizontal="center" vertical="center"/>
    </xf>
    <xf numFmtId="185" fontId="0" fillId="0" borderId="57" xfId="0" applyNumberFormat="1" applyBorder="1" applyAlignment="1">
      <alignment horizontal="center" vertical="center"/>
    </xf>
    <xf numFmtId="185" fontId="0" fillId="0" borderId="45" xfId="0" applyNumberFormat="1" applyBorder="1" applyAlignment="1">
      <alignment horizontal="center" vertical="center"/>
    </xf>
    <xf numFmtId="185" fontId="0" fillId="0" borderId="73" xfId="0" applyNumberFormat="1" applyBorder="1" applyAlignment="1">
      <alignment horizontal="center" vertical="center"/>
    </xf>
    <xf numFmtId="185" fontId="0" fillId="0" borderId="47" xfId="0" applyNumberFormat="1" applyBorder="1" applyAlignment="1">
      <alignment horizontal="center" vertical="center"/>
    </xf>
    <xf numFmtId="185" fontId="0" fillId="0" borderId="46" xfId="0" applyNumberFormat="1" applyBorder="1" applyAlignment="1">
      <alignment horizontal="center" vertical="center"/>
    </xf>
    <xf numFmtId="184" fontId="9" fillId="0" borderId="0" xfId="0" applyNumberFormat="1" applyFont="1" applyAlignment="1">
      <alignment horizontal="center" vertical="center"/>
    </xf>
    <xf numFmtId="185" fontId="9" fillId="0" borderId="0" xfId="0" applyNumberFormat="1" applyFont="1" applyAlignment="1">
      <alignment horizontal="center" vertical="center"/>
    </xf>
    <xf numFmtId="0" fontId="0" fillId="0" borderId="48"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Border="1" applyAlignment="1">
      <alignment vertical="center"/>
    </xf>
    <xf numFmtId="0" fontId="55" fillId="0" borderId="0" xfId="43" applyBorder="1" applyAlignment="1" applyProtection="1">
      <alignment vertical="center"/>
      <protection/>
    </xf>
    <xf numFmtId="0" fontId="24" fillId="0" borderId="74" xfId="0" applyFont="1" applyBorder="1" applyAlignment="1">
      <alignment horizontal="center" vertical="center"/>
    </xf>
    <xf numFmtId="0" fontId="24" fillId="0" borderId="75" xfId="0" applyFont="1" applyBorder="1" applyAlignment="1">
      <alignment horizontal="center" vertical="center"/>
    </xf>
    <xf numFmtId="0" fontId="24" fillId="0" borderId="76" xfId="0" applyFont="1" applyBorder="1" applyAlignment="1">
      <alignment horizontal="center" vertical="center"/>
    </xf>
    <xf numFmtId="0" fontId="24" fillId="0" borderId="20" xfId="0" applyFont="1" applyBorder="1" applyAlignment="1">
      <alignment horizontal="center" vertical="center"/>
    </xf>
    <xf numFmtId="0" fontId="26" fillId="0" borderId="0" xfId="0" applyFont="1" applyAlignment="1">
      <alignment horizontal="right" vertical="center"/>
    </xf>
    <xf numFmtId="0" fontId="26" fillId="0" borderId="0" xfId="0" applyFont="1" applyAlignment="1">
      <alignment vertical="center"/>
    </xf>
    <xf numFmtId="0" fontId="26" fillId="0" borderId="0" xfId="0" applyFont="1" applyAlignment="1">
      <alignment horizontal="center" vertical="center"/>
    </xf>
    <xf numFmtId="0" fontId="73" fillId="0" borderId="0" xfId="0" applyFont="1" applyAlignment="1">
      <alignment vertical="center" wrapText="1"/>
    </xf>
    <xf numFmtId="0" fontId="0" fillId="0" borderId="77" xfId="0" applyBorder="1" applyAlignment="1">
      <alignment horizontal="center"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56" xfId="0" applyBorder="1" applyAlignment="1">
      <alignment vertical="center"/>
    </xf>
    <xf numFmtId="0" fontId="0" fillId="0" borderId="87" xfId="0" applyBorder="1" applyAlignment="1">
      <alignment vertical="center"/>
    </xf>
    <xf numFmtId="0" fontId="0" fillId="0" borderId="48" xfId="0" applyBorder="1" applyAlignment="1">
      <alignment vertical="center"/>
    </xf>
    <xf numFmtId="0" fontId="0" fillId="0" borderId="24" xfId="0" applyBorder="1" applyAlignment="1">
      <alignment vertical="center"/>
    </xf>
    <xf numFmtId="0" fontId="0" fillId="0" borderId="88" xfId="0" applyBorder="1" applyAlignment="1">
      <alignment vertical="center"/>
    </xf>
    <xf numFmtId="0" fontId="0" fillId="0" borderId="89" xfId="0" applyBorder="1" applyAlignment="1">
      <alignment horizontal="center" vertical="center"/>
    </xf>
    <xf numFmtId="0" fontId="0" fillId="0" borderId="90" xfId="0" applyBorder="1" applyAlignment="1">
      <alignment vertical="center"/>
    </xf>
    <xf numFmtId="0" fontId="0" fillId="0" borderId="91" xfId="0" applyBorder="1" applyAlignment="1">
      <alignment horizontal="center"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horizontal="center" vertical="center"/>
    </xf>
    <xf numFmtId="0" fontId="0" fillId="0" borderId="97" xfId="0" applyBorder="1" applyAlignment="1">
      <alignment vertical="center"/>
    </xf>
    <xf numFmtId="0" fontId="0" fillId="0" borderId="98" xfId="0" applyBorder="1" applyAlignment="1">
      <alignment horizontal="center" vertical="center"/>
    </xf>
    <xf numFmtId="0" fontId="0" fillId="0" borderId="85" xfId="0" applyFill="1" applyBorder="1" applyAlignment="1">
      <alignment vertical="center"/>
    </xf>
    <xf numFmtId="0" fontId="0" fillId="0" borderId="30" xfId="0" applyBorder="1" applyAlignment="1">
      <alignment vertical="center"/>
    </xf>
    <xf numFmtId="0" fontId="0" fillId="0" borderId="99" xfId="0" applyBorder="1" applyAlignment="1">
      <alignment horizontal="center" vertical="center"/>
    </xf>
    <xf numFmtId="0" fontId="0" fillId="0" borderId="57" xfId="0" applyBorder="1" applyAlignment="1">
      <alignment vertical="center"/>
    </xf>
    <xf numFmtId="0" fontId="0" fillId="0" borderId="61" xfId="0" applyBorder="1" applyAlignment="1">
      <alignment vertical="center"/>
    </xf>
    <xf numFmtId="0" fontId="0" fillId="0" borderId="54" xfId="0" applyBorder="1" applyAlignment="1">
      <alignment horizontal="center" vertical="center"/>
    </xf>
    <xf numFmtId="0" fontId="0" fillId="0" borderId="50" xfId="0" applyBorder="1" applyAlignment="1">
      <alignment vertical="center"/>
    </xf>
    <xf numFmtId="0" fontId="0" fillId="0" borderId="55" xfId="0" applyBorder="1" applyAlignment="1">
      <alignment horizontal="center" vertical="center"/>
    </xf>
    <xf numFmtId="0" fontId="0" fillId="0" borderId="51" xfId="0" applyBorder="1" applyAlignment="1">
      <alignment vertical="center"/>
    </xf>
    <xf numFmtId="0" fontId="63" fillId="0" borderId="100" xfId="0" applyFont="1"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20" xfId="0" applyBorder="1" applyAlignment="1">
      <alignment horizontal="center" vertical="center" wrapText="1"/>
    </xf>
    <xf numFmtId="0" fontId="0" fillId="0" borderId="60" xfId="0" applyBorder="1" applyAlignment="1">
      <alignment vertical="center" wrapText="1"/>
    </xf>
    <xf numFmtId="0" fontId="74" fillId="0" borderId="0" xfId="43" applyFont="1" applyAlignment="1" applyProtection="1">
      <alignment vertical="center"/>
      <protection/>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horizontal="center" vertical="center"/>
    </xf>
    <xf numFmtId="0" fontId="0" fillId="0" borderId="39" xfId="0" applyBorder="1" applyAlignment="1">
      <alignment vertical="center"/>
    </xf>
    <xf numFmtId="0" fontId="0" fillId="0" borderId="108" xfId="0" applyBorder="1" applyAlignment="1">
      <alignment vertical="center"/>
    </xf>
    <xf numFmtId="0" fontId="0" fillId="0" borderId="0" xfId="0" applyFill="1" applyBorder="1" applyAlignment="1">
      <alignment vertical="center"/>
    </xf>
    <xf numFmtId="0" fontId="0" fillId="0" borderId="37" xfId="0" applyBorder="1" applyAlignment="1">
      <alignment vertical="center"/>
    </xf>
    <xf numFmtId="0" fontId="0" fillId="0" borderId="60" xfId="0" applyBorder="1" applyAlignment="1">
      <alignment horizontal="center" vertical="center" wrapText="1"/>
    </xf>
    <xf numFmtId="0" fontId="0" fillId="2" borderId="56" xfId="0" applyFill="1" applyBorder="1" applyAlignment="1">
      <alignment horizontal="center" vertical="center"/>
    </xf>
    <xf numFmtId="0" fontId="75" fillId="0" borderId="0" xfId="0" applyFont="1" applyAlignment="1">
      <alignment vertical="center"/>
    </xf>
    <xf numFmtId="0" fontId="0" fillId="0" borderId="20" xfId="0" applyFill="1" applyBorder="1" applyAlignment="1">
      <alignment horizontal="center" vertical="center"/>
    </xf>
    <xf numFmtId="0" fontId="0" fillId="33" borderId="20" xfId="0" applyFill="1" applyBorder="1" applyAlignment="1">
      <alignment horizontal="center" vertical="center" wrapText="1"/>
    </xf>
    <xf numFmtId="0" fontId="0" fillId="0" borderId="20" xfId="0" applyFill="1" applyBorder="1" applyAlignment="1">
      <alignment horizontal="center" vertical="center" wrapText="1"/>
    </xf>
    <xf numFmtId="0" fontId="63" fillId="0" borderId="109" xfId="0" applyFont="1" applyBorder="1" applyAlignment="1">
      <alignment horizontal="center" vertical="center"/>
    </xf>
    <xf numFmtId="0" fontId="63" fillId="0" borderId="110" xfId="0" applyFont="1" applyBorder="1" applyAlignment="1">
      <alignment horizontal="center" vertical="center"/>
    </xf>
    <xf numFmtId="0" fontId="69" fillId="0" borderId="111" xfId="0" applyFont="1" applyBorder="1" applyAlignment="1">
      <alignment horizontal="center" vertical="center"/>
    </xf>
    <xf numFmtId="0" fontId="69" fillId="0" borderId="112" xfId="0" applyFont="1" applyBorder="1" applyAlignment="1">
      <alignment horizontal="center" vertical="center"/>
    </xf>
    <xf numFmtId="0" fontId="69" fillId="0" borderId="113" xfId="0" applyFont="1" applyBorder="1" applyAlignment="1">
      <alignment horizontal="center" vertical="center"/>
    </xf>
    <xf numFmtId="0" fontId="63" fillId="0" borderId="114" xfId="0" applyFont="1" applyBorder="1" applyAlignment="1">
      <alignment horizontal="center" vertical="center"/>
    </xf>
    <xf numFmtId="0" fontId="63" fillId="0" borderId="115" xfId="0" applyFont="1" applyBorder="1" applyAlignment="1">
      <alignment horizontal="center" vertical="center"/>
    </xf>
    <xf numFmtId="0" fontId="55" fillId="0" borderId="116" xfId="43" applyBorder="1" applyAlignment="1" applyProtection="1">
      <alignment horizontal="center" vertical="center"/>
      <protection/>
    </xf>
    <xf numFmtId="0" fontId="55" fillId="0" borderId="117" xfId="43" applyBorder="1" applyAlignment="1" applyProtection="1">
      <alignment horizontal="center" vertical="center"/>
      <protection/>
    </xf>
    <xf numFmtId="0" fontId="55" fillId="0" borderId="118" xfId="43" applyBorder="1" applyAlignment="1" applyProtection="1">
      <alignment horizontal="center" vertical="center"/>
      <protection/>
    </xf>
    <xf numFmtId="0" fontId="55" fillId="0" borderId="119" xfId="43" applyBorder="1" applyAlignment="1" applyProtection="1">
      <alignment horizontal="center" vertical="center"/>
      <protection/>
    </xf>
    <xf numFmtId="0" fontId="55" fillId="0" borderId="120" xfId="43" applyBorder="1" applyAlignment="1" applyProtection="1">
      <alignment horizontal="center" vertical="center"/>
      <protection/>
    </xf>
    <xf numFmtId="0" fontId="55" fillId="0" borderId="121" xfId="43" applyBorder="1" applyAlignment="1" applyProtection="1">
      <alignment horizontal="center" vertical="center"/>
      <protection/>
    </xf>
    <xf numFmtId="0" fontId="24" fillId="0" borderId="122" xfId="0" applyFont="1" applyBorder="1" applyAlignment="1">
      <alignment horizontal="center" vertical="center"/>
    </xf>
    <xf numFmtId="0" fontId="24" fillId="0" borderId="114" xfId="0" applyFont="1" applyBorder="1" applyAlignment="1">
      <alignment horizontal="center" vertical="center"/>
    </xf>
    <xf numFmtId="0" fontId="55" fillId="0" borderId="123" xfId="43" applyBorder="1" applyAlignment="1" applyProtection="1">
      <alignment horizontal="center" vertical="center"/>
      <protection/>
    </xf>
    <xf numFmtId="0" fontId="55" fillId="0" borderId="124" xfId="43" applyBorder="1" applyAlignment="1" applyProtection="1">
      <alignment horizontal="center" vertical="center"/>
      <protection/>
    </xf>
    <xf numFmtId="0" fontId="55" fillId="0" borderId="125" xfId="43" applyBorder="1" applyAlignment="1" applyProtection="1">
      <alignment horizontal="center" vertical="center"/>
      <protection/>
    </xf>
    <xf numFmtId="0" fontId="63" fillId="0" borderId="126" xfId="0" applyFont="1" applyBorder="1" applyAlignment="1">
      <alignment horizontal="center" vertical="center"/>
    </xf>
    <xf numFmtId="0" fontId="63" fillId="0" borderId="127" xfId="0" applyFont="1" applyBorder="1" applyAlignment="1">
      <alignment horizontal="center" vertical="center"/>
    </xf>
    <xf numFmtId="0" fontId="76" fillId="34" borderId="128" xfId="0" applyFont="1" applyFill="1" applyBorder="1" applyAlignment="1">
      <alignment horizontal="center" vertical="center" wrapText="1"/>
    </xf>
    <xf numFmtId="0" fontId="76" fillId="34" borderId="129" xfId="0" applyFont="1" applyFill="1" applyBorder="1" applyAlignment="1">
      <alignment horizontal="center" vertical="center" wrapText="1"/>
    </xf>
    <xf numFmtId="0" fontId="76" fillId="3" borderId="65" xfId="0" applyFont="1" applyFill="1" applyBorder="1" applyAlignment="1">
      <alignment horizontal="center" vertical="center" wrapText="1"/>
    </xf>
    <xf numFmtId="0" fontId="76" fillId="3" borderId="67" xfId="0" applyFont="1" applyFill="1" applyBorder="1" applyAlignment="1">
      <alignment horizontal="center" vertical="center" wrapText="1"/>
    </xf>
    <xf numFmtId="0" fontId="77" fillId="0" borderId="130" xfId="0" applyFont="1" applyBorder="1" applyAlignment="1">
      <alignment horizontal="left" vertical="center" wrapText="1"/>
    </xf>
    <xf numFmtId="0" fontId="77" fillId="0" borderId="0" xfId="0" applyFont="1" applyBorder="1" applyAlignment="1">
      <alignment horizontal="left" vertical="center" wrapText="1"/>
    </xf>
    <xf numFmtId="0" fontId="73" fillId="0" borderId="0" xfId="0" applyFont="1" applyAlignment="1">
      <alignment horizontal="center" vertical="center" wrapText="1"/>
    </xf>
    <xf numFmtId="0" fontId="55" fillId="35" borderId="131" xfId="43" applyFill="1" applyBorder="1" applyAlignment="1" applyProtection="1">
      <alignment horizontal="center" vertical="center" wrapText="1"/>
      <protection/>
    </xf>
    <xf numFmtId="0" fontId="55" fillId="35" borderId="132" xfId="43" applyFill="1" applyBorder="1" applyAlignment="1" applyProtection="1">
      <alignment horizontal="center" vertical="center" wrapText="1"/>
      <protection/>
    </xf>
    <xf numFmtId="183" fontId="9" fillId="0" borderId="133" xfId="0" applyNumberFormat="1" applyFont="1" applyBorder="1" applyAlignment="1">
      <alignment horizontal="left" vertical="center"/>
    </xf>
    <xf numFmtId="183" fontId="9" fillId="0" borderId="37" xfId="0" applyNumberFormat="1" applyFont="1" applyBorder="1" applyAlignment="1">
      <alignment horizontal="left" vertical="center"/>
    </xf>
    <xf numFmtId="183" fontId="9" fillId="0" borderId="33" xfId="0" applyNumberFormat="1" applyFont="1" applyBorder="1" applyAlignment="1" applyProtection="1">
      <alignment horizontal="left" vertical="center"/>
      <protection/>
    </xf>
    <xf numFmtId="183" fontId="9" fillId="0" borderId="64" xfId="0" applyNumberFormat="1" applyFont="1" applyBorder="1" applyAlignment="1" applyProtection="1">
      <alignment horizontal="left" vertical="center"/>
      <protection/>
    </xf>
    <xf numFmtId="1" fontId="5" fillId="0" borderId="57" xfId="0" applyNumberFormat="1" applyFont="1" applyBorder="1" applyAlignment="1" applyProtection="1">
      <alignment horizontal="center" vertical="center" wrapText="1"/>
      <protection/>
    </xf>
    <xf numFmtId="1" fontId="5" fillId="0" borderId="46" xfId="0" applyNumberFormat="1" applyFont="1" applyBorder="1" applyAlignment="1" applyProtection="1">
      <alignment horizontal="center" vertical="center"/>
      <protection/>
    </xf>
    <xf numFmtId="49" fontId="5" fillId="0" borderId="40" xfId="0" applyNumberFormat="1" applyFont="1" applyBorder="1" applyAlignment="1" applyProtection="1">
      <alignment horizontal="center" vertical="center" shrinkToFit="1"/>
      <protection/>
    </xf>
    <xf numFmtId="49" fontId="5" fillId="0" borderId="44" xfId="0" applyNumberFormat="1" applyFont="1" applyBorder="1" applyAlignment="1" applyProtection="1">
      <alignment horizontal="center" vertical="center" shrinkToFit="1"/>
      <protection/>
    </xf>
    <xf numFmtId="1" fontId="5" fillId="0" borderId="30" xfId="0" applyNumberFormat="1" applyFont="1" applyBorder="1" applyAlignment="1" applyProtection="1">
      <alignment horizontal="center" vertical="center"/>
      <protection/>
    </xf>
    <xf numFmtId="1" fontId="5" fillId="0" borderId="14" xfId="0" applyNumberFormat="1" applyFont="1" applyBorder="1" applyAlignment="1" applyProtection="1">
      <alignment horizontal="center" vertical="center"/>
      <protection/>
    </xf>
    <xf numFmtId="1" fontId="5" fillId="0" borderId="10" xfId="0" applyNumberFormat="1" applyFont="1" applyBorder="1" applyAlignment="1" applyProtection="1">
      <alignment horizontal="center" vertical="center"/>
      <protection/>
    </xf>
    <xf numFmtId="1" fontId="5" fillId="0" borderId="15" xfId="0" applyNumberFormat="1" applyFont="1" applyBorder="1" applyAlignment="1" applyProtection="1">
      <alignment horizontal="center" vertical="center"/>
      <protection/>
    </xf>
    <xf numFmtId="1" fontId="5" fillId="0" borderId="31" xfId="0" applyNumberFormat="1" applyFont="1" applyBorder="1" applyAlignment="1" applyProtection="1">
      <alignment horizontal="center" vertical="center" wrapText="1"/>
      <protection/>
    </xf>
    <xf numFmtId="1" fontId="5" fillId="0" borderId="16" xfId="0" applyNumberFormat="1" applyFont="1" applyBorder="1" applyAlignment="1" applyProtection="1">
      <alignment horizontal="center" vertical="center"/>
      <protection/>
    </xf>
    <xf numFmtId="176" fontId="5" fillId="0" borderId="0" xfId="0" applyNumberFormat="1" applyFont="1" applyAlignment="1">
      <alignment horizontal="center" vertical="center" shrinkToFit="1"/>
    </xf>
    <xf numFmtId="1" fontId="5" fillId="0" borderId="56" xfId="0" applyNumberFormat="1" applyFont="1" applyBorder="1" applyAlignment="1">
      <alignment horizontal="left" vertical="center" indent="1"/>
    </xf>
    <xf numFmtId="1" fontId="5" fillId="0" borderId="87" xfId="0" applyNumberFormat="1" applyFont="1" applyBorder="1" applyAlignment="1">
      <alignment horizontal="left" vertical="center" indent="1"/>
    </xf>
    <xf numFmtId="1" fontId="5" fillId="0" borderId="48" xfId="0" applyNumberFormat="1" applyFont="1" applyBorder="1" applyAlignment="1">
      <alignment horizontal="left" vertical="center" indent="1"/>
    </xf>
    <xf numFmtId="1" fontId="5" fillId="0" borderId="56" xfId="0" applyNumberFormat="1" applyFont="1" applyBorder="1" applyAlignment="1">
      <alignment horizontal="center" vertical="center"/>
    </xf>
    <xf numFmtId="1" fontId="5" fillId="0" borderId="48" xfId="0" applyNumberFormat="1" applyFont="1" applyBorder="1" applyAlignment="1">
      <alignment horizontal="center" vertical="center"/>
    </xf>
    <xf numFmtId="1" fontId="8" fillId="0" borderId="34" xfId="0" applyNumberFormat="1" applyFont="1" applyBorder="1" applyAlignment="1">
      <alignment horizontal="center" vertical="center"/>
    </xf>
    <xf numFmtId="1" fontId="8" fillId="0" borderId="0" xfId="0" applyNumberFormat="1" applyFont="1" applyBorder="1" applyAlignment="1">
      <alignment horizontal="center" vertical="center"/>
    </xf>
    <xf numFmtId="1" fontId="8" fillId="0" borderId="33" xfId="0" applyNumberFormat="1" applyFont="1" applyBorder="1" applyAlignment="1">
      <alignment horizontal="center" vertical="center"/>
    </xf>
    <xf numFmtId="1" fontId="5" fillId="0" borderId="59" xfId="0" applyNumberFormat="1" applyFont="1" applyBorder="1" applyAlignment="1">
      <alignment horizontal="center" vertical="center" wrapText="1"/>
    </xf>
    <xf numFmtId="1" fontId="5" fillId="0" borderId="60" xfId="0" applyNumberFormat="1" applyFont="1" applyBorder="1" applyAlignment="1">
      <alignment horizontal="center" vertical="center"/>
    </xf>
    <xf numFmtId="1" fontId="8" fillId="0" borderId="38" xfId="0" applyNumberFormat="1" applyFont="1" applyBorder="1" applyAlignment="1">
      <alignment horizontal="left" vertical="center" indent="1"/>
    </xf>
    <xf numFmtId="1" fontId="8" fillId="0" borderId="34" xfId="0" applyNumberFormat="1" applyFont="1" applyBorder="1" applyAlignment="1">
      <alignment horizontal="left" vertical="center" indent="1"/>
    </xf>
    <xf numFmtId="1" fontId="8" fillId="0" borderId="35" xfId="0" applyNumberFormat="1" applyFont="1" applyBorder="1" applyAlignment="1">
      <alignment horizontal="left" vertical="center" indent="1"/>
    </xf>
    <xf numFmtId="1" fontId="8" fillId="0" borderId="36" xfId="0" applyNumberFormat="1" applyFont="1" applyBorder="1" applyAlignment="1">
      <alignment horizontal="left" vertical="center" indent="1"/>
    </xf>
    <xf numFmtId="1" fontId="8" fillId="0" borderId="33" xfId="0" applyNumberFormat="1" applyFont="1" applyBorder="1" applyAlignment="1">
      <alignment horizontal="left" vertical="center" indent="1"/>
    </xf>
    <xf numFmtId="1" fontId="8" fillId="0" borderId="64" xfId="0" applyNumberFormat="1" applyFont="1" applyBorder="1" applyAlignment="1">
      <alignment horizontal="left" vertical="center" indent="1"/>
    </xf>
    <xf numFmtId="1" fontId="5" fillId="0" borderId="38" xfId="0" applyNumberFormat="1" applyFont="1" applyBorder="1" applyAlignment="1">
      <alignment horizontal="left" vertical="center" wrapText="1"/>
    </xf>
    <xf numFmtId="1" fontId="5" fillId="0" borderId="34" xfId="0" applyNumberFormat="1" applyFont="1" applyBorder="1" applyAlignment="1">
      <alignment horizontal="left" vertical="center" wrapText="1"/>
    </xf>
    <xf numFmtId="0" fontId="8" fillId="0" borderId="39" xfId="0" applyNumberFormat="1" applyFont="1" applyBorder="1" applyAlignment="1">
      <alignment horizontal="left" vertical="center" wrapText="1" indent="1"/>
    </xf>
    <xf numFmtId="0" fontId="8" fillId="0" borderId="0" xfId="0" applyNumberFormat="1" applyFont="1" applyBorder="1" applyAlignment="1">
      <alignment horizontal="left" vertical="center" wrapText="1" indent="1"/>
    </xf>
    <xf numFmtId="0" fontId="8" fillId="0" borderId="37" xfId="0" applyNumberFormat="1" applyFont="1" applyBorder="1" applyAlignment="1">
      <alignment horizontal="left" vertical="center" wrapText="1" indent="1"/>
    </xf>
    <xf numFmtId="0" fontId="8" fillId="0" borderId="36" xfId="0" applyNumberFormat="1" applyFont="1" applyBorder="1" applyAlignment="1">
      <alignment horizontal="left" vertical="center" wrapText="1" indent="1"/>
    </xf>
    <xf numFmtId="0" fontId="8" fillId="0" borderId="33" xfId="0" applyNumberFormat="1" applyFont="1" applyBorder="1" applyAlignment="1">
      <alignment horizontal="left" vertical="center" wrapText="1" indent="1"/>
    </xf>
    <xf numFmtId="0" fontId="8" fillId="0" borderId="64" xfId="0" applyNumberFormat="1" applyFont="1" applyBorder="1" applyAlignment="1">
      <alignment horizontal="left" vertical="center" wrapText="1" indent="1"/>
    </xf>
    <xf numFmtId="1" fontId="5" fillId="0" borderId="59" xfId="0" applyNumberFormat="1" applyFont="1" applyBorder="1" applyAlignment="1">
      <alignment horizontal="center" vertical="center"/>
    </xf>
    <xf numFmtId="1" fontId="5" fillId="0" borderId="134" xfId="0" applyNumberFormat="1" applyFont="1" applyBorder="1" applyAlignment="1">
      <alignment horizontal="center" vertical="center"/>
    </xf>
    <xf numFmtId="1" fontId="11" fillId="0" borderId="38" xfId="0" applyNumberFormat="1" applyFont="1" applyBorder="1" applyAlignment="1">
      <alignment horizontal="center" vertical="center"/>
    </xf>
    <xf numFmtId="1" fontId="11" fillId="0" borderId="34" xfId="0" applyNumberFormat="1" applyFont="1" applyBorder="1" applyAlignment="1">
      <alignment horizontal="center" vertical="center"/>
    </xf>
    <xf numFmtId="1" fontId="11" fillId="0" borderId="39"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11" fillId="0" borderId="36" xfId="0" applyNumberFormat="1" applyFont="1" applyBorder="1" applyAlignment="1">
      <alignment horizontal="center" vertical="center"/>
    </xf>
    <xf numFmtId="1" fontId="11" fillId="0" borderId="33" xfId="0" applyNumberFormat="1" applyFont="1" applyBorder="1" applyAlignment="1">
      <alignment horizontal="center" vertical="center"/>
    </xf>
    <xf numFmtId="1" fontId="5" fillId="0" borderId="134" xfId="0" applyNumberFormat="1" applyFont="1" applyBorder="1" applyAlignment="1">
      <alignment horizontal="center" vertical="center" wrapText="1"/>
    </xf>
    <xf numFmtId="1" fontId="5" fillId="0" borderId="60" xfId="0" applyNumberFormat="1" applyFont="1" applyBorder="1" applyAlignment="1">
      <alignment horizontal="center" vertical="center" wrapText="1"/>
    </xf>
    <xf numFmtId="49" fontId="5" fillId="0" borderId="10" xfId="0" applyNumberFormat="1" applyFont="1" applyBorder="1" applyAlignment="1" applyProtection="1">
      <alignment horizontal="center" vertical="center"/>
      <protection/>
    </xf>
    <xf numFmtId="49" fontId="5" fillId="0" borderId="31" xfId="0" applyNumberFormat="1" applyFont="1" applyBorder="1" applyAlignment="1" applyProtection="1">
      <alignment horizontal="center" vertical="center"/>
      <protection/>
    </xf>
    <xf numFmtId="177" fontId="5" fillId="0" borderId="30" xfId="0" applyNumberFormat="1" applyFont="1" applyBorder="1" applyAlignment="1" applyProtection="1">
      <alignment horizontal="center" vertical="center"/>
      <protection/>
    </xf>
    <xf numFmtId="177" fontId="5" fillId="0" borderId="10" xfId="0" applyNumberFormat="1" applyFont="1" applyBorder="1" applyAlignment="1" applyProtection="1">
      <alignment horizontal="center" vertical="center"/>
      <protection/>
    </xf>
    <xf numFmtId="177" fontId="5" fillId="0" borderId="31" xfId="0" applyNumberFormat="1" applyFont="1" applyBorder="1" applyAlignment="1" applyProtection="1">
      <alignment horizontal="center" vertical="center"/>
      <protection/>
    </xf>
    <xf numFmtId="0" fontId="69" fillId="0" borderId="3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64</xdr:row>
      <xdr:rowOff>66675</xdr:rowOff>
    </xdr:from>
    <xdr:to>
      <xdr:col>8</xdr:col>
      <xdr:colOff>114300</xdr:colOff>
      <xdr:row>65</xdr:row>
      <xdr:rowOff>142875</xdr:rowOff>
    </xdr:to>
    <xdr:sp>
      <xdr:nvSpPr>
        <xdr:cNvPr id="1" name="テキスト ボックス 2"/>
        <xdr:cNvSpPr txBox="1">
          <a:spLocks noChangeArrowheads="1"/>
        </xdr:cNvSpPr>
      </xdr:nvSpPr>
      <xdr:spPr>
        <a:xfrm>
          <a:off x="1066800" y="13211175"/>
          <a:ext cx="352425" cy="285750"/>
        </a:xfrm>
        <a:prstGeom prst="rect">
          <a:avLst/>
        </a:prstGeom>
        <a:noFill/>
        <a:ln w="9525" cmpd="sng">
          <a:noFill/>
        </a:ln>
      </xdr:spPr>
      <xdr:txBody>
        <a:bodyPr vertOverflow="clip" wrap="square"/>
        <a:p>
          <a:pPr algn="l">
            <a:defRPr/>
          </a:pPr>
          <a:r>
            <a:rPr lang="en-US" cap="none" sz="1400" b="1" i="0" u="none" baseline="0">
              <a:solidFill>
                <a:srgbClr val="008000"/>
              </a:solidFill>
              <a:latin typeface="ＭＳ Ｐゴシック"/>
              <a:ea typeface="ＭＳ Ｐゴシック"/>
              <a:cs typeface="ＭＳ Ｐゴシック"/>
            </a:rPr>
            <a:t>①</a:t>
          </a:r>
          <a:r>
            <a:rPr lang="en-US" cap="none" sz="1400" b="1" i="0" u="none" baseline="0">
              <a:solidFill>
                <a:srgbClr val="008000"/>
              </a:solidFill>
              <a:latin typeface="Calibri"/>
              <a:ea typeface="Calibri"/>
              <a:cs typeface="Calibri"/>
            </a:rPr>
            <a:t>
</a:t>
          </a:r>
        </a:p>
      </xdr:txBody>
    </xdr:sp>
    <xdr:clientData/>
  </xdr:twoCellAnchor>
  <xdr:twoCellAnchor>
    <xdr:from>
      <xdr:col>10</xdr:col>
      <xdr:colOff>304800</xdr:colOff>
      <xdr:row>64</xdr:row>
      <xdr:rowOff>38100</xdr:rowOff>
    </xdr:from>
    <xdr:to>
      <xdr:col>10</xdr:col>
      <xdr:colOff>590550</xdr:colOff>
      <xdr:row>65</xdr:row>
      <xdr:rowOff>95250</xdr:rowOff>
    </xdr:to>
    <xdr:sp>
      <xdr:nvSpPr>
        <xdr:cNvPr id="2" name="テキスト ボックス 154"/>
        <xdr:cNvSpPr txBox="1">
          <a:spLocks noChangeArrowheads="1"/>
        </xdr:cNvSpPr>
      </xdr:nvSpPr>
      <xdr:spPr>
        <a:xfrm>
          <a:off x="2466975" y="13182600"/>
          <a:ext cx="285750" cy="266700"/>
        </a:xfrm>
        <a:prstGeom prst="rect">
          <a:avLst/>
        </a:prstGeom>
        <a:noFill/>
        <a:ln w="9525" cmpd="sng">
          <a:noFill/>
        </a:ln>
      </xdr:spPr>
      <xdr:txBody>
        <a:bodyPr vertOverflow="clip" wrap="square"/>
        <a:p>
          <a:pPr algn="l">
            <a:defRPr/>
          </a:pPr>
          <a:r>
            <a:rPr lang="en-US" cap="none" sz="1400" b="1" i="0" u="none" baseline="0">
              <a:solidFill>
                <a:srgbClr val="008000"/>
              </a:solidFill>
            </a:rPr>
            <a:t>②</a:t>
          </a:r>
        </a:p>
      </xdr:txBody>
    </xdr:sp>
    <xdr:clientData/>
  </xdr:twoCellAnchor>
  <xdr:twoCellAnchor>
    <xdr:from>
      <xdr:col>11</xdr:col>
      <xdr:colOff>285750</xdr:colOff>
      <xdr:row>64</xdr:row>
      <xdr:rowOff>47625</xdr:rowOff>
    </xdr:from>
    <xdr:to>
      <xdr:col>11</xdr:col>
      <xdr:colOff>571500</xdr:colOff>
      <xdr:row>65</xdr:row>
      <xdr:rowOff>114300</xdr:rowOff>
    </xdr:to>
    <xdr:sp>
      <xdr:nvSpPr>
        <xdr:cNvPr id="3" name="テキスト ボックス 155"/>
        <xdr:cNvSpPr txBox="1">
          <a:spLocks noChangeArrowheads="1"/>
        </xdr:cNvSpPr>
      </xdr:nvSpPr>
      <xdr:spPr>
        <a:xfrm>
          <a:off x="3124200" y="13192125"/>
          <a:ext cx="285750" cy="276225"/>
        </a:xfrm>
        <a:prstGeom prst="rect">
          <a:avLst/>
        </a:prstGeom>
        <a:noFill/>
        <a:ln w="9525" cmpd="sng">
          <a:noFill/>
        </a:ln>
      </xdr:spPr>
      <xdr:txBody>
        <a:bodyPr vertOverflow="clip" wrap="square"/>
        <a:p>
          <a:pPr algn="l">
            <a:defRPr/>
          </a:pPr>
          <a:r>
            <a:rPr lang="en-US" cap="none" sz="1400" b="1" i="0" u="none" baseline="0">
              <a:solidFill>
                <a:srgbClr val="008000"/>
              </a:solidFill>
            </a:rPr>
            <a:t>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E6:BK130"/>
  <sheetViews>
    <sheetView tabSelected="1" zoomScalePageLayoutView="0" workbookViewId="0" topLeftCell="E5">
      <pane xSplit="1" ySplit="6" topLeftCell="F61" activePane="bottomRight" state="frozen"/>
      <selection pane="topLeft" activeCell="E5" sqref="E5"/>
      <selection pane="topRight" activeCell="F5" sqref="F5"/>
      <selection pane="bottomLeft" activeCell="E11" sqref="E11"/>
      <selection pane="bottomRight" activeCell="U6" sqref="U6:W6"/>
    </sheetView>
  </sheetViews>
  <sheetFormatPr defaultColWidth="9.140625" defaultRowHeight="12.75"/>
  <cols>
    <col min="1" max="5" width="1.57421875" style="0" customWidth="1"/>
    <col min="6" max="6" width="3.421875" style="0" customWidth="1"/>
    <col min="7" max="7" width="4.57421875" style="0" customWidth="1"/>
    <col min="8" max="8" width="3.7109375" style="0" bestFit="1" customWidth="1"/>
    <col min="9" max="9" width="12.8515625" style="0" customWidth="1"/>
    <col min="10" max="10" width="2.7109375" style="0" hidden="1" customWidth="1"/>
    <col min="11" max="11" width="10.140625" style="0" customWidth="1"/>
    <col min="12" max="12" width="15.140625" style="0" customWidth="1"/>
    <col min="13" max="13" width="3.00390625" style="0" hidden="1" customWidth="1"/>
    <col min="14" max="14" width="12.140625" style="0" customWidth="1"/>
    <col min="15" max="15" width="14.00390625" style="0" customWidth="1"/>
    <col min="16" max="16" width="2.00390625" style="0" hidden="1" customWidth="1"/>
    <col min="17" max="17" width="16.421875" style="0" customWidth="1"/>
    <col min="18" max="18" width="7.7109375" style="0" customWidth="1"/>
    <col min="22" max="22" width="7.7109375" style="1" bestFit="1" customWidth="1"/>
    <col min="23" max="23" width="10.57421875" style="0" bestFit="1" customWidth="1"/>
    <col min="24" max="24" width="2.00390625" style="0" customWidth="1"/>
    <col min="25" max="25" width="7.28125" style="0" customWidth="1"/>
    <col min="29" max="29" width="7.7109375" style="1" customWidth="1"/>
  </cols>
  <sheetData>
    <row r="1" ht="8.25" customHeight="1"/>
    <row r="2" ht="8.25" customHeight="1"/>
    <row r="3" ht="8.25" customHeight="1"/>
    <row r="4" ht="8.25" customHeight="1"/>
    <row r="5" ht="8.25" customHeight="1" thickBot="1"/>
    <row r="6" spans="6:29" ht="18.75" thickBot="1" thickTop="1">
      <c r="F6" s="152" t="s">
        <v>34</v>
      </c>
      <c r="G6" s="153"/>
      <c r="H6" s="153"/>
      <c r="I6" s="153"/>
      <c r="J6" s="153"/>
      <c r="K6" s="153"/>
      <c r="L6" s="153"/>
      <c r="T6" s="2" t="s">
        <v>10</v>
      </c>
      <c r="U6" s="279"/>
      <c r="V6" s="280"/>
      <c r="W6" s="281"/>
      <c r="X6" s="187" t="s">
        <v>142</v>
      </c>
      <c r="Y6" t="s">
        <v>143</v>
      </c>
      <c r="AC6"/>
    </row>
    <row r="7" ht="14.25" thickBot="1" thickTop="1">
      <c r="S7" t="s">
        <v>171</v>
      </c>
    </row>
    <row r="8" spans="5:27" ht="15.75" thickBot="1" thickTop="1">
      <c r="E8" s="174"/>
      <c r="F8" s="175"/>
      <c r="G8" s="174" t="s">
        <v>136</v>
      </c>
      <c r="H8" s="176"/>
      <c r="I8" s="176"/>
      <c r="J8" s="176"/>
      <c r="K8" s="176"/>
      <c r="L8" s="176"/>
      <c r="M8" s="176"/>
      <c r="N8" s="174"/>
      <c r="O8" s="174"/>
      <c r="S8" s="295" t="s">
        <v>69</v>
      </c>
      <c r="T8" s="296"/>
      <c r="Z8" s="277" t="s">
        <v>70</v>
      </c>
      <c r="AA8" s="278"/>
    </row>
    <row r="9" spans="5:30" ht="15" thickTop="1">
      <c r="E9" s="174"/>
      <c r="F9" s="175"/>
      <c r="G9" s="180" t="s">
        <v>162</v>
      </c>
      <c r="H9" s="181"/>
      <c r="I9" s="181"/>
      <c r="J9" s="181"/>
      <c r="K9" s="181"/>
      <c r="L9" s="181"/>
      <c r="M9" s="181"/>
      <c r="N9" s="182"/>
      <c r="O9" s="183"/>
      <c r="R9" s="188" t="s">
        <v>64</v>
      </c>
      <c r="S9" s="110">
        <v>1234</v>
      </c>
      <c r="T9" s="111" t="s">
        <v>22</v>
      </c>
      <c r="U9" s="112" t="s">
        <v>6</v>
      </c>
      <c r="V9" s="92">
        <v>2</v>
      </c>
      <c r="W9" s="13" t="s">
        <v>103</v>
      </c>
      <c r="Y9" s="188" t="s">
        <v>64</v>
      </c>
      <c r="Z9" s="110">
        <v>1234</v>
      </c>
      <c r="AA9" s="111" t="s">
        <v>71</v>
      </c>
      <c r="AB9" s="112" t="s">
        <v>23</v>
      </c>
      <c r="AC9" s="92">
        <v>2</v>
      </c>
      <c r="AD9" s="13" t="s">
        <v>28</v>
      </c>
    </row>
    <row r="10" spans="5:30" ht="39" thickBot="1">
      <c r="E10" s="174"/>
      <c r="F10" s="175"/>
      <c r="G10" s="184" t="s">
        <v>151</v>
      </c>
      <c r="H10" s="185"/>
      <c r="I10" s="185"/>
      <c r="J10" s="185"/>
      <c r="K10" s="185"/>
      <c r="L10" s="185"/>
      <c r="M10" s="185"/>
      <c r="N10" s="153"/>
      <c r="O10" s="186"/>
      <c r="R10" s="271" t="s">
        <v>241</v>
      </c>
      <c r="S10" s="260" t="s">
        <v>222</v>
      </c>
      <c r="T10" s="222" t="s">
        <v>0</v>
      </c>
      <c r="U10" s="102" t="s">
        <v>1</v>
      </c>
      <c r="V10" s="259" t="s">
        <v>221</v>
      </c>
      <c r="W10" s="103" t="s">
        <v>40</v>
      </c>
      <c r="Y10" s="271" t="s">
        <v>241</v>
      </c>
      <c r="Z10" s="260" t="s">
        <v>222</v>
      </c>
      <c r="AA10" s="222" t="s">
        <v>0</v>
      </c>
      <c r="AB10" s="102" t="s">
        <v>1</v>
      </c>
      <c r="AC10" s="259" t="s">
        <v>221</v>
      </c>
      <c r="AD10" s="103" t="s">
        <v>40</v>
      </c>
    </row>
    <row r="11" spans="5:31" ht="16.5" customHeight="1" thickTop="1">
      <c r="E11" s="174"/>
      <c r="F11" s="174"/>
      <c r="G11" s="177"/>
      <c r="H11" s="174"/>
      <c r="I11" s="174"/>
      <c r="J11" s="174"/>
      <c r="K11" s="174"/>
      <c r="L11" s="174"/>
      <c r="M11" s="174"/>
      <c r="N11" s="174"/>
      <c r="O11" s="174"/>
      <c r="R11" s="93">
        <v>1</v>
      </c>
      <c r="S11" s="113"/>
      <c r="T11" s="114"/>
      <c r="U11" s="115"/>
      <c r="V11" s="93"/>
      <c r="W11" s="113"/>
      <c r="Y11" s="93">
        <v>1</v>
      </c>
      <c r="Z11" s="113"/>
      <c r="AA11" s="114"/>
      <c r="AB11" s="115"/>
      <c r="AC11" s="93"/>
      <c r="AD11" s="113"/>
    </row>
    <row r="12" spans="5:31" ht="16.5" customHeight="1">
      <c r="E12" s="174"/>
      <c r="F12" s="174" t="s">
        <v>233</v>
      </c>
      <c r="G12" s="174"/>
      <c r="H12" s="174"/>
      <c r="I12" s="174"/>
      <c r="J12" s="174"/>
      <c r="K12" s="174"/>
      <c r="L12" s="174"/>
      <c r="M12" s="174"/>
      <c r="N12" s="174"/>
      <c r="O12" s="174"/>
      <c r="R12" s="94">
        <v>2</v>
      </c>
      <c r="S12" s="100"/>
      <c r="T12" s="106"/>
      <c r="U12" s="107"/>
      <c r="V12" s="94"/>
      <c r="W12" s="100"/>
      <c r="Y12" s="94">
        <v>2</v>
      </c>
      <c r="Z12" s="100"/>
      <c r="AA12" s="106"/>
      <c r="AB12" s="107"/>
      <c r="AC12" s="94"/>
      <c r="AD12" s="100"/>
    </row>
    <row r="13" spans="5:31" ht="16.5" customHeight="1">
      <c r="E13" s="174"/>
      <c r="F13" t="s">
        <v>223</v>
      </c>
      <c r="G13" s="174"/>
      <c r="H13" s="174"/>
      <c r="I13" s="174"/>
      <c r="J13" s="174"/>
      <c r="K13" s="174"/>
      <c r="L13" s="174"/>
      <c r="M13" s="174"/>
      <c r="N13" s="174"/>
      <c r="O13" s="174"/>
      <c r="R13" s="94">
        <v>3</v>
      </c>
      <c r="S13" s="100"/>
      <c r="T13" s="106"/>
      <c r="U13" s="107"/>
      <c r="V13" s="94"/>
      <c r="W13" s="100"/>
      <c r="Y13" s="94">
        <v>3</v>
      </c>
      <c r="Z13" s="100"/>
      <c r="AA13" s="106"/>
      <c r="AB13" s="107"/>
      <c r="AC13" s="94"/>
      <c r="AD13" s="100"/>
    </row>
    <row r="14" spans="5:31" ht="16.5" customHeight="1">
      <c r="E14" s="174"/>
      <c r="F14" s="178" t="s">
        <v>138</v>
      </c>
      <c r="G14" s="174"/>
      <c r="H14" s="174"/>
      <c r="I14" s="174"/>
      <c r="J14" s="174"/>
      <c r="K14" s="174"/>
      <c r="L14" s="174"/>
      <c r="M14" s="174"/>
      <c r="N14" s="174"/>
      <c r="O14" s="174"/>
      <c r="R14" s="94">
        <v>4</v>
      </c>
      <c r="S14" s="100"/>
      <c r="T14" s="106"/>
      <c r="U14" s="107"/>
      <c r="V14" s="94"/>
      <c r="W14" s="100"/>
      <c r="Y14" s="94">
        <v>4</v>
      </c>
      <c r="Z14" s="100"/>
      <c r="AA14" s="106"/>
      <c r="AB14" s="107"/>
      <c r="AC14" s="94"/>
      <c r="AD14" s="100"/>
    </row>
    <row r="15" spans="5:31" ht="16.5" customHeight="1">
      <c r="E15" s="174"/>
      <c r="F15" s="179" t="s">
        <v>137</v>
      </c>
      <c r="G15" s="174"/>
      <c r="H15" s="174"/>
      <c r="I15" s="174"/>
      <c r="J15" s="174"/>
      <c r="K15" s="174"/>
      <c r="L15" s="174"/>
      <c r="M15" s="174"/>
      <c r="N15" s="174"/>
      <c r="O15" s="174"/>
      <c r="R15" s="95">
        <v>5</v>
      </c>
      <c r="S15" s="116"/>
      <c r="T15" s="117"/>
      <c r="U15" s="118"/>
      <c r="V15" s="95"/>
      <c r="W15" s="116"/>
      <c r="Y15" s="95">
        <v>5</v>
      </c>
      <c r="Z15" s="116"/>
      <c r="AA15" s="117"/>
      <c r="AB15" s="118"/>
      <c r="AC15" s="95"/>
      <c r="AD15" s="116"/>
    </row>
    <row r="16" spans="5:31" ht="16.5" customHeight="1">
      <c r="E16" s="174"/>
      <c r="F16" s="178" t="s">
        <v>203</v>
      </c>
      <c r="G16" s="174"/>
      <c r="H16" s="174"/>
      <c r="I16" s="174"/>
      <c r="J16" s="174"/>
      <c r="K16" s="174"/>
      <c r="L16" s="174"/>
      <c r="M16" s="174"/>
      <c r="N16" s="174"/>
      <c r="O16" s="174"/>
      <c r="R16" s="96">
        <v>6</v>
      </c>
      <c r="S16" s="99"/>
      <c r="T16" s="104"/>
      <c r="U16" s="105"/>
      <c r="V16" s="96"/>
      <c r="W16" s="99"/>
      <c r="Y16" s="96">
        <v>6</v>
      </c>
      <c r="Z16" s="99"/>
      <c r="AA16" s="104"/>
      <c r="AB16" s="105"/>
      <c r="AC16" s="96"/>
      <c r="AD16" s="99"/>
    </row>
    <row r="17" spans="5:31" ht="16.5" customHeight="1">
      <c r="E17" s="174"/>
      <c r="F17" s="178" t="s">
        <v>204</v>
      </c>
      <c r="G17" s="174"/>
      <c r="H17" s="174"/>
      <c r="I17" s="174"/>
      <c r="J17" s="174"/>
      <c r="K17" s="174"/>
      <c r="L17" s="174"/>
      <c r="M17" s="174"/>
      <c r="N17" s="174"/>
      <c r="O17" s="174"/>
      <c r="R17" s="94">
        <v>7</v>
      </c>
      <c r="S17" s="100"/>
      <c r="T17" s="106"/>
      <c r="U17" s="107"/>
      <c r="V17" s="94"/>
      <c r="W17" s="100"/>
      <c r="Y17" s="94">
        <v>7</v>
      </c>
      <c r="Z17" s="100"/>
      <c r="AA17" s="106"/>
      <c r="AB17" s="107"/>
      <c r="AC17" s="94"/>
      <c r="AD17" s="100"/>
    </row>
    <row r="18" spans="5:31" ht="16.5" customHeight="1">
      <c r="E18" s="174"/>
      <c r="F18" s="196" t="s">
        <v>159</v>
      </c>
      <c r="G18" s="174"/>
      <c r="H18" s="174"/>
      <c r="I18" s="174"/>
      <c r="J18" s="174"/>
      <c r="K18" s="174"/>
      <c r="L18" s="174"/>
      <c r="M18" s="174"/>
      <c r="N18" s="174"/>
      <c r="O18" s="174"/>
      <c r="R18" s="94">
        <v>8</v>
      </c>
      <c r="S18" s="100"/>
      <c r="T18" s="106"/>
      <c r="U18" s="107"/>
      <c r="V18" s="94"/>
      <c r="W18" s="100"/>
      <c r="Y18" s="94">
        <v>8</v>
      </c>
      <c r="Z18" s="100"/>
      <c r="AA18" s="106"/>
      <c r="AB18" s="107"/>
      <c r="AC18" s="94"/>
      <c r="AD18" s="100"/>
    </row>
    <row r="19" spans="5:31" ht="16.5" customHeight="1">
      <c r="E19" s="174"/>
      <c r="F19" s="211" t="s">
        <v>164</v>
      </c>
      <c r="G19" s="174"/>
      <c r="H19" s="174"/>
      <c r="I19" s="174"/>
      <c r="J19" s="174"/>
      <c r="K19" s="174"/>
      <c r="L19" s="174"/>
      <c r="M19" s="174"/>
      <c r="N19" s="174"/>
      <c r="O19" s="174"/>
      <c r="R19" s="94">
        <v>9</v>
      </c>
      <c r="S19" s="100"/>
      <c r="T19" s="106"/>
      <c r="U19" s="107"/>
      <c r="V19" s="94"/>
      <c r="W19" s="100"/>
      <c r="Y19" s="94">
        <v>9</v>
      </c>
      <c r="Z19" s="100"/>
      <c r="AA19" s="106"/>
      <c r="AB19" s="107"/>
      <c r="AC19" s="94"/>
      <c r="AD19" s="100"/>
    </row>
    <row r="20" spans="5:31" ht="16.5" customHeight="1">
      <c r="E20" s="174"/>
      <c r="G20" s="217" t="s">
        <v>234</v>
      </c>
      <c r="H20" s="290" t="s">
        <v>167</v>
      </c>
      <c r="I20" s="291"/>
      <c r="J20" s="291"/>
      <c r="K20" s="291"/>
      <c r="L20" s="282" t="s">
        <v>168</v>
      </c>
      <c r="M20" s="282"/>
      <c r="N20" s="283"/>
      <c r="O20" s="174"/>
      <c r="R20" s="97">
        <v>10</v>
      </c>
      <c r="S20" s="101"/>
      <c r="T20" s="108"/>
      <c r="U20" s="109"/>
      <c r="V20" s="97"/>
      <c r="W20" s="101"/>
      <c r="Y20" s="97">
        <v>10</v>
      </c>
      <c r="Z20" s="101"/>
      <c r="AA20" s="108"/>
      <c r="AB20" s="109"/>
      <c r="AC20" s="97"/>
      <c r="AD20" s="101"/>
    </row>
    <row r="21" spans="5:31" ht="16.5" customHeight="1">
      <c r="E21" s="174"/>
      <c r="F21" s="212"/>
      <c r="G21" s="216" t="s">
        <v>35</v>
      </c>
      <c r="H21" s="284" t="s">
        <v>166</v>
      </c>
      <c r="I21" s="285"/>
      <c r="J21" s="285"/>
      <c r="K21" s="285"/>
      <c r="L21" s="285" t="s">
        <v>169</v>
      </c>
      <c r="M21" s="285"/>
      <c r="N21" s="292"/>
      <c r="O21" s="213"/>
      <c r="R21" s="93">
        <v>11</v>
      </c>
      <c r="S21" s="113"/>
      <c r="T21" s="114"/>
      <c r="U21" s="115"/>
      <c r="V21" s="93"/>
      <c r="W21" s="113"/>
      <c r="Y21" s="93">
        <v>11</v>
      </c>
      <c r="Z21" s="113"/>
      <c r="AA21" s="114"/>
      <c r="AB21" s="115"/>
      <c r="AC21" s="93"/>
      <c r="AD21" s="113"/>
    </row>
    <row r="22" spans="5:31" ht="16.5" customHeight="1">
      <c r="E22" s="174"/>
      <c r="F22" s="212"/>
      <c r="G22" s="214" t="s">
        <v>72</v>
      </c>
      <c r="H22" s="286" t="s">
        <v>174</v>
      </c>
      <c r="I22" s="287"/>
      <c r="J22" s="287"/>
      <c r="K22" s="287"/>
      <c r="L22" s="287" t="s">
        <v>165</v>
      </c>
      <c r="M22" s="287"/>
      <c r="N22" s="293"/>
      <c r="O22" s="213" t="s">
        <v>196</v>
      </c>
      <c r="R22" s="94">
        <v>12</v>
      </c>
      <c r="S22" s="100"/>
      <c r="T22" s="106"/>
      <c r="U22" s="107"/>
      <c r="V22" s="94"/>
      <c r="W22" s="100"/>
      <c r="Y22" s="94">
        <v>12</v>
      </c>
      <c r="Z22" s="100"/>
      <c r="AA22" s="106"/>
      <c r="AB22" s="107"/>
      <c r="AC22" s="94"/>
      <c r="AD22" s="100"/>
    </row>
    <row r="23" spans="5:31" ht="16.5" customHeight="1">
      <c r="E23" s="174"/>
      <c r="F23" s="212"/>
      <c r="G23" s="215" t="s">
        <v>152</v>
      </c>
      <c r="H23" s="288" t="s">
        <v>173</v>
      </c>
      <c r="I23" s="289"/>
      <c r="J23" s="289"/>
      <c r="K23" s="289"/>
      <c r="L23" s="289" t="s">
        <v>172</v>
      </c>
      <c r="M23" s="289"/>
      <c r="N23" s="294"/>
      <c r="O23" s="213"/>
      <c r="R23" s="94">
        <v>13</v>
      </c>
      <c r="S23" s="100"/>
      <c r="T23" s="106"/>
      <c r="U23" s="107"/>
      <c r="V23" s="94"/>
      <c r="W23" s="100"/>
      <c r="Y23" s="94">
        <v>13</v>
      </c>
      <c r="Z23" s="100"/>
      <c r="AA23" s="106"/>
      <c r="AB23" s="107"/>
      <c r="AC23" s="94"/>
      <c r="AD23" s="100"/>
    </row>
    <row r="24" spans="6:31" ht="16.5" customHeight="1">
      <c r="F24" s="174"/>
      <c r="G24" s="174"/>
      <c r="H24" s="174"/>
      <c r="I24" s="174"/>
      <c r="J24" s="174"/>
      <c r="K24" s="174"/>
      <c r="L24" s="174"/>
      <c r="M24" s="174"/>
      <c r="N24" s="174"/>
      <c r="O24" s="174"/>
      <c r="R24" s="94">
        <v>14</v>
      </c>
      <c r="S24" s="100"/>
      <c r="T24" s="106"/>
      <c r="U24" s="107"/>
      <c r="V24" s="94"/>
      <c r="W24" s="100"/>
      <c r="Y24" s="94">
        <v>14</v>
      </c>
      <c r="Z24" s="100"/>
      <c r="AA24" s="106"/>
      <c r="AB24" s="107"/>
      <c r="AC24" s="94"/>
      <c r="AD24" s="100"/>
    </row>
    <row r="25" spans="6:31" ht="16.5" customHeight="1">
      <c r="F25" s="151" t="s">
        <v>35</v>
      </c>
      <c r="G25" s="150" t="s">
        <v>139</v>
      </c>
      <c r="R25" s="95">
        <v>15</v>
      </c>
      <c r="S25" s="116"/>
      <c r="T25" s="117"/>
      <c r="U25" s="118"/>
      <c r="V25" s="95"/>
      <c r="W25" s="116"/>
      <c r="Y25" s="95">
        <v>15</v>
      </c>
      <c r="Z25" s="116"/>
      <c r="AA25" s="117"/>
      <c r="AB25" s="118"/>
      <c r="AC25" s="95"/>
      <c r="AD25" s="116"/>
    </row>
    <row r="26" spans="7:31" ht="16.5" customHeight="1">
      <c r="G26" t="s">
        <v>36</v>
      </c>
      <c r="R26" s="96">
        <v>16</v>
      </c>
      <c r="S26" s="99"/>
      <c r="T26" s="104"/>
      <c r="U26" s="105"/>
      <c r="V26" s="96"/>
      <c r="W26" s="99"/>
      <c r="Y26" s="96">
        <v>16</v>
      </c>
      <c r="Z26" s="99"/>
      <c r="AA26" s="104"/>
      <c r="AB26" s="105"/>
      <c r="AC26" s="96"/>
      <c r="AD26" s="99"/>
    </row>
    <row r="27" spans="7:31" ht="16.5" customHeight="1">
      <c r="G27" t="s">
        <v>65</v>
      </c>
      <c r="R27" s="94">
        <v>17</v>
      </c>
      <c r="S27" s="100"/>
      <c r="T27" s="106"/>
      <c r="U27" s="107"/>
      <c r="V27" s="94"/>
      <c r="W27" s="100"/>
      <c r="Y27" s="94">
        <v>17</v>
      </c>
      <c r="Z27" s="100"/>
      <c r="AA27" s="106"/>
      <c r="AB27" s="107"/>
      <c r="AC27" s="94"/>
      <c r="AD27" s="100"/>
    </row>
    <row r="28" spans="7:31" ht="16.5" customHeight="1">
      <c r="G28" t="s">
        <v>66</v>
      </c>
      <c r="R28" s="94">
        <v>18</v>
      </c>
      <c r="S28" s="100"/>
      <c r="T28" s="106"/>
      <c r="U28" s="107"/>
      <c r="V28" s="94"/>
      <c r="W28" s="100"/>
      <c r="Y28" s="94">
        <v>18</v>
      </c>
      <c r="Z28" s="100"/>
      <c r="AA28" s="106"/>
      <c r="AB28" s="107"/>
      <c r="AC28" s="94"/>
      <c r="AD28" s="100"/>
    </row>
    <row r="29" spans="7:31" ht="16.5" customHeight="1">
      <c r="G29" t="s">
        <v>67</v>
      </c>
      <c r="R29" s="94">
        <v>19</v>
      </c>
      <c r="S29" s="100"/>
      <c r="T29" s="106"/>
      <c r="U29" s="107"/>
      <c r="V29" s="94"/>
      <c r="W29" s="100"/>
      <c r="Y29" s="94">
        <v>19</v>
      </c>
      <c r="Z29" s="100"/>
      <c r="AA29" s="106"/>
      <c r="AB29" s="107"/>
      <c r="AC29" s="94"/>
      <c r="AD29" s="100"/>
    </row>
    <row r="30" spans="18:31" ht="16.5" customHeight="1">
      <c r="R30" s="97">
        <v>20</v>
      </c>
      <c r="S30" s="101"/>
      <c r="T30" s="108"/>
      <c r="U30" s="109"/>
      <c r="V30" s="97"/>
      <c r="W30" s="101"/>
      <c r="Y30" s="97">
        <v>20</v>
      </c>
      <c r="Z30" s="101"/>
      <c r="AA30" s="108"/>
      <c r="AB30" s="109"/>
      <c r="AC30" s="97"/>
      <c r="AD30" s="101"/>
    </row>
    <row r="31" spans="7:63" ht="16.5" customHeight="1">
      <c r="G31" t="s">
        <v>37</v>
      </c>
      <c r="R31" s="93">
        <v>21</v>
      </c>
      <c r="S31" s="113"/>
      <c r="T31" s="114"/>
      <c r="U31" s="115"/>
      <c r="V31" s="93"/>
      <c r="W31" s="113"/>
      <c r="Y31" s="93">
        <v>21</v>
      </c>
      <c r="Z31" s="113"/>
      <c r="AA31" s="114"/>
      <c r="AB31" s="115"/>
      <c r="AC31" s="93"/>
      <c r="AD31" s="113"/>
    </row>
    <row r="32" spans="7:63" ht="16.5" customHeight="1">
      <c r="G32" s="2" t="s">
        <v>38</v>
      </c>
      <c r="H32" t="s">
        <v>116</v>
      </c>
      <c r="R32" s="94">
        <v>22</v>
      </c>
      <c r="S32" s="100"/>
      <c r="T32" s="106"/>
      <c r="U32" s="107"/>
      <c r="V32" s="94"/>
      <c r="W32" s="100"/>
      <c r="Y32" s="94">
        <v>22</v>
      </c>
      <c r="Z32" s="100"/>
      <c r="AA32" s="106"/>
      <c r="AB32" s="107"/>
      <c r="AC32" s="94"/>
      <c r="AD32" s="100"/>
    </row>
    <row r="33" spans="7:63" ht="16.5" customHeight="1">
      <c r="G33" s="2"/>
      <c r="H33" t="s">
        <v>117</v>
      </c>
      <c r="R33" s="94">
        <v>23</v>
      </c>
      <c r="S33" s="100"/>
      <c r="T33" s="106"/>
      <c r="U33" s="107"/>
      <c r="V33" s="94"/>
      <c r="W33" s="100"/>
      <c r="Y33" s="94">
        <v>23</v>
      </c>
      <c r="Z33" s="100"/>
      <c r="AA33" s="106"/>
      <c r="AB33" s="107"/>
      <c r="AC33" s="94"/>
      <c r="AD33" s="100"/>
    </row>
    <row r="34" spans="7:63" ht="16.5" customHeight="1">
      <c r="G34" s="2"/>
      <c r="R34" s="94">
        <v>24</v>
      </c>
      <c r="S34" s="100"/>
      <c r="T34" s="106"/>
      <c r="U34" s="107"/>
      <c r="V34" s="94"/>
      <c r="W34" s="100"/>
      <c r="Y34" s="94">
        <v>24</v>
      </c>
      <c r="Z34" s="100"/>
      <c r="AA34" s="106"/>
      <c r="AB34" s="107"/>
      <c r="AC34" s="94"/>
      <c r="AD34" s="100"/>
    </row>
    <row r="35" spans="7:63" ht="16.5" customHeight="1">
      <c r="G35" s="2" t="s">
        <v>39</v>
      </c>
      <c r="H35" t="s">
        <v>224</v>
      </c>
      <c r="L35" s="261"/>
      <c r="M35" s="261"/>
      <c r="N35" s="261"/>
      <c r="O35" s="261"/>
      <c r="R35" s="95">
        <v>25</v>
      </c>
      <c r="S35" s="116"/>
      <c r="T35" s="117"/>
      <c r="U35" s="118"/>
      <c r="V35" s="95"/>
      <c r="W35" s="116"/>
      <c r="Y35" s="95">
        <v>25</v>
      </c>
      <c r="Z35" s="116"/>
      <c r="AA35" s="117"/>
      <c r="AB35" s="118"/>
      <c r="AC35" s="95"/>
      <c r="AD35" s="116"/>
    </row>
    <row r="36" spans="7:63" ht="16.5" customHeight="1">
      <c r="G36" s="2"/>
      <c r="H36" s="219" t="s">
        <v>226</v>
      </c>
      <c r="L36" s="261"/>
      <c r="M36" s="261"/>
      <c r="N36" s="261"/>
      <c r="O36" s="261"/>
      <c r="R36" s="96">
        <v>26</v>
      </c>
      <c r="S36" s="99"/>
      <c r="T36" s="104"/>
      <c r="U36" s="105"/>
      <c r="V36" s="96"/>
      <c r="W36" s="99"/>
      <c r="Y36" s="96">
        <v>26</v>
      </c>
      <c r="Z36" s="99"/>
      <c r="AA36" s="104"/>
      <c r="AB36" s="105"/>
      <c r="AC36" s="96"/>
      <c r="AD36" s="99"/>
    </row>
    <row r="37" spans="7:63" ht="16.5" customHeight="1">
      <c r="G37" s="2"/>
      <c r="H37" t="s">
        <v>230</v>
      </c>
      <c r="L37" s="261"/>
      <c r="M37" s="261"/>
      <c r="N37" s="261"/>
      <c r="O37" s="261"/>
      <c r="R37" s="94">
        <v>27</v>
      </c>
      <c r="S37" s="100"/>
      <c r="T37" s="106"/>
      <c r="U37" s="107"/>
      <c r="V37" s="94"/>
      <c r="W37" s="100"/>
      <c r="Y37" s="94">
        <v>27</v>
      </c>
      <c r="Z37" s="100"/>
      <c r="AA37" s="106"/>
      <c r="AB37" s="107"/>
      <c r="AC37" s="94"/>
      <c r="AD37" s="100"/>
    </row>
    <row r="38" spans="7:63" ht="16.5" customHeight="1">
      <c r="G38" s="2"/>
      <c r="H38" t="s">
        <v>231</v>
      </c>
      <c r="L38" s="261"/>
      <c r="M38" s="261"/>
      <c r="N38" s="261"/>
      <c r="O38" s="261"/>
      <c r="R38" s="94">
        <v>28</v>
      </c>
      <c r="S38" s="100"/>
      <c r="T38" s="106"/>
      <c r="U38" s="107"/>
      <c r="V38" s="94"/>
      <c r="W38" s="100"/>
      <c r="Y38" s="94">
        <v>28</v>
      </c>
      <c r="Z38" s="100"/>
      <c r="AA38" s="106"/>
      <c r="AB38" s="107"/>
      <c r="AC38" s="94"/>
      <c r="AD38" s="100"/>
    </row>
    <row r="39" spans="8:63" ht="16.5" customHeight="1">
      <c r="H39" t="s">
        <v>227</v>
      </c>
      <c r="R39" s="94">
        <v>29</v>
      </c>
      <c r="S39" s="100"/>
      <c r="T39" s="106"/>
      <c r="U39" s="107"/>
      <c r="V39" s="94"/>
      <c r="W39" s="100"/>
      <c r="Y39" s="94">
        <v>29</v>
      </c>
      <c r="Z39" s="100"/>
      <c r="AA39" s="106"/>
      <c r="AB39" s="107"/>
      <c r="AC39" s="94"/>
      <c r="AD39" s="100"/>
    </row>
    <row r="40" spans="7:63" ht="16.5" customHeight="1">
      <c r="G40" s="2"/>
      <c r="H40" t="s">
        <v>229</v>
      </c>
      <c r="R40" s="97">
        <v>30</v>
      </c>
      <c r="S40" s="101"/>
      <c r="T40" s="108"/>
      <c r="U40" s="109"/>
      <c r="V40" s="97"/>
      <c r="W40" s="101"/>
      <c r="Y40" s="97">
        <v>30</v>
      </c>
      <c r="Z40" s="101"/>
      <c r="AA40" s="108"/>
      <c r="AB40" s="109"/>
      <c r="AC40" s="97"/>
      <c r="AD40" s="101"/>
    </row>
    <row r="41" spans="7:63" ht="16.5" customHeight="1">
      <c r="G41" s="2"/>
      <c r="H41" t="s">
        <v>77</v>
      </c>
      <c r="R41" s="93">
        <v>31</v>
      </c>
      <c r="S41" s="113"/>
      <c r="T41" s="114"/>
      <c r="U41" s="115"/>
      <c r="V41" s="93"/>
      <c r="W41" s="113"/>
      <c r="Y41" s="93">
        <v>31</v>
      </c>
      <c r="Z41" s="113" t="s">
        <v>163</v>
      </c>
      <c r="AA41" s="114" t="s">
        <v>163</v>
      </c>
      <c r="AB41" s="115" t="s">
        <v>163</v>
      </c>
      <c r="AC41" s="93" t="s">
        <v>163</v>
      </c>
      <c r="AD41" s="113"/>
    </row>
    <row r="42" spans="7:63" ht="16.5" customHeight="1">
      <c r="G42" s="2"/>
      <c r="H42" t="s">
        <v>135</v>
      </c>
      <c r="R42" s="94">
        <v>32</v>
      </c>
      <c r="S42" s="100"/>
      <c r="T42" s="106"/>
      <c r="U42" s="107"/>
      <c r="V42" s="94"/>
      <c r="W42" s="100"/>
      <c r="Y42" s="94">
        <v>32</v>
      </c>
      <c r="Z42" s="100" t="s">
        <v>163</v>
      </c>
      <c r="AA42" s="106" t="s">
        <v>163</v>
      </c>
      <c r="AB42" s="107" t="s">
        <v>163</v>
      </c>
      <c r="AC42" s="94" t="s">
        <v>163</v>
      </c>
      <c r="AD42" s="100"/>
    </row>
    <row r="43" spans="8:63" ht="16.5" customHeight="1">
      <c r="H43" t="s">
        <v>78</v>
      </c>
      <c r="R43" s="94">
        <v>33</v>
      </c>
      <c r="S43" s="100"/>
      <c r="T43" s="106"/>
      <c r="U43" s="107"/>
      <c r="V43" s="94"/>
      <c r="W43" s="100"/>
      <c r="Y43" s="94">
        <v>33</v>
      </c>
      <c r="Z43" s="100" t="s">
        <v>163</v>
      </c>
      <c r="AA43" s="106" t="s">
        <v>163</v>
      </c>
      <c r="AB43" s="107" t="s">
        <v>163</v>
      </c>
      <c r="AC43" s="94" t="s">
        <v>163</v>
      </c>
      <c r="AD43" s="100"/>
    </row>
    <row r="44" spans="8:63" ht="16.5" customHeight="1">
      <c r="H44" t="s">
        <v>245</v>
      </c>
      <c r="R44" s="94">
        <v>34</v>
      </c>
      <c r="S44" s="100"/>
      <c r="T44" s="106"/>
      <c r="U44" s="107"/>
      <c r="V44" s="94"/>
      <c r="W44" s="100"/>
      <c r="Y44" s="94">
        <v>34</v>
      </c>
      <c r="Z44" s="100" t="s">
        <v>163</v>
      </c>
      <c r="AA44" s="106" t="s">
        <v>163</v>
      </c>
      <c r="AB44" s="107" t="s">
        <v>163</v>
      </c>
      <c r="AC44" s="94" t="s">
        <v>163</v>
      </c>
      <c r="AD44" s="100"/>
    </row>
    <row r="45" spans="18:63" ht="16.5" customHeight="1">
      <c r="R45" s="95">
        <v>35</v>
      </c>
      <c r="S45" s="116"/>
      <c r="T45" s="117"/>
      <c r="U45" s="118"/>
      <c r="V45" s="95"/>
      <c r="W45" s="116"/>
      <c r="Y45" s="95">
        <v>35</v>
      </c>
      <c r="Z45" s="116" t="s">
        <v>163</v>
      </c>
      <c r="AA45" s="117" t="s">
        <v>163</v>
      </c>
      <c r="AB45" s="118" t="s">
        <v>163</v>
      </c>
      <c r="AC45" s="95" t="s">
        <v>163</v>
      </c>
      <c r="AD45" s="116"/>
    </row>
    <row r="46" spans="18:63" ht="16.5" customHeight="1">
      <c r="R46" s="96">
        <v>36</v>
      </c>
      <c r="S46" s="99" t="s">
        <v>163</v>
      </c>
      <c r="T46" s="104" t="s">
        <v>163</v>
      </c>
      <c r="U46" s="105" t="s">
        <v>163</v>
      </c>
      <c r="V46" s="96" t="s">
        <v>163</v>
      </c>
      <c r="W46" s="99"/>
      <c r="Y46" s="96">
        <v>36</v>
      </c>
      <c r="Z46" s="99" t="s">
        <v>163</v>
      </c>
      <c r="AA46" s="104" t="s">
        <v>163</v>
      </c>
      <c r="AB46" s="105" t="s">
        <v>163</v>
      </c>
      <c r="AC46" s="96" t="s">
        <v>163</v>
      </c>
      <c r="AD46" s="99"/>
    </row>
    <row r="47" spans="7:63" ht="16.5" customHeight="1">
      <c r="G47" s="2"/>
      <c r="R47" s="94">
        <v>37</v>
      </c>
      <c r="S47" s="100" t="s">
        <v>163</v>
      </c>
      <c r="T47" s="106" t="s">
        <v>163</v>
      </c>
      <c r="U47" s="107" t="s">
        <v>163</v>
      </c>
      <c r="V47" s="94" t="s">
        <v>163</v>
      </c>
      <c r="W47" s="100"/>
      <c r="Y47" s="94">
        <v>37</v>
      </c>
      <c r="Z47" s="100" t="s">
        <v>163</v>
      </c>
      <c r="AA47" s="106" t="s">
        <v>163</v>
      </c>
      <c r="AB47" s="107" t="s">
        <v>163</v>
      </c>
      <c r="AC47" s="94" t="s">
        <v>163</v>
      </c>
      <c r="AD47" s="100"/>
    </row>
    <row r="48" spans="7:63" ht="16.5" customHeight="1">
      <c r="G48" s="2" t="s">
        <v>63</v>
      </c>
      <c r="H48" t="s">
        <v>124</v>
      </c>
      <c r="R48" s="94">
        <v>38</v>
      </c>
      <c r="S48" s="100" t="s">
        <v>163</v>
      </c>
      <c r="T48" s="106" t="s">
        <v>163</v>
      </c>
      <c r="U48" s="107" t="s">
        <v>163</v>
      </c>
      <c r="V48" s="94" t="s">
        <v>163</v>
      </c>
      <c r="W48" s="100"/>
      <c r="Y48" s="94">
        <v>38</v>
      </c>
      <c r="Z48" s="100" t="s">
        <v>163</v>
      </c>
      <c r="AA48" s="106" t="s">
        <v>163</v>
      </c>
      <c r="AB48" s="107" t="s">
        <v>163</v>
      </c>
      <c r="AC48" s="94" t="s">
        <v>163</v>
      </c>
      <c r="AD48" s="100"/>
    </row>
    <row r="49" spans="8:63" ht="16.5" customHeight="1">
      <c r="H49" t="s">
        <v>122</v>
      </c>
      <c r="R49" s="94">
        <v>39</v>
      </c>
      <c r="S49" s="100" t="s">
        <v>163</v>
      </c>
      <c r="T49" s="106" t="s">
        <v>163</v>
      </c>
      <c r="U49" s="107" t="s">
        <v>163</v>
      </c>
      <c r="V49" s="94" t="s">
        <v>163</v>
      </c>
      <c r="W49" s="100"/>
      <c r="Y49" s="94">
        <v>39</v>
      </c>
      <c r="Z49" s="100" t="s">
        <v>163</v>
      </c>
      <c r="AA49" s="106" t="s">
        <v>163</v>
      </c>
      <c r="AB49" s="107" t="s">
        <v>163</v>
      </c>
      <c r="AC49" s="94" t="s">
        <v>163</v>
      </c>
      <c r="AD49" s="100"/>
    </row>
    <row r="50" spans="8:63" ht="16.5" customHeight="1" thickBot="1">
      <c r="H50" t="s">
        <v>123</v>
      </c>
      <c r="R50" s="97">
        <v>40</v>
      </c>
      <c r="S50" s="101" t="s">
        <v>163</v>
      </c>
      <c r="T50" s="108" t="s">
        <v>163</v>
      </c>
      <c r="U50" s="109" t="s">
        <v>163</v>
      </c>
      <c r="V50" s="97" t="s">
        <v>163</v>
      </c>
      <c r="W50" s="101"/>
      <c r="Y50" s="97">
        <v>40</v>
      </c>
      <c r="Z50" s="101" t="s">
        <v>163</v>
      </c>
      <c r="AA50" s="108" t="s">
        <v>163</v>
      </c>
      <c r="AB50" s="109" t="s">
        <v>163</v>
      </c>
      <c r="AC50" s="97" t="s">
        <v>163</v>
      </c>
      <c r="AD50" s="101"/>
    </row>
    <row r="51" spans="8:63" ht="16.5" customHeight="1" thickBot="1">
      <c r="H51" s="256" t="s">
        <v>218</v>
      </c>
      <c r="I51" s="257"/>
      <c r="J51" s="257"/>
      <c r="K51" s="258"/>
      <c r="R51" s="93">
        <v>41</v>
      </c>
      <c r="S51" s="113" t="s">
        <v>163</v>
      </c>
      <c r="T51" s="114" t="s">
        <v>163</v>
      </c>
      <c r="U51" s="115" t="s">
        <v>163</v>
      </c>
      <c r="V51" s="93" t="s">
        <v>163</v>
      </c>
      <c r="W51" s="113"/>
      <c r="Y51" s="93">
        <v>41</v>
      </c>
      <c r="Z51" s="113" t="s">
        <v>163</v>
      </c>
      <c r="AA51" s="114" t="s">
        <v>163</v>
      </c>
      <c r="AB51" s="115" t="s">
        <v>163</v>
      </c>
      <c r="AC51" s="93" t="s">
        <v>163</v>
      </c>
      <c r="AD51" s="113"/>
    </row>
    <row r="52" spans="8:63" ht="16.5" customHeight="1">
      <c r="H52" s="150" t="s">
        <v>219</v>
      </c>
      <c r="R52" s="94">
        <v>42</v>
      </c>
      <c r="S52" s="100" t="s">
        <v>163</v>
      </c>
      <c r="T52" s="106" t="s">
        <v>163</v>
      </c>
      <c r="U52" s="107" t="s">
        <v>163</v>
      </c>
      <c r="V52" s="94" t="s">
        <v>163</v>
      </c>
      <c r="W52" s="100"/>
      <c r="Y52" s="94">
        <v>42</v>
      </c>
      <c r="Z52" s="100" t="s">
        <v>163</v>
      </c>
      <c r="AA52" s="106" t="s">
        <v>163</v>
      </c>
      <c r="AB52" s="107" t="s">
        <v>163</v>
      </c>
      <c r="AC52" s="94" t="s">
        <v>163</v>
      </c>
      <c r="AD52" s="100"/>
    </row>
    <row r="53" spans="8:63" ht="16.5" customHeight="1">
      <c r="H53" s="150" t="s">
        <v>220</v>
      </c>
      <c r="R53" s="94">
        <v>43</v>
      </c>
      <c r="S53" s="100" t="s">
        <v>163</v>
      </c>
      <c r="T53" s="106" t="s">
        <v>163</v>
      </c>
      <c r="U53" s="107" t="s">
        <v>163</v>
      </c>
      <c r="V53" s="94" t="s">
        <v>163</v>
      </c>
      <c r="W53" s="100"/>
      <c r="Y53" s="94">
        <v>43</v>
      </c>
      <c r="Z53" s="100" t="s">
        <v>163</v>
      </c>
      <c r="AA53" s="106" t="s">
        <v>163</v>
      </c>
      <c r="AB53" s="107" t="s">
        <v>163</v>
      </c>
      <c r="AC53" s="94" t="s">
        <v>163</v>
      </c>
      <c r="AD53" s="100"/>
    </row>
    <row r="54" spans="8:63" ht="16.5" customHeight="1">
      <c r="H54" s="150" t="s">
        <v>232</v>
      </c>
      <c r="R54" s="94">
        <v>44</v>
      </c>
      <c r="S54" s="100" t="s">
        <v>163</v>
      </c>
      <c r="T54" s="106" t="s">
        <v>163</v>
      </c>
      <c r="U54" s="107" t="s">
        <v>163</v>
      </c>
      <c r="V54" s="94" t="s">
        <v>163</v>
      </c>
      <c r="W54" s="100"/>
      <c r="Y54" s="94">
        <v>44</v>
      </c>
      <c r="Z54" s="100" t="s">
        <v>163</v>
      </c>
      <c r="AA54" s="106" t="s">
        <v>163</v>
      </c>
      <c r="AB54" s="107" t="s">
        <v>163</v>
      </c>
      <c r="AC54" s="94" t="s">
        <v>163</v>
      </c>
      <c r="AD54" s="100"/>
    </row>
    <row r="55" spans="18:63" ht="16.5" customHeight="1">
      <c r="R55" s="95">
        <v>45</v>
      </c>
      <c r="S55" s="116" t="s">
        <v>163</v>
      </c>
      <c r="T55" s="117" t="s">
        <v>163</v>
      </c>
      <c r="U55" s="118" t="s">
        <v>163</v>
      </c>
      <c r="V55" s="95" t="s">
        <v>163</v>
      </c>
      <c r="W55" s="116"/>
      <c r="Y55" s="95">
        <v>45</v>
      </c>
      <c r="Z55" s="116" t="s">
        <v>163</v>
      </c>
      <c r="AA55" s="117" t="s">
        <v>163</v>
      </c>
      <c r="AB55" s="118" t="s">
        <v>163</v>
      </c>
      <c r="AC55" s="95" t="s">
        <v>163</v>
      </c>
      <c r="AD55" s="116"/>
    </row>
    <row r="56" spans="7:63" ht="16.5" customHeight="1">
      <c r="G56" s="2" t="s">
        <v>125</v>
      </c>
      <c r="H56" t="s">
        <v>68</v>
      </c>
      <c r="R56" s="96">
        <v>46</v>
      </c>
      <c r="S56" s="99" t="s">
        <v>163</v>
      </c>
      <c r="T56" s="104" t="s">
        <v>163</v>
      </c>
      <c r="U56" s="105" t="s">
        <v>163</v>
      </c>
      <c r="V56" s="96" t="s">
        <v>163</v>
      </c>
      <c r="W56" s="99"/>
      <c r="Y56" s="96">
        <v>46</v>
      </c>
      <c r="Z56" s="99" t="s">
        <v>163</v>
      </c>
      <c r="AA56" s="104" t="s">
        <v>163</v>
      </c>
      <c r="AB56" s="105" t="s">
        <v>163</v>
      </c>
      <c r="AC56" s="96" t="s">
        <v>163</v>
      </c>
      <c r="AD56" s="99"/>
    </row>
    <row r="57" spans="8:63" ht="16.5" customHeight="1">
      <c r="H57" t="s">
        <v>205</v>
      </c>
      <c r="R57" s="94">
        <v>47</v>
      </c>
      <c r="S57" s="100" t="s">
        <v>163</v>
      </c>
      <c r="T57" s="106" t="s">
        <v>163</v>
      </c>
      <c r="U57" s="107" t="s">
        <v>163</v>
      </c>
      <c r="V57" s="94" t="s">
        <v>163</v>
      </c>
      <c r="W57" s="100"/>
      <c r="Y57" s="94">
        <v>47</v>
      </c>
      <c r="Z57" s="100" t="s">
        <v>163</v>
      </c>
      <c r="AA57" s="106" t="s">
        <v>163</v>
      </c>
      <c r="AB57" s="107" t="s">
        <v>163</v>
      </c>
      <c r="AC57" s="94" t="s">
        <v>163</v>
      </c>
      <c r="AD57" s="100"/>
    </row>
    <row r="58" spans="8:63" ht="16.5" customHeight="1">
      <c r="H58" t="s">
        <v>207</v>
      </c>
      <c r="R58" s="94">
        <v>48</v>
      </c>
      <c r="S58" s="100" t="s">
        <v>163</v>
      </c>
      <c r="T58" s="106" t="s">
        <v>163</v>
      </c>
      <c r="U58" s="107" t="s">
        <v>163</v>
      </c>
      <c r="V58" s="94" t="s">
        <v>163</v>
      </c>
      <c r="W58" s="100"/>
      <c r="Y58" s="94">
        <v>48</v>
      </c>
      <c r="Z58" s="100" t="s">
        <v>163</v>
      </c>
      <c r="AA58" s="106" t="s">
        <v>163</v>
      </c>
      <c r="AB58" s="107" t="s">
        <v>163</v>
      </c>
      <c r="AC58" s="94" t="s">
        <v>163</v>
      </c>
      <c r="AD58" s="100"/>
    </row>
    <row r="59" spans="6:63" ht="16.5" customHeight="1">
      <c r="F59" s="151"/>
      <c r="R59" s="94">
        <v>49</v>
      </c>
      <c r="S59" s="100" t="s">
        <v>163</v>
      </c>
      <c r="T59" s="106" t="s">
        <v>163</v>
      </c>
      <c r="U59" s="107" t="s">
        <v>163</v>
      </c>
      <c r="V59" s="94" t="s">
        <v>163</v>
      </c>
      <c r="W59" s="100"/>
      <c r="Y59" s="94">
        <v>49</v>
      </c>
      <c r="Z59" s="100" t="s">
        <v>163</v>
      </c>
      <c r="AA59" s="106" t="s">
        <v>163</v>
      </c>
      <c r="AB59" s="107" t="s">
        <v>163</v>
      </c>
      <c r="AC59" s="94" t="s">
        <v>163</v>
      </c>
      <c r="AD59" s="100"/>
    </row>
    <row r="60" spans="6:63" ht="16.5" customHeight="1">
      <c r="F60" s="151" t="s">
        <v>72</v>
      </c>
      <c r="G60" s="150" t="s">
        <v>73</v>
      </c>
      <c r="R60" s="97">
        <v>50</v>
      </c>
      <c r="S60" s="101" t="s">
        <v>163</v>
      </c>
      <c r="T60" s="108" t="s">
        <v>163</v>
      </c>
      <c r="U60" s="109" t="s">
        <v>163</v>
      </c>
      <c r="V60" s="97" t="s">
        <v>163</v>
      </c>
      <c r="W60" s="101"/>
      <c r="Y60" s="97">
        <v>50</v>
      </c>
      <c r="Z60" s="101" t="s">
        <v>163</v>
      </c>
      <c r="AA60" s="108" t="s">
        <v>163</v>
      </c>
      <c r="AB60" s="109" t="s">
        <v>163</v>
      </c>
      <c r="AC60" s="97" t="s">
        <v>163</v>
      </c>
      <c r="AD60" s="101"/>
    </row>
    <row r="61" spans="7:63" ht="16.5" customHeight="1">
      <c r="G61" s="150" t="s">
        <v>144</v>
      </c>
      <c r="R61" s="93">
        <v>51</v>
      </c>
      <c r="S61" s="113" t="s">
        <v>163</v>
      </c>
      <c r="T61" s="114" t="s">
        <v>163</v>
      </c>
      <c r="U61" s="115" t="s">
        <v>163</v>
      </c>
      <c r="V61" s="93" t="s">
        <v>163</v>
      </c>
      <c r="W61" s="113"/>
      <c r="Y61" s="93">
        <v>51</v>
      </c>
      <c r="Z61" s="113" t="s">
        <v>163</v>
      </c>
      <c r="AA61" s="114" t="s">
        <v>163</v>
      </c>
      <c r="AB61" s="115" t="s">
        <v>163</v>
      </c>
      <c r="AC61" s="93" t="s">
        <v>163</v>
      </c>
      <c r="AD61" s="113"/>
    </row>
    <row r="62" spans="7:63" ht="16.5" customHeight="1">
      <c r="G62" s="150" t="s">
        <v>228</v>
      </c>
      <c r="R62" s="94">
        <v>52</v>
      </c>
      <c r="S62" s="100" t="s">
        <v>163</v>
      </c>
      <c r="T62" s="106" t="s">
        <v>163</v>
      </c>
      <c r="U62" s="107" t="s">
        <v>163</v>
      </c>
      <c r="V62" s="94" t="s">
        <v>163</v>
      </c>
      <c r="W62" s="100"/>
      <c r="Y62" s="94">
        <v>52</v>
      </c>
      <c r="Z62" s="100" t="s">
        <v>163</v>
      </c>
      <c r="AA62" s="106" t="s">
        <v>163</v>
      </c>
      <c r="AB62" s="107" t="s">
        <v>163</v>
      </c>
      <c r="AC62" s="94" t="s">
        <v>163</v>
      </c>
      <c r="AD62" s="100"/>
    </row>
    <row r="63" spans="18:63" ht="16.5" customHeight="1">
      <c r="R63" s="94">
        <v>53</v>
      </c>
      <c r="S63" s="100" t="s">
        <v>163</v>
      </c>
      <c r="T63" s="106" t="s">
        <v>163</v>
      </c>
      <c r="U63" s="107" t="s">
        <v>163</v>
      </c>
      <c r="V63" s="94" t="s">
        <v>163</v>
      </c>
      <c r="W63" s="100"/>
      <c r="Y63" s="94">
        <v>53</v>
      </c>
      <c r="Z63" s="100" t="s">
        <v>163</v>
      </c>
      <c r="AA63" s="106" t="s">
        <v>163</v>
      </c>
      <c r="AB63" s="107" t="s">
        <v>163</v>
      </c>
      <c r="AC63" s="94" t="s">
        <v>163</v>
      </c>
      <c r="AD63" s="100"/>
    </row>
    <row r="64" spans="18:63" ht="16.5" customHeight="1">
      <c r="R64" s="94">
        <v>54</v>
      </c>
      <c r="S64" s="100" t="s">
        <v>163</v>
      </c>
      <c r="T64" s="106" t="s">
        <v>163</v>
      </c>
      <c r="U64" s="107" t="s">
        <v>163</v>
      </c>
      <c r="V64" s="94" t="s">
        <v>163</v>
      </c>
      <c r="W64" s="100"/>
      <c r="Y64" s="94">
        <v>54</v>
      </c>
      <c r="Z64" s="100" t="s">
        <v>163</v>
      </c>
      <c r="AA64" s="106" t="s">
        <v>163</v>
      </c>
      <c r="AB64" s="107" t="s">
        <v>163</v>
      </c>
      <c r="AC64" s="94" t="s">
        <v>163</v>
      </c>
      <c r="AD64" s="100"/>
    </row>
    <row r="65" spans="18:63" ht="16.5" customHeight="1">
      <c r="R65" s="95">
        <v>55</v>
      </c>
      <c r="S65" s="116" t="s">
        <v>163</v>
      </c>
      <c r="T65" s="117" t="s">
        <v>163</v>
      </c>
      <c r="U65" s="118" t="s">
        <v>163</v>
      </c>
      <c r="V65" s="95" t="s">
        <v>163</v>
      </c>
      <c r="W65" s="116"/>
      <c r="Y65" s="95">
        <v>55</v>
      </c>
      <c r="Z65" s="116" t="s">
        <v>163</v>
      </c>
      <c r="AA65" s="117" t="s">
        <v>163</v>
      </c>
      <c r="AB65" s="118" t="s">
        <v>163</v>
      </c>
      <c r="AC65" s="95" t="s">
        <v>163</v>
      </c>
      <c r="AD65" s="116"/>
    </row>
    <row r="66" spans="18:63" ht="16.5" customHeight="1">
      <c r="R66" s="96">
        <v>56</v>
      </c>
      <c r="S66" s="99" t="s">
        <v>163</v>
      </c>
      <c r="T66" s="104" t="s">
        <v>163</v>
      </c>
      <c r="U66" s="105" t="s">
        <v>163</v>
      </c>
      <c r="V66" s="96" t="s">
        <v>163</v>
      </c>
      <c r="W66" s="99"/>
      <c r="Y66" s="96">
        <v>56</v>
      </c>
      <c r="Z66" s="99" t="s">
        <v>163</v>
      </c>
      <c r="AA66" s="104" t="s">
        <v>163</v>
      </c>
      <c r="AB66" s="105" t="s">
        <v>163</v>
      </c>
      <c r="AC66" s="96" t="s">
        <v>163</v>
      </c>
      <c r="AD66" s="99"/>
    </row>
    <row r="67" spans="7:63" ht="16.5" customHeight="1">
      <c r="G67" s="2" t="s">
        <v>74</v>
      </c>
      <c r="H67" s="273" t="s">
        <v>225</v>
      </c>
      <c r="R67" s="94">
        <v>57</v>
      </c>
      <c r="S67" s="100" t="s">
        <v>163</v>
      </c>
      <c r="T67" s="106" t="s">
        <v>163</v>
      </c>
      <c r="U67" s="107" t="s">
        <v>163</v>
      </c>
      <c r="V67" s="94" t="s">
        <v>163</v>
      </c>
      <c r="W67" s="100"/>
      <c r="Y67" s="94">
        <v>57</v>
      </c>
      <c r="Z67" s="100" t="s">
        <v>163</v>
      </c>
      <c r="AA67" s="106" t="s">
        <v>163</v>
      </c>
      <c r="AB67" s="107" t="s">
        <v>163</v>
      </c>
      <c r="AC67" s="94" t="s">
        <v>163</v>
      </c>
      <c r="AD67" s="100"/>
    </row>
    <row r="68" spans="7:63" ht="16.5" customHeight="1">
      <c r="G68" s="2"/>
      <c r="H68" t="s">
        <v>244</v>
      </c>
      <c r="R68" s="94">
        <v>58</v>
      </c>
      <c r="S68" s="100" t="s">
        <v>163</v>
      </c>
      <c r="T68" s="106" t="s">
        <v>163</v>
      </c>
      <c r="U68" s="107" t="s">
        <v>163</v>
      </c>
      <c r="V68" s="94" t="s">
        <v>163</v>
      </c>
      <c r="W68" s="100"/>
      <c r="Y68" s="94">
        <v>58</v>
      </c>
      <c r="Z68" s="100" t="s">
        <v>163</v>
      </c>
      <c r="AA68" s="106" t="s">
        <v>163</v>
      </c>
      <c r="AB68" s="107" t="s">
        <v>163</v>
      </c>
      <c r="AC68" s="94" t="s">
        <v>163</v>
      </c>
      <c r="AD68" s="100"/>
    </row>
    <row r="69" spans="8:63" ht="16.5" customHeight="1">
      <c r="H69" t="s">
        <v>246</v>
      </c>
      <c r="R69" s="94">
        <v>59</v>
      </c>
      <c r="S69" s="100" t="s">
        <v>163</v>
      </c>
      <c r="T69" s="106" t="s">
        <v>163</v>
      </c>
      <c r="U69" s="107" t="s">
        <v>163</v>
      </c>
      <c r="V69" s="94" t="s">
        <v>163</v>
      </c>
      <c r="W69" s="100"/>
      <c r="Y69" s="94">
        <v>59</v>
      </c>
      <c r="Z69" s="100" t="s">
        <v>163</v>
      </c>
      <c r="AA69" s="106" t="s">
        <v>163</v>
      </c>
      <c r="AB69" s="107" t="s">
        <v>163</v>
      </c>
      <c r="AC69" s="94" t="s">
        <v>163</v>
      </c>
      <c r="AD69" s="100"/>
    </row>
    <row r="70" spans="18:63" ht="16.5" customHeight="1">
      <c r="R70" s="97">
        <v>60</v>
      </c>
      <c r="S70" s="101" t="s">
        <v>163</v>
      </c>
      <c r="T70" s="108" t="s">
        <v>163</v>
      </c>
      <c r="U70" s="109" t="s">
        <v>163</v>
      </c>
      <c r="V70" s="97" t="s">
        <v>163</v>
      </c>
      <c r="W70" s="101"/>
      <c r="Y70" s="97">
        <v>60</v>
      </c>
      <c r="Z70" s="101" t="s">
        <v>163</v>
      </c>
      <c r="AA70" s="108" t="s">
        <v>163</v>
      </c>
      <c r="AB70" s="109" t="s">
        <v>163</v>
      </c>
      <c r="AC70" s="97" t="s">
        <v>163</v>
      </c>
      <c r="AD70" s="101"/>
    </row>
    <row r="71" spans="18:63" ht="16.5" customHeight="1">
      <c r="R71" s="93">
        <v>61</v>
      </c>
      <c r="S71" s="113" t="s">
        <v>163</v>
      </c>
      <c r="T71" s="114" t="s">
        <v>163</v>
      </c>
      <c r="U71" s="115" t="s">
        <v>163</v>
      </c>
      <c r="V71" s="93" t="s">
        <v>163</v>
      </c>
      <c r="W71" s="113"/>
      <c r="Y71" s="93">
        <v>61</v>
      </c>
      <c r="Z71" s="113" t="s">
        <v>163</v>
      </c>
      <c r="AA71" s="114" t="s">
        <v>163</v>
      </c>
      <c r="AB71" s="115" t="s">
        <v>163</v>
      </c>
      <c r="AC71" s="93" t="s">
        <v>163</v>
      </c>
      <c r="AD71" s="113"/>
    </row>
    <row r="72" spans="7:63" ht="16.5" customHeight="1">
      <c r="G72" s="2" t="s">
        <v>75</v>
      </c>
      <c r="H72" t="s">
        <v>114</v>
      </c>
      <c r="R72" s="94">
        <v>62</v>
      </c>
      <c r="S72" s="100" t="s">
        <v>163</v>
      </c>
      <c r="T72" s="106" t="s">
        <v>163</v>
      </c>
      <c r="U72" s="107" t="s">
        <v>163</v>
      </c>
      <c r="V72" s="94" t="s">
        <v>163</v>
      </c>
      <c r="W72" s="100"/>
      <c r="Y72" s="94">
        <v>62</v>
      </c>
      <c r="Z72" s="100" t="s">
        <v>163</v>
      </c>
      <c r="AA72" s="106" t="s">
        <v>163</v>
      </c>
      <c r="AB72" s="107" t="s">
        <v>163</v>
      </c>
      <c r="AC72" s="94" t="s">
        <v>163</v>
      </c>
      <c r="AD72" s="100"/>
    </row>
    <row r="73" spans="8:63" ht="16.5" customHeight="1">
      <c r="H73" t="s">
        <v>115</v>
      </c>
      <c r="R73" s="94">
        <v>63</v>
      </c>
      <c r="S73" s="100" t="s">
        <v>163</v>
      </c>
      <c r="T73" s="106" t="s">
        <v>163</v>
      </c>
      <c r="U73" s="107" t="s">
        <v>163</v>
      </c>
      <c r="V73" s="94" t="s">
        <v>163</v>
      </c>
      <c r="W73" s="100"/>
      <c r="Y73" s="94">
        <v>63</v>
      </c>
      <c r="Z73" s="100" t="s">
        <v>163</v>
      </c>
      <c r="AA73" s="106" t="s">
        <v>163</v>
      </c>
      <c r="AB73" s="107" t="s">
        <v>163</v>
      </c>
      <c r="AC73" s="94" t="s">
        <v>163</v>
      </c>
      <c r="AD73" s="100"/>
    </row>
    <row r="74" spans="8:63" ht="16.5" customHeight="1">
      <c r="H74" t="s">
        <v>82</v>
      </c>
      <c r="R74" s="94">
        <v>64</v>
      </c>
      <c r="S74" s="100" t="s">
        <v>163</v>
      </c>
      <c r="T74" s="106" t="s">
        <v>163</v>
      </c>
      <c r="U74" s="107" t="s">
        <v>163</v>
      </c>
      <c r="V74" s="94" t="s">
        <v>163</v>
      </c>
      <c r="W74" s="100"/>
      <c r="Y74" s="94">
        <v>64</v>
      </c>
      <c r="Z74" s="100" t="s">
        <v>163</v>
      </c>
      <c r="AA74" s="106" t="s">
        <v>163</v>
      </c>
      <c r="AB74" s="107" t="s">
        <v>163</v>
      </c>
      <c r="AC74" s="94" t="s">
        <v>163</v>
      </c>
      <c r="AD74" s="100"/>
    </row>
    <row r="75" spans="8:63" ht="16.5" customHeight="1">
      <c r="H75" s="189" t="s">
        <v>190</v>
      </c>
      <c r="R75" s="95">
        <v>65</v>
      </c>
      <c r="S75" s="116" t="s">
        <v>163</v>
      </c>
      <c r="T75" s="117" t="s">
        <v>163</v>
      </c>
      <c r="U75" s="118" t="s">
        <v>163</v>
      </c>
      <c r="V75" s="95" t="s">
        <v>163</v>
      </c>
      <c r="W75" s="116"/>
      <c r="Y75" s="95">
        <v>65</v>
      </c>
      <c r="Z75" s="116" t="s">
        <v>163</v>
      </c>
      <c r="AA75" s="117" t="s">
        <v>163</v>
      </c>
      <c r="AB75" s="118" t="s">
        <v>163</v>
      </c>
      <c r="AC75" s="95" t="s">
        <v>163</v>
      </c>
      <c r="AD75" s="116"/>
    </row>
    <row r="76" spans="8:63" ht="16.5" customHeight="1">
      <c r="H76" s="189" t="s">
        <v>191</v>
      </c>
      <c r="R76" s="96">
        <v>66</v>
      </c>
      <c r="S76" s="99" t="s">
        <v>163</v>
      </c>
      <c r="T76" s="104" t="s">
        <v>163</v>
      </c>
      <c r="U76" s="105" t="s">
        <v>163</v>
      </c>
      <c r="V76" s="96" t="s">
        <v>163</v>
      </c>
      <c r="W76" s="99"/>
      <c r="Y76" s="96">
        <v>66</v>
      </c>
      <c r="Z76" s="99" t="s">
        <v>163</v>
      </c>
      <c r="AA76" s="104" t="s">
        <v>163</v>
      </c>
      <c r="AB76" s="105" t="s">
        <v>163</v>
      </c>
      <c r="AC76" s="96" t="s">
        <v>163</v>
      </c>
      <c r="AD76" s="99"/>
    </row>
    <row r="77" spans="9:63" ht="16.5" customHeight="1">
      <c r="I77" t="s">
        <v>81</v>
      </c>
      <c r="R77" s="94">
        <v>67</v>
      </c>
      <c r="S77" s="100" t="s">
        <v>163</v>
      </c>
      <c r="T77" s="106" t="s">
        <v>163</v>
      </c>
      <c r="U77" s="107" t="s">
        <v>163</v>
      </c>
      <c r="V77" s="94" t="s">
        <v>163</v>
      </c>
      <c r="W77" s="100"/>
      <c r="Y77" s="94">
        <v>67</v>
      </c>
      <c r="Z77" s="100" t="s">
        <v>163</v>
      </c>
      <c r="AA77" s="106" t="s">
        <v>163</v>
      </c>
      <c r="AB77" s="107" t="s">
        <v>163</v>
      </c>
      <c r="AC77" s="94" t="s">
        <v>163</v>
      </c>
      <c r="AD77" s="100"/>
    </row>
    <row r="78" spans="8:63" ht="16.5" customHeight="1">
      <c r="H78" t="s">
        <v>79</v>
      </c>
      <c r="R78" s="94">
        <v>68</v>
      </c>
      <c r="S78" s="100" t="s">
        <v>163</v>
      </c>
      <c r="T78" s="106" t="s">
        <v>163</v>
      </c>
      <c r="U78" s="107" t="s">
        <v>163</v>
      </c>
      <c r="V78" s="94" t="s">
        <v>163</v>
      </c>
      <c r="W78" s="100"/>
      <c r="Y78" s="94">
        <v>68</v>
      </c>
      <c r="Z78" s="100" t="s">
        <v>163</v>
      </c>
      <c r="AA78" s="106" t="s">
        <v>163</v>
      </c>
      <c r="AB78" s="107" t="s">
        <v>163</v>
      </c>
      <c r="AC78" s="94" t="s">
        <v>163</v>
      </c>
      <c r="AD78" s="100"/>
    </row>
    <row r="79" spans="8:63" ht="16.5" customHeight="1">
      <c r="H79" t="s">
        <v>80</v>
      </c>
      <c r="R79" s="94">
        <v>69</v>
      </c>
      <c r="S79" s="100" t="s">
        <v>163</v>
      </c>
      <c r="T79" s="106" t="s">
        <v>163</v>
      </c>
      <c r="U79" s="107" t="s">
        <v>163</v>
      </c>
      <c r="V79" s="94" t="s">
        <v>163</v>
      </c>
      <c r="W79" s="100"/>
      <c r="Y79" s="94">
        <v>69</v>
      </c>
      <c r="Z79" s="100" t="s">
        <v>163</v>
      </c>
      <c r="AA79" s="106" t="s">
        <v>163</v>
      </c>
      <c r="AB79" s="107" t="s">
        <v>163</v>
      </c>
      <c r="AC79" s="94" t="s">
        <v>163</v>
      </c>
      <c r="AD79" s="100"/>
    </row>
    <row r="80" spans="18:63" ht="16.5" customHeight="1">
      <c r="R80" s="97">
        <v>70</v>
      </c>
      <c r="S80" s="101" t="s">
        <v>163</v>
      </c>
      <c r="T80" s="108" t="s">
        <v>163</v>
      </c>
      <c r="U80" s="109" t="s">
        <v>163</v>
      </c>
      <c r="V80" s="97" t="s">
        <v>163</v>
      </c>
      <c r="W80" s="101"/>
      <c r="Y80" s="97">
        <v>70</v>
      </c>
      <c r="Z80" s="101" t="s">
        <v>163</v>
      </c>
      <c r="AA80" s="108" t="s">
        <v>163</v>
      </c>
      <c r="AB80" s="109" t="s">
        <v>163</v>
      </c>
      <c r="AC80" s="97" t="s">
        <v>163</v>
      </c>
      <c r="AD80" s="101"/>
    </row>
    <row r="81" spans="9:63" ht="16.5" customHeight="1">
      <c r="I81" s="130" t="s">
        <v>83</v>
      </c>
      <c r="J81" s="126"/>
      <c r="K81" s="122" t="s">
        <v>84</v>
      </c>
      <c r="L81" s="130" t="s">
        <v>83</v>
      </c>
      <c r="M81" s="126"/>
      <c r="N81" s="122" t="s">
        <v>84</v>
      </c>
      <c r="O81" s="130" t="s">
        <v>83</v>
      </c>
      <c r="P81" s="126"/>
      <c r="Q81" s="210" t="s">
        <v>84</v>
      </c>
      <c r="R81" s="93">
        <v>71</v>
      </c>
      <c r="S81" s="113" t="s">
        <v>163</v>
      </c>
      <c r="T81" s="114" t="s">
        <v>163</v>
      </c>
      <c r="U81" s="115" t="s">
        <v>163</v>
      </c>
      <c r="V81" s="93" t="s">
        <v>163</v>
      </c>
      <c r="W81" s="113"/>
      <c r="Y81" s="93">
        <v>71</v>
      </c>
      <c r="Z81" s="113" t="s">
        <v>163</v>
      </c>
      <c r="AA81" s="114" t="s">
        <v>163</v>
      </c>
      <c r="AB81" s="115" t="s">
        <v>163</v>
      </c>
      <c r="AC81" s="93" t="s">
        <v>163</v>
      </c>
      <c r="AD81" s="113"/>
    </row>
    <row r="82" spans="9:63" ht="16.5" customHeight="1">
      <c r="I82" s="121" t="s">
        <v>49</v>
      </c>
      <c r="J82" s="127"/>
      <c r="K82" s="123">
        <v>100</v>
      </c>
      <c r="L82" s="121" t="s">
        <v>181</v>
      </c>
      <c r="M82" s="127"/>
      <c r="N82" s="123">
        <v>10000</v>
      </c>
      <c r="O82" s="121" t="s">
        <v>45</v>
      </c>
      <c r="P82" s="127"/>
      <c r="Q82" s="123" t="s">
        <v>43</v>
      </c>
      <c r="R82" s="94">
        <v>72</v>
      </c>
      <c r="S82" s="100" t="s">
        <v>163</v>
      </c>
      <c r="T82" s="106" t="s">
        <v>163</v>
      </c>
      <c r="U82" s="107" t="s">
        <v>163</v>
      </c>
      <c r="V82" s="94" t="s">
        <v>163</v>
      </c>
      <c r="W82" s="100"/>
      <c r="Y82" s="94">
        <v>72</v>
      </c>
      <c r="Z82" s="100" t="s">
        <v>163</v>
      </c>
      <c r="AA82" s="106" t="s">
        <v>163</v>
      </c>
      <c r="AB82" s="107" t="s">
        <v>163</v>
      </c>
      <c r="AC82" s="94" t="s">
        <v>163</v>
      </c>
      <c r="AD82" s="100"/>
    </row>
    <row r="83" spans="9:63" ht="16.5" customHeight="1">
      <c r="I83" s="119" t="s">
        <v>52</v>
      </c>
      <c r="J83" s="128"/>
      <c r="K83" s="124">
        <v>200</v>
      </c>
      <c r="L83" s="119" t="s">
        <v>50</v>
      </c>
      <c r="M83" s="128"/>
      <c r="N83" s="124" t="s">
        <v>51</v>
      </c>
      <c r="O83" s="119" t="s">
        <v>47</v>
      </c>
      <c r="P83" s="128"/>
      <c r="Q83" s="124" t="s">
        <v>48</v>
      </c>
      <c r="R83" s="94">
        <v>73</v>
      </c>
      <c r="S83" s="100" t="s">
        <v>163</v>
      </c>
      <c r="T83" s="106" t="s">
        <v>163</v>
      </c>
      <c r="U83" s="107" t="s">
        <v>163</v>
      </c>
      <c r="V83" s="94" t="s">
        <v>163</v>
      </c>
      <c r="W83" s="100"/>
      <c r="Y83" s="94">
        <v>73</v>
      </c>
      <c r="Z83" s="100" t="s">
        <v>163</v>
      </c>
      <c r="AA83" s="106" t="s">
        <v>163</v>
      </c>
      <c r="AB83" s="107" t="s">
        <v>163</v>
      </c>
      <c r="AC83" s="94" t="s">
        <v>163</v>
      </c>
      <c r="AD83" s="100"/>
    </row>
    <row r="84" spans="9:63" ht="16.5" customHeight="1">
      <c r="I84" s="119" t="s">
        <v>56</v>
      </c>
      <c r="J84" s="128"/>
      <c r="K84" s="124">
        <v>400</v>
      </c>
      <c r="L84" s="119" t="s">
        <v>53</v>
      </c>
      <c r="M84" s="128"/>
      <c r="N84" s="124" t="s">
        <v>54</v>
      </c>
      <c r="O84" s="119" t="s">
        <v>182</v>
      </c>
      <c r="P84" s="128"/>
      <c r="Q84" s="124" t="s">
        <v>185</v>
      </c>
      <c r="R84" s="94">
        <v>74</v>
      </c>
      <c r="S84" s="100" t="s">
        <v>163</v>
      </c>
      <c r="T84" s="106" t="s">
        <v>163</v>
      </c>
      <c r="U84" s="107" t="s">
        <v>163</v>
      </c>
      <c r="V84" s="94" t="s">
        <v>163</v>
      </c>
      <c r="W84" s="100"/>
      <c r="Y84" s="94">
        <v>74</v>
      </c>
      <c r="Z84" s="100" t="s">
        <v>163</v>
      </c>
      <c r="AA84" s="106" t="s">
        <v>163</v>
      </c>
      <c r="AB84" s="107" t="s">
        <v>163</v>
      </c>
      <c r="AC84" s="94" t="s">
        <v>163</v>
      </c>
      <c r="AD84" s="100"/>
    </row>
    <row r="85" spans="9:63" ht="16.5" customHeight="1">
      <c r="I85" s="119" t="s">
        <v>59</v>
      </c>
      <c r="J85" s="128"/>
      <c r="K85" s="124">
        <v>800</v>
      </c>
      <c r="L85" s="119" t="s">
        <v>188</v>
      </c>
      <c r="M85" s="128"/>
      <c r="N85" s="124" t="s">
        <v>192</v>
      </c>
      <c r="O85" s="119" t="s">
        <v>183</v>
      </c>
      <c r="P85" s="128"/>
      <c r="Q85" s="124" t="s">
        <v>186</v>
      </c>
      <c r="R85" s="95">
        <v>75</v>
      </c>
      <c r="S85" s="116" t="s">
        <v>163</v>
      </c>
      <c r="T85" s="117" t="s">
        <v>163</v>
      </c>
      <c r="U85" s="118" t="s">
        <v>163</v>
      </c>
      <c r="V85" s="95" t="s">
        <v>163</v>
      </c>
      <c r="W85" s="116"/>
      <c r="Y85" s="95">
        <v>75</v>
      </c>
      <c r="Z85" s="116" t="s">
        <v>163</v>
      </c>
      <c r="AA85" s="117" t="s">
        <v>163</v>
      </c>
      <c r="AB85" s="118" t="s">
        <v>163</v>
      </c>
      <c r="AC85" s="95" t="s">
        <v>163</v>
      </c>
      <c r="AD85" s="116"/>
    </row>
    <row r="86" spans="9:63" ht="16.5" customHeight="1">
      <c r="I86" s="119" t="s">
        <v>44</v>
      </c>
      <c r="J86" s="128"/>
      <c r="K86" s="124" t="s">
        <v>130</v>
      </c>
      <c r="L86" s="119" t="s">
        <v>240</v>
      </c>
      <c r="M86" s="128"/>
      <c r="N86" s="124">
        <v>1000</v>
      </c>
      <c r="O86" s="119" t="s">
        <v>55</v>
      </c>
      <c r="P86" s="128"/>
      <c r="Q86" s="124" t="s">
        <v>199</v>
      </c>
      <c r="R86" s="96">
        <v>76</v>
      </c>
      <c r="S86" s="99" t="s">
        <v>163</v>
      </c>
      <c r="T86" s="104" t="s">
        <v>163</v>
      </c>
      <c r="U86" s="105" t="s">
        <v>163</v>
      </c>
      <c r="V86" s="96" t="s">
        <v>163</v>
      </c>
      <c r="W86" s="99"/>
      <c r="Y86" s="96">
        <v>76</v>
      </c>
      <c r="Z86" s="99" t="s">
        <v>163</v>
      </c>
      <c r="AA86" s="104" t="s">
        <v>163</v>
      </c>
      <c r="AB86" s="105" t="s">
        <v>163</v>
      </c>
      <c r="AC86" s="96" t="s">
        <v>163</v>
      </c>
      <c r="AD86" s="99"/>
    </row>
    <row r="87" spans="9:63" ht="16.5" customHeight="1">
      <c r="I87" s="119" t="s">
        <v>46</v>
      </c>
      <c r="J87" s="128"/>
      <c r="K87" s="124" t="s">
        <v>131</v>
      </c>
      <c r="L87" s="119" t="s">
        <v>57</v>
      </c>
      <c r="M87" s="128"/>
      <c r="N87" s="124" t="s">
        <v>58</v>
      </c>
      <c r="O87" s="119" t="s">
        <v>193</v>
      </c>
      <c r="P87" s="128"/>
      <c r="Q87" s="124" t="s">
        <v>200</v>
      </c>
      <c r="R87" s="94">
        <v>77</v>
      </c>
      <c r="S87" s="100" t="s">
        <v>163</v>
      </c>
      <c r="T87" s="106" t="s">
        <v>163</v>
      </c>
      <c r="U87" s="107" t="s">
        <v>163</v>
      </c>
      <c r="V87" s="94" t="s">
        <v>163</v>
      </c>
      <c r="W87" s="100"/>
      <c r="Y87" s="94">
        <v>77</v>
      </c>
      <c r="Z87" s="100" t="s">
        <v>163</v>
      </c>
      <c r="AA87" s="106" t="s">
        <v>163</v>
      </c>
      <c r="AB87" s="107" t="s">
        <v>163</v>
      </c>
      <c r="AC87" s="94" t="s">
        <v>163</v>
      </c>
      <c r="AD87" s="100"/>
    </row>
    <row r="88" spans="9:63" ht="16.5" customHeight="1">
      <c r="I88" s="120" t="s">
        <v>62</v>
      </c>
      <c r="J88" s="129"/>
      <c r="K88" s="125" t="s">
        <v>132</v>
      </c>
      <c r="L88" s="120" t="s">
        <v>60</v>
      </c>
      <c r="M88" s="129"/>
      <c r="N88" s="125" t="s">
        <v>61</v>
      </c>
      <c r="O88" s="120"/>
      <c r="P88" s="129"/>
      <c r="Q88" s="125"/>
      <c r="R88" s="94">
        <v>78</v>
      </c>
      <c r="S88" s="100" t="s">
        <v>163</v>
      </c>
      <c r="T88" s="106" t="s">
        <v>163</v>
      </c>
      <c r="U88" s="107" t="s">
        <v>163</v>
      </c>
      <c r="V88" s="94" t="s">
        <v>163</v>
      </c>
      <c r="W88" s="100"/>
      <c r="Y88" s="94">
        <v>78</v>
      </c>
      <c r="Z88" s="100" t="s">
        <v>163</v>
      </c>
      <c r="AA88" s="106" t="s">
        <v>163</v>
      </c>
      <c r="AB88" s="107" t="s">
        <v>163</v>
      </c>
      <c r="AC88" s="94" t="s">
        <v>163</v>
      </c>
      <c r="AD88" s="100"/>
    </row>
    <row r="89" spans="18:63" ht="16.5" customHeight="1">
      <c r="R89" s="94">
        <v>79</v>
      </c>
      <c r="S89" s="100" t="s">
        <v>163</v>
      </c>
      <c r="T89" s="106" t="s">
        <v>163</v>
      </c>
      <c r="U89" s="107" t="s">
        <v>163</v>
      </c>
      <c r="V89" s="94" t="s">
        <v>163</v>
      </c>
      <c r="W89" s="100"/>
      <c r="Y89" s="94">
        <v>79</v>
      </c>
      <c r="Z89" s="100" t="s">
        <v>163</v>
      </c>
      <c r="AA89" s="106" t="s">
        <v>163</v>
      </c>
      <c r="AB89" s="107" t="s">
        <v>163</v>
      </c>
      <c r="AC89" s="94" t="s">
        <v>163</v>
      </c>
      <c r="AD89" s="100"/>
    </row>
    <row r="90" spans="7:63" ht="16.5" customHeight="1">
      <c r="G90" s="2" t="s">
        <v>76</v>
      </c>
      <c r="H90" t="s">
        <v>140</v>
      </c>
      <c r="R90" s="97">
        <v>80</v>
      </c>
      <c r="S90" s="101" t="s">
        <v>163</v>
      </c>
      <c r="T90" s="108" t="s">
        <v>163</v>
      </c>
      <c r="U90" s="109" t="s">
        <v>163</v>
      </c>
      <c r="V90" s="97" t="s">
        <v>163</v>
      </c>
      <c r="W90" s="101"/>
      <c r="Y90" s="97">
        <v>80</v>
      </c>
      <c r="Z90" s="101" t="s">
        <v>163</v>
      </c>
      <c r="AA90" s="108" t="s">
        <v>163</v>
      </c>
      <c r="AB90" s="109" t="s">
        <v>163</v>
      </c>
      <c r="AC90" s="97" t="s">
        <v>163</v>
      </c>
      <c r="AD90" s="101"/>
    </row>
    <row r="91" spans="8:63" ht="16.5" customHeight="1">
      <c r="H91" t="s">
        <v>98</v>
      </c>
      <c r="R91" s="93">
        <v>81</v>
      </c>
      <c r="S91" s="113" t="s">
        <v>163</v>
      </c>
      <c r="T91" s="114" t="s">
        <v>163</v>
      </c>
      <c r="U91" s="115" t="s">
        <v>163</v>
      </c>
      <c r="V91" s="93" t="s">
        <v>163</v>
      </c>
      <c r="W91" s="113"/>
      <c r="Y91" s="93">
        <v>81</v>
      </c>
      <c r="Z91" s="113" t="s">
        <v>163</v>
      </c>
      <c r="AA91" s="114" t="s">
        <v>163</v>
      </c>
      <c r="AB91" s="115" t="s">
        <v>163</v>
      </c>
      <c r="AC91" s="93" t="s">
        <v>163</v>
      </c>
      <c r="AD91" s="113"/>
    </row>
    <row r="92" spans="8:63" ht="16.5" customHeight="1">
      <c r="H92" t="s">
        <v>194</v>
      </c>
      <c r="R92" s="94">
        <v>82</v>
      </c>
      <c r="S92" s="100" t="s">
        <v>163</v>
      </c>
      <c r="T92" s="106" t="s">
        <v>163</v>
      </c>
      <c r="U92" s="107" t="s">
        <v>163</v>
      </c>
      <c r="V92" s="94" t="s">
        <v>163</v>
      </c>
      <c r="W92" s="100"/>
      <c r="Y92" s="94">
        <v>82</v>
      </c>
      <c r="Z92" s="100" t="s">
        <v>163</v>
      </c>
      <c r="AA92" s="106" t="s">
        <v>163</v>
      </c>
      <c r="AB92" s="107" t="s">
        <v>163</v>
      </c>
      <c r="AC92" s="94" t="s">
        <v>163</v>
      </c>
      <c r="AD92" s="100"/>
    </row>
    <row r="93" spans="8:63" ht="16.5" customHeight="1">
      <c r="H93" t="s">
        <v>100</v>
      </c>
      <c r="R93" s="94">
        <v>83</v>
      </c>
      <c r="S93" s="100" t="s">
        <v>163</v>
      </c>
      <c r="T93" s="106" t="s">
        <v>163</v>
      </c>
      <c r="U93" s="107" t="s">
        <v>163</v>
      </c>
      <c r="V93" s="94" t="s">
        <v>163</v>
      </c>
      <c r="W93" s="100"/>
      <c r="Y93" s="94">
        <v>83</v>
      </c>
      <c r="Z93" s="100" t="s">
        <v>163</v>
      </c>
      <c r="AA93" s="106" t="s">
        <v>163</v>
      </c>
      <c r="AB93" s="107" t="s">
        <v>163</v>
      </c>
      <c r="AC93" s="94" t="s">
        <v>163</v>
      </c>
      <c r="AD93" s="100"/>
    </row>
    <row r="94" spans="8:63" ht="16.5" customHeight="1">
      <c r="H94" t="s">
        <v>141</v>
      </c>
      <c r="R94" s="94">
        <v>84</v>
      </c>
      <c r="S94" s="100" t="s">
        <v>163</v>
      </c>
      <c r="T94" s="106" t="s">
        <v>163</v>
      </c>
      <c r="U94" s="107" t="s">
        <v>163</v>
      </c>
      <c r="V94" s="94" t="s">
        <v>163</v>
      </c>
      <c r="W94" s="100"/>
      <c r="Y94" s="94">
        <v>84</v>
      </c>
      <c r="Z94" s="100" t="s">
        <v>163</v>
      </c>
      <c r="AA94" s="106" t="s">
        <v>163</v>
      </c>
      <c r="AB94" s="107" t="s">
        <v>163</v>
      </c>
      <c r="AC94" s="94" t="s">
        <v>163</v>
      </c>
      <c r="AD94" s="100"/>
    </row>
    <row r="95" spans="8:63" ht="16.5" customHeight="1">
      <c r="H95" t="s">
        <v>85</v>
      </c>
      <c r="R95" s="95">
        <v>85</v>
      </c>
      <c r="S95" s="116" t="s">
        <v>163</v>
      </c>
      <c r="T95" s="117" t="s">
        <v>163</v>
      </c>
      <c r="U95" s="118" t="s">
        <v>163</v>
      </c>
      <c r="V95" s="95" t="s">
        <v>163</v>
      </c>
      <c r="W95" s="116"/>
      <c r="Y95" s="95">
        <v>85</v>
      </c>
      <c r="Z95" s="116" t="s">
        <v>163</v>
      </c>
      <c r="AA95" s="117" t="s">
        <v>163</v>
      </c>
      <c r="AB95" s="118" t="s">
        <v>163</v>
      </c>
      <c r="AC95" s="95" t="s">
        <v>163</v>
      </c>
      <c r="AD95" s="116"/>
    </row>
    <row r="96" spans="9:63" ht="16.5" customHeight="1">
      <c r="I96" s="131" t="s">
        <v>99</v>
      </c>
      <c r="R96" s="96">
        <v>86</v>
      </c>
      <c r="S96" s="99" t="s">
        <v>163</v>
      </c>
      <c r="T96" s="104" t="s">
        <v>163</v>
      </c>
      <c r="U96" s="105" t="s">
        <v>163</v>
      </c>
      <c r="V96" s="96" t="s">
        <v>163</v>
      </c>
      <c r="W96" s="99"/>
      <c r="Y96" s="96">
        <v>86</v>
      </c>
      <c r="Z96" s="99" t="s">
        <v>163</v>
      </c>
      <c r="AA96" s="104" t="s">
        <v>163</v>
      </c>
      <c r="AB96" s="105" t="s">
        <v>163</v>
      </c>
      <c r="AC96" s="96" t="s">
        <v>163</v>
      </c>
      <c r="AD96" s="99"/>
    </row>
    <row r="97" spans="8:63" ht="16.5" customHeight="1">
      <c r="H97" s="155" t="s">
        <v>145</v>
      </c>
      <c r="R97" s="94">
        <v>87</v>
      </c>
      <c r="S97" s="100" t="s">
        <v>163</v>
      </c>
      <c r="T97" s="106" t="s">
        <v>163</v>
      </c>
      <c r="U97" s="107" t="s">
        <v>163</v>
      </c>
      <c r="V97" s="94" t="s">
        <v>163</v>
      </c>
      <c r="W97" s="100"/>
      <c r="Y97" s="94">
        <v>87</v>
      </c>
      <c r="Z97" s="100" t="s">
        <v>163</v>
      </c>
      <c r="AA97" s="106" t="s">
        <v>163</v>
      </c>
      <c r="AB97" s="107" t="s">
        <v>163</v>
      </c>
      <c r="AC97" s="94" t="s">
        <v>163</v>
      </c>
      <c r="AD97" s="100"/>
    </row>
    <row r="98" spans="9:63" ht="16.5" customHeight="1">
      <c r="I98" s="2" t="s">
        <v>86</v>
      </c>
      <c r="K98" t="s">
        <v>87</v>
      </c>
      <c r="L98" t="s">
        <v>88</v>
      </c>
      <c r="R98" s="94">
        <v>88</v>
      </c>
      <c r="S98" s="100" t="s">
        <v>163</v>
      </c>
      <c r="T98" s="106" t="s">
        <v>163</v>
      </c>
      <c r="U98" s="107" t="s">
        <v>163</v>
      </c>
      <c r="V98" s="94" t="s">
        <v>163</v>
      </c>
      <c r="W98" s="100"/>
      <c r="Y98" s="94">
        <v>88</v>
      </c>
      <c r="Z98" s="100" t="s">
        <v>163</v>
      </c>
      <c r="AA98" s="106" t="s">
        <v>163</v>
      </c>
      <c r="AB98" s="107" t="s">
        <v>163</v>
      </c>
      <c r="AC98" s="94" t="s">
        <v>163</v>
      </c>
      <c r="AD98" s="100"/>
    </row>
    <row r="99" spans="18:63" ht="16.5" customHeight="1">
      <c r="R99" s="94">
        <v>89</v>
      </c>
      <c r="S99" s="100" t="s">
        <v>163</v>
      </c>
      <c r="T99" s="106" t="s">
        <v>163</v>
      </c>
      <c r="U99" s="107" t="s">
        <v>163</v>
      </c>
      <c r="V99" s="94" t="s">
        <v>163</v>
      </c>
      <c r="W99" s="100"/>
      <c r="Y99" s="94">
        <v>89</v>
      </c>
      <c r="Z99" s="100" t="s">
        <v>163</v>
      </c>
      <c r="AA99" s="106" t="s">
        <v>163</v>
      </c>
      <c r="AB99" s="107" t="s">
        <v>163</v>
      </c>
      <c r="AC99" s="94" t="s">
        <v>163</v>
      </c>
      <c r="AD99" s="100"/>
    </row>
    <row r="100" spans="9:63" ht="16.5" customHeight="1">
      <c r="I100" t="s">
        <v>89</v>
      </c>
      <c r="R100" s="97">
        <v>90</v>
      </c>
      <c r="S100" s="101" t="s">
        <v>163</v>
      </c>
      <c r="T100" s="108" t="s">
        <v>163</v>
      </c>
      <c r="U100" s="109" t="s">
        <v>163</v>
      </c>
      <c r="V100" s="97" t="s">
        <v>163</v>
      </c>
      <c r="W100" s="101"/>
      <c r="Y100" s="97">
        <v>90</v>
      </c>
      <c r="Z100" s="101" t="s">
        <v>163</v>
      </c>
      <c r="AA100" s="108" t="s">
        <v>163</v>
      </c>
      <c r="AB100" s="109" t="s">
        <v>163</v>
      </c>
      <c r="AC100" s="97" t="s">
        <v>163</v>
      </c>
      <c r="AD100" s="101"/>
    </row>
    <row r="101" spans="9:63" ht="16.5" customHeight="1">
      <c r="I101" t="s">
        <v>90</v>
      </c>
      <c r="R101" s="93">
        <v>91</v>
      </c>
      <c r="S101" s="113" t="s">
        <v>163</v>
      </c>
      <c r="T101" s="114" t="s">
        <v>163</v>
      </c>
      <c r="U101" s="115" t="s">
        <v>163</v>
      </c>
      <c r="V101" s="93" t="s">
        <v>163</v>
      </c>
      <c r="W101" s="113"/>
      <c r="Y101" s="93">
        <v>91</v>
      </c>
      <c r="Z101" s="113" t="s">
        <v>163</v>
      </c>
      <c r="AA101" s="114" t="s">
        <v>163</v>
      </c>
      <c r="AB101" s="115" t="s">
        <v>163</v>
      </c>
      <c r="AC101" s="93" t="s">
        <v>163</v>
      </c>
      <c r="AD101" s="113"/>
    </row>
    <row r="102" spans="9:63" ht="16.5" customHeight="1">
      <c r="I102" s="2" t="s">
        <v>86</v>
      </c>
      <c r="K102" t="s">
        <v>91</v>
      </c>
      <c r="R102" s="94">
        <v>92</v>
      </c>
      <c r="S102" s="100" t="s">
        <v>163</v>
      </c>
      <c r="T102" s="106" t="s">
        <v>163</v>
      </c>
      <c r="U102" s="107" t="s">
        <v>163</v>
      </c>
      <c r="V102" s="94" t="s">
        <v>163</v>
      </c>
      <c r="W102" s="100"/>
      <c r="Y102" s="94">
        <v>92</v>
      </c>
      <c r="Z102" s="100" t="s">
        <v>163</v>
      </c>
      <c r="AA102" s="106" t="s">
        <v>163</v>
      </c>
      <c r="AB102" s="107" t="s">
        <v>163</v>
      </c>
      <c r="AC102" s="94" t="s">
        <v>163</v>
      </c>
      <c r="AD102" s="100"/>
    </row>
    <row r="103" spans="9:63" ht="16.5" customHeight="1">
      <c r="I103" t="s">
        <v>92</v>
      </c>
      <c r="R103" s="94">
        <v>93</v>
      </c>
      <c r="S103" s="100" t="s">
        <v>163</v>
      </c>
      <c r="T103" s="106" t="s">
        <v>163</v>
      </c>
      <c r="U103" s="107" t="s">
        <v>163</v>
      </c>
      <c r="V103" s="94" t="s">
        <v>163</v>
      </c>
      <c r="W103" s="100"/>
      <c r="Y103" s="94">
        <v>93</v>
      </c>
      <c r="Z103" s="100" t="s">
        <v>163</v>
      </c>
      <c r="AA103" s="106" t="s">
        <v>163</v>
      </c>
      <c r="AB103" s="107" t="s">
        <v>163</v>
      </c>
      <c r="AC103" s="94" t="s">
        <v>163</v>
      </c>
      <c r="AD103" s="100"/>
    </row>
    <row r="104" spans="9:63" ht="16.5" customHeight="1">
      <c r="I104" s="2" t="s">
        <v>86</v>
      </c>
      <c r="K104" t="s">
        <v>93</v>
      </c>
      <c r="R104" s="94">
        <v>94</v>
      </c>
      <c r="S104" s="100" t="s">
        <v>163</v>
      </c>
      <c r="T104" s="106" t="s">
        <v>163</v>
      </c>
      <c r="U104" s="107" t="s">
        <v>163</v>
      </c>
      <c r="V104" s="94" t="s">
        <v>163</v>
      </c>
      <c r="W104" s="100"/>
      <c r="Y104" s="94">
        <v>94</v>
      </c>
      <c r="Z104" s="100" t="s">
        <v>163</v>
      </c>
      <c r="AA104" s="106" t="s">
        <v>163</v>
      </c>
      <c r="AB104" s="107" t="s">
        <v>163</v>
      </c>
      <c r="AC104" s="94" t="s">
        <v>163</v>
      </c>
      <c r="AD104" s="100"/>
    </row>
    <row r="105" spans="9:63" ht="16.5" customHeight="1">
      <c r="I105" t="s">
        <v>94</v>
      </c>
      <c r="R105" s="95">
        <v>95</v>
      </c>
      <c r="S105" s="116" t="s">
        <v>163</v>
      </c>
      <c r="T105" s="117" t="s">
        <v>163</v>
      </c>
      <c r="U105" s="118" t="s">
        <v>163</v>
      </c>
      <c r="V105" s="95" t="s">
        <v>163</v>
      </c>
      <c r="W105" s="116"/>
      <c r="Y105" s="95">
        <v>95</v>
      </c>
      <c r="Z105" s="116" t="s">
        <v>163</v>
      </c>
      <c r="AA105" s="117" t="s">
        <v>163</v>
      </c>
      <c r="AB105" s="118" t="s">
        <v>163</v>
      </c>
      <c r="AC105" s="95" t="s">
        <v>163</v>
      </c>
      <c r="AD105" s="116"/>
    </row>
    <row r="106" spans="18:63" ht="16.5" customHeight="1">
      <c r="R106" s="96">
        <v>96</v>
      </c>
      <c r="S106" s="99" t="s">
        <v>163</v>
      </c>
      <c r="T106" s="104" t="s">
        <v>163</v>
      </c>
      <c r="U106" s="105" t="s">
        <v>163</v>
      </c>
      <c r="V106" s="96" t="s">
        <v>163</v>
      </c>
      <c r="W106" s="99"/>
      <c r="Y106" s="96">
        <v>96</v>
      </c>
      <c r="Z106" s="99" t="s">
        <v>163</v>
      </c>
      <c r="AA106" s="104" t="s">
        <v>163</v>
      </c>
      <c r="AB106" s="105" t="s">
        <v>163</v>
      </c>
      <c r="AC106" s="96" t="s">
        <v>163</v>
      </c>
      <c r="AD106" s="99"/>
    </row>
    <row r="107" spans="8:63" ht="16.5" customHeight="1">
      <c r="H107" s="155" t="s">
        <v>208</v>
      </c>
      <c r="R107" s="94">
        <v>97</v>
      </c>
      <c r="S107" s="100" t="s">
        <v>163</v>
      </c>
      <c r="T107" s="106" t="s">
        <v>163</v>
      </c>
      <c r="U107" s="107" t="s">
        <v>163</v>
      </c>
      <c r="V107" s="94" t="s">
        <v>163</v>
      </c>
      <c r="W107" s="100"/>
      <c r="Y107" s="94">
        <v>97</v>
      </c>
      <c r="Z107" s="100" t="s">
        <v>163</v>
      </c>
      <c r="AA107" s="106" t="s">
        <v>163</v>
      </c>
      <c r="AB107" s="107" t="s">
        <v>163</v>
      </c>
      <c r="AC107" s="94" t="s">
        <v>163</v>
      </c>
      <c r="AD107" s="100"/>
    </row>
    <row r="108" spans="9:63" ht="16.5" customHeight="1">
      <c r="I108" s="2" t="s">
        <v>86</v>
      </c>
      <c r="K108" t="s">
        <v>206</v>
      </c>
      <c r="R108" s="94">
        <v>98</v>
      </c>
      <c r="S108" s="100" t="s">
        <v>163</v>
      </c>
      <c r="T108" s="106" t="s">
        <v>163</v>
      </c>
      <c r="U108" s="107" t="s">
        <v>163</v>
      </c>
      <c r="V108" s="94" t="s">
        <v>163</v>
      </c>
      <c r="W108" s="100"/>
      <c r="Y108" s="94">
        <v>98</v>
      </c>
      <c r="Z108" s="100" t="s">
        <v>163</v>
      </c>
      <c r="AA108" s="106" t="s">
        <v>163</v>
      </c>
      <c r="AB108" s="107" t="s">
        <v>163</v>
      </c>
      <c r="AC108" s="94" t="s">
        <v>163</v>
      </c>
      <c r="AD108" s="100"/>
    </row>
    <row r="109" spans="11:63" ht="16.5" customHeight="1">
      <c r="K109" t="s">
        <v>210</v>
      </c>
      <c r="R109" s="94">
        <v>99</v>
      </c>
      <c r="S109" s="100" t="s">
        <v>163</v>
      </c>
      <c r="T109" s="106" t="s">
        <v>163</v>
      </c>
      <c r="U109" s="107" t="s">
        <v>163</v>
      </c>
      <c r="V109" s="94" t="s">
        <v>163</v>
      </c>
      <c r="W109" s="100"/>
      <c r="Y109" s="94">
        <v>99</v>
      </c>
      <c r="Z109" s="100" t="s">
        <v>163</v>
      </c>
      <c r="AA109" s="106" t="s">
        <v>163</v>
      </c>
      <c r="AB109" s="107" t="s">
        <v>163</v>
      </c>
      <c r="AC109" s="94" t="s">
        <v>163</v>
      </c>
      <c r="AD109" s="100"/>
    </row>
    <row r="110" spans="11:63" ht="16.5" customHeight="1">
      <c r="K110" t="s">
        <v>211</v>
      </c>
      <c r="R110" s="97">
        <v>100</v>
      </c>
      <c r="S110" s="101" t="s">
        <v>163</v>
      </c>
      <c r="T110" s="108" t="s">
        <v>163</v>
      </c>
      <c r="U110" s="109" t="s">
        <v>163</v>
      </c>
      <c r="V110" s="97" t="s">
        <v>163</v>
      </c>
      <c r="W110" s="101"/>
      <c r="Y110" s="97">
        <v>100</v>
      </c>
      <c r="Z110" s="101" t="s">
        <v>163</v>
      </c>
      <c r="AA110" s="108" t="s">
        <v>163</v>
      </c>
      <c r="AB110" s="109" t="s">
        <v>163</v>
      </c>
      <c r="AC110" s="97" t="s">
        <v>163</v>
      </c>
      <c r="AD110" s="101"/>
    </row>
    <row r="111" spans="11:62" ht="16.5" customHeight="1">
      <c r="K111" t="s">
        <v>209</v>
      </c>
      <c r="U111" s="1"/>
      <c r="V111"/>
      <c r="AB111" s="1"/>
      <c r="AC111"/>
    </row>
    <row r="112" spans="21:62" ht="16.5" customHeight="1">
      <c r="U112" s="1"/>
      <c r="V112"/>
      <c r="AB112" s="1"/>
      <c r="AC112"/>
    </row>
    <row r="113" spans="18:63" ht="16.5" customHeight="1"/>
    <row r="114" spans="8:63" ht="16.5" customHeight="1">
      <c r="H114" s="155" t="s">
        <v>95</v>
      </c>
    </row>
    <row r="115" spans="9:63" ht="12.75">
      <c r="I115" s="2" t="s">
        <v>86</v>
      </c>
      <c r="K115" t="s">
        <v>101</v>
      </c>
    </row>
    <row r="116" spans="24:63" ht="12.75"/>
    <row r="117" spans="8:63" ht="12.75">
      <c r="H117" s="155" t="s">
        <v>118</v>
      </c>
      <c r="J117" t="s">
        <v>96</v>
      </c>
    </row>
    <row r="118" spans="8:63" ht="12.75">
      <c r="H118" s="155"/>
      <c r="I118" s="2" t="s">
        <v>86</v>
      </c>
      <c r="K118" t="s">
        <v>97</v>
      </c>
    </row>
    <row r="119" spans="8:63" ht="12.75">
      <c r="H119" s="155"/>
    </row>
    <row r="120" spans="7:63" ht="12.75">
      <c r="G120" s="150" t="s">
        <v>153</v>
      </c>
    </row>
    <row r="121" spans="6:63" ht="12.75">
      <c r="F121" s="150" t="s">
        <v>152</v>
      </c>
      <c r="G121" t="s">
        <v>154</v>
      </c>
    </row>
    <row r="122" spans="7:63" ht="12.75">
      <c r="G122" t="s">
        <v>155</v>
      </c>
    </row>
    <row r="123" spans="24:63" ht="12.75"/>
    <row r="124" spans="9:63" ht="13.5" thickBot="1">
      <c r="I124" t="s">
        <v>156</v>
      </c>
      <c r="L124" t="s">
        <v>157</v>
      </c>
    </row>
    <row r="125" spans="9:63" ht="14.25" thickBot="1" thickTop="1">
      <c r="I125" s="195"/>
      <c r="K125" t="s">
        <v>158</v>
      </c>
      <c r="L125" s="195"/>
    </row>
    <row r="126" spans="24:63" ht="13.5" thickTop="1"/>
    <row r="127" spans="49:63" ht="12.75"/>
    <row r="128" spans="49:63" ht="12.75"/>
    <row r="129" spans="49:63" ht="12.75"/>
    <row r="130" spans="49:63" ht="12.75"/>
  </sheetData>
  <sheetProtection/>
  <mergeCells count="11">
    <mergeCell ref="S8:T8"/>
    <mergeCell ref="Z8:AA8"/>
    <mergeCell ref="U6:W6"/>
    <mergeCell ref="L20:N20"/>
    <mergeCell ref="H21:K21"/>
    <mergeCell ref="H22:K22"/>
    <mergeCell ref="H23:K23"/>
    <mergeCell ref="H20:K20"/>
    <mergeCell ref="L21:N21"/>
    <mergeCell ref="L22:N22"/>
    <mergeCell ref="L23:N23"/>
  </mergeCells>
  <dataValidations count="1">
    <dataValidation allowBlank="1" showInputMessage="1" showErrorMessage="1" imeMode="off" sqref="S11:S110 V11:W110 Z11:Z110 AC11:AD110"/>
  </dataValidations>
  <hyperlinks>
    <hyperlink ref="H21" location="'使い方　競技者データ'!G24" display="競技者データ表作成"/>
    <hyperlink ref="H22:K22" location="'使い方　競技者データ'!G62" display="申込個票シート作成について"/>
    <hyperlink ref="H23:K23" location="'使い方　競技者データ'!G125" display="申込一覧表作成について"/>
    <hyperlink ref="L21" location="'使い方　競技者データ'!G24" display="競技者データ表作成"/>
    <hyperlink ref="L22:O22" location="'使い方　競技者データ'!G55" display="申込個票シート作成"/>
    <hyperlink ref="L23:O23" location="'使い方　競技者データ'!G115" display="申込一覧表作成印刷"/>
    <hyperlink ref="L21:N21" location="'使い方　競技者データ'!U6" display="競技者データ表作成"/>
    <hyperlink ref="L22:N22" location="申込個票!E11" display="申込個票シート作成"/>
    <hyperlink ref="L23:N23" location="申込み一覧男子!D3" display="提出申込一覧表作成印刷"/>
    <hyperlink ref="O22" location="申込個票!AB8" display="申込人数確認"/>
    <hyperlink ref="H21:K21" location="'使い方　競技者データ'!G25" display="競技者データ表作成"/>
  </hyperlinks>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C2:AS154"/>
  <sheetViews>
    <sheetView zoomScalePageLayoutView="0" workbookViewId="0" topLeftCell="C2">
      <pane xSplit="1" ySplit="4" topLeftCell="D6" activePane="bottomRight" state="frozen"/>
      <selection pane="topLeft" activeCell="C2" sqref="C2"/>
      <selection pane="topRight" activeCell="D2" sqref="D2"/>
      <selection pane="bottomLeft" activeCell="C6" sqref="C6"/>
      <selection pane="bottomRight" activeCell="C6" sqref="C6"/>
    </sheetView>
  </sheetViews>
  <sheetFormatPr defaultColWidth="9.140625" defaultRowHeight="12.75"/>
  <cols>
    <col min="1" max="1" width="2.8515625" style="0" customWidth="1"/>
    <col min="2" max="2" width="1.57421875" style="0" customWidth="1"/>
    <col min="3" max="3" width="9.00390625" style="1" customWidth="1"/>
    <col min="4" max="4" width="12.28125" style="0" customWidth="1"/>
    <col min="5" max="5" width="9.140625" style="2" customWidth="1"/>
    <col min="6" max="6" width="10.421875" style="2" bestFit="1" customWidth="1"/>
    <col min="7" max="8" width="7.7109375" style="0" bestFit="1" customWidth="1"/>
    <col min="9" max="9" width="14.7109375" style="0" customWidth="1"/>
    <col min="10" max="10" width="5.7109375" style="1" bestFit="1" customWidth="1"/>
    <col min="11" max="11" width="9.7109375" style="0" hidden="1" customWidth="1"/>
    <col min="12" max="12" width="11.140625" style="0" bestFit="1" customWidth="1"/>
    <col min="13" max="13" width="0.5625" style="0" customWidth="1"/>
    <col min="14" max="14" width="9.140625" style="0" customWidth="1"/>
    <col min="15" max="15" width="12.28125" style="1" customWidth="1"/>
    <col min="16" max="16" width="9.140625" style="2" customWidth="1"/>
    <col min="17" max="17" width="10.421875" style="2" bestFit="1" customWidth="1"/>
    <col min="18" max="19" width="7.7109375" style="0" bestFit="1" customWidth="1"/>
    <col min="20" max="20" width="14.7109375" style="0" customWidth="1"/>
    <col min="21" max="21" width="5.7109375" style="1" bestFit="1" customWidth="1"/>
    <col min="22" max="22" width="8.7109375" style="0" hidden="1" customWidth="1"/>
    <col min="23" max="23" width="11.140625" style="0" bestFit="1" customWidth="1"/>
    <col min="24" max="24" width="1.1484375" style="0" customWidth="1"/>
    <col min="25" max="25" width="0.5625" style="0" customWidth="1"/>
    <col min="26" max="26" width="16.28125" style="0" bestFit="1" customWidth="1"/>
    <col min="27" max="27" width="9.140625" style="1" bestFit="1" customWidth="1"/>
    <col min="29" max="29" width="3.7109375" style="0" bestFit="1" customWidth="1"/>
    <col min="31" max="31" width="3.7109375" style="0" bestFit="1" customWidth="1"/>
    <col min="32" max="32" width="3.8515625" style="0" customWidth="1"/>
    <col min="33" max="43" width="0.9921875" style="0" customWidth="1"/>
    <col min="50" max="50" width="12.8515625" style="0" bestFit="1" customWidth="1"/>
    <col min="51" max="51" width="11.8515625" style="0" bestFit="1" customWidth="1"/>
    <col min="52" max="52" width="16.28125" style="0" bestFit="1" customWidth="1"/>
    <col min="53" max="55" width="11.8515625" style="0" bestFit="1" customWidth="1"/>
  </cols>
  <sheetData>
    <row r="1" ht="13.5" thickBot="1"/>
    <row r="2" spans="3:23" ht="44.25" customHeight="1" thickBot="1" thickTop="1">
      <c r="C2" s="303" t="s">
        <v>195</v>
      </c>
      <c r="D2" s="303"/>
      <c r="E2" s="303"/>
      <c r="F2" s="303"/>
      <c r="G2" s="303"/>
      <c r="H2" s="303"/>
      <c r="I2" s="303"/>
      <c r="J2" s="303"/>
      <c r="K2" s="303"/>
      <c r="L2" s="303"/>
      <c r="M2" s="303"/>
      <c r="N2" s="303"/>
      <c r="O2" s="303"/>
      <c r="P2" s="303"/>
      <c r="Q2" s="303"/>
      <c r="R2" s="303"/>
      <c r="S2" s="303"/>
      <c r="T2" s="304" t="s">
        <v>170</v>
      </c>
      <c r="U2" s="305"/>
      <c r="V2" s="221"/>
      <c r="W2" s="221"/>
    </row>
    <row r="3" spans="3:23" ht="33.75" customHeight="1" thickTop="1">
      <c r="C3" s="297" t="s">
        <v>41</v>
      </c>
      <c r="D3" s="298"/>
      <c r="E3" s="301" t="s">
        <v>235</v>
      </c>
      <c r="F3" s="302"/>
      <c r="G3" s="302"/>
      <c r="H3" s="302"/>
      <c r="I3" s="302"/>
      <c r="J3" s="302"/>
      <c r="K3" s="302"/>
      <c r="L3" s="302"/>
      <c r="N3" s="299" t="s">
        <v>42</v>
      </c>
      <c r="O3" s="300"/>
      <c r="P3" s="301" t="s">
        <v>235</v>
      </c>
      <c r="Q3" s="302"/>
      <c r="R3" s="302"/>
      <c r="S3" s="302"/>
      <c r="T3" s="302"/>
      <c r="U3" s="302"/>
      <c r="V3" s="302"/>
      <c r="W3" s="302"/>
    </row>
    <row r="4" spans="3:23" ht="38.25">
      <c r="C4" s="275" t="s">
        <v>241</v>
      </c>
      <c r="D4" s="276" t="s">
        <v>222</v>
      </c>
      <c r="E4" s="87" t="s">
        <v>3</v>
      </c>
      <c r="F4" s="88" t="s">
        <v>4</v>
      </c>
      <c r="G4" s="190" t="s">
        <v>0</v>
      </c>
      <c r="H4" s="191" t="s">
        <v>1</v>
      </c>
      <c r="I4" s="192" t="s">
        <v>20</v>
      </c>
      <c r="J4" s="193" t="s">
        <v>2</v>
      </c>
      <c r="K4" s="194" t="s">
        <v>236</v>
      </c>
      <c r="L4" s="194" t="s">
        <v>19</v>
      </c>
      <c r="N4" s="275" t="s">
        <v>241</v>
      </c>
      <c r="O4" s="276" t="s">
        <v>222</v>
      </c>
      <c r="P4" s="87" t="s">
        <v>3</v>
      </c>
      <c r="Q4" s="88" t="s">
        <v>4</v>
      </c>
      <c r="R4" s="190" t="s">
        <v>0</v>
      </c>
      <c r="S4" s="191" t="s">
        <v>1</v>
      </c>
      <c r="T4" s="192" t="s">
        <v>20</v>
      </c>
      <c r="U4" s="193" t="s">
        <v>2</v>
      </c>
      <c r="V4" s="194" t="s">
        <v>236</v>
      </c>
      <c r="W4" s="194" t="s">
        <v>19</v>
      </c>
    </row>
    <row r="5" spans="3:23" ht="12.75" hidden="1">
      <c r="C5" s="272">
        <v>1</v>
      </c>
      <c r="D5" s="274">
        <v>1234</v>
      </c>
      <c r="E5" s="17">
        <v>3000</v>
      </c>
      <c r="F5" s="18">
        <v>10.12</v>
      </c>
      <c r="G5" s="190" t="s">
        <v>5</v>
      </c>
      <c r="H5" s="191" t="s">
        <v>6</v>
      </c>
      <c r="I5" s="192" t="s">
        <v>201</v>
      </c>
      <c r="J5" s="193">
        <v>2</v>
      </c>
      <c r="K5" s="191" t="s">
        <v>237</v>
      </c>
      <c r="L5" s="191" t="s">
        <v>24</v>
      </c>
      <c r="N5" s="272">
        <v>1</v>
      </c>
      <c r="O5" s="274">
        <v>5688</v>
      </c>
      <c r="P5" s="17">
        <v>1500</v>
      </c>
      <c r="Q5" s="18">
        <v>5.15</v>
      </c>
      <c r="R5" s="190" t="s">
        <v>22</v>
      </c>
      <c r="S5" s="191" t="s">
        <v>23</v>
      </c>
      <c r="T5" s="192" t="s">
        <v>202</v>
      </c>
      <c r="U5" s="193"/>
      <c r="V5" s="191"/>
      <c r="W5" s="191" t="s">
        <v>24</v>
      </c>
    </row>
    <row r="6" spans="3:23" ht="12.75">
      <c r="C6" s="198"/>
      <c r="D6" s="33">
        <f>IF($C6="","",(VLOOKUP($C6,'使い方　競技者データ'!$R$11:$W$110,2,FALSE)))</f>
      </c>
      <c r="E6" s="31"/>
      <c r="F6" s="32"/>
      <c r="G6" s="33">
        <f>IF($C6="","",(VLOOKUP($C6,'使い方　競技者データ'!$R$11:$W$110,3,FALSE)))</f>
      </c>
      <c r="H6" s="34">
        <f>IF($C6="","",(VLOOKUP($C6,'使い方　競技者データ'!$R$11:$W$110,4,FALSE)))</f>
      </c>
      <c r="I6" s="35">
        <f>IF(C6="","",'使い方　競技者データ'!$U$6)</f>
      </c>
      <c r="J6" s="3">
        <f>IF($C6="","",(VLOOKUP($C6,'使い方　競技者データ'!$R$11:$W$110,5,FALSE)))</f>
      </c>
      <c r="K6" s="34">
        <f>IF($C6="","",(VLOOKUP($C6,'使い方　競技者データ'!$S$11:$W$110,3)))</f>
      </c>
      <c r="L6" s="34">
        <f>IF($C6="","",(VLOOKUP($C6,'使い方　競技者データ'!$R$11:$W$110,6,FALSE)))</f>
      </c>
      <c r="N6" s="203"/>
      <c r="O6" s="93">
        <f>IF($N6="","",(VLOOKUP($N6,'使い方　競技者データ'!$Y$11:$AD$110,2,FALSE)))</f>
      </c>
      <c r="P6" s="31"/>
      <c r="Q6" s="32"/>
      <c r="R6" s="33">
        <f>IF($N6="","",(VLOOKUP($N6,'使い方　競技者データ'!$Y$11:$AD$110,3,FALSE)))</f>
      </c>
      <c r="S6" s="34">
        <f>IF($N6="","",(VLOOKUP($N6,'使い方　競技者データ'!$Y$11:$AD$110,4,FALSE)))</f>
      </c>
      <c r="T6" s="35">
        <f>IF(N6="","",'使い方　競技者データ'!$U$6)</f>
      </c>
      <c r="U6" s="3">
        <f>IF($N6="","",(VLOOKUP($N6,'使い方　競技者データ'!$Y$11:$AD$110,5,FALSE)))</f>
      </c>
      <c r="V6" s="34">
        <f>IF($N6="","",(VLOOKUP($N6,'使い方　競技者データ'!$Y$11:$AD$110,2)))</f>
      </c>
      <c r="W6" s="34">
        <f>IF($N6="","",(VLOOKUP($N6,'使い方　競技者データ'!$Y$11:$AD$110,6,FALSE)))</f>
      </c>
    </row>
    <row r="7" spans="3:31" ht="12.75">
      <c r="C7" s="199"/>
      <c r="D7" s="94">
        <f>IF($C7="","",(VLOOKUP($C7,'使い方　競技者データ'!$R$11:$W$110,2,FALSE)))</f>
      </c>
      <c r="E7" s="21"/>
      <c r="F7" s="22"/>
      <c r="G7" s="6">
        <f>IF($C7="","",(VLOOKUP($C7,'使い方　競技者データ'!$R$11:$W$110,3,FALSE)))</f>
      </c>
      <c r="H7" s="5">
        <f>IF($C7="","",(VLOOKUP($C7,'使い方　競技者データ'!$R$11:$W$110,4,FALSE)))</f>
      </c>
      <c r="I7" s="15">
        <f>IF(C7="","",'使い方　競技者データ'!$U$6)</f>
      </c>
      <c r="J7" s="4">
        <f>IF($C7="","",(VLOOKUP($C7,'使い方　競技者データ'!$R$11:$W$110,5,FALSE)))</f>
      </c>
      <c r="K7" s="5">
        <f>IF($C7="","",(VLOOKUP($C7,'使い方　競技者データ'!$S$11:$W$110,3)))</f>
      </c>
      <c r="L7" s="5">
        <f>IF($C7="","",(VLOOKUP($C7,'使い方　競技者データ'!$R$11:$W$110,6,FALSE)))</f>
      </c>
      <c r="N7" s="204"/>
      <c r="O7" s="94">
        <f>IF($N7="","",(VLOOKUP($N7,'使い方　競技者データ'!$Y$11:$AD$110,2,FALSE)))</f>
      </c>
      <c r="P7" s="21"/>
      <c r="Q7" s="22"/>
      <c r="R7" s="6">
        <f>IF($N7="","",(VLOOKUP($N7,'使い方　競技者データ'!$Y$11:$AD$110,3,FALSE)))</f>
      </c>
      <c r="S7" s="5">
        <f>IF($N7="","",(VLOOKUP($N7,'使い方　競技者データ'!$Y$11:$AD$110,4,FALSE)))</f>
      </c>
      <c r="T7" s="15">
        <f>IF(N7="","",'使い方　競技者データ'!$U$6)</f>
      </c>
      <c r="U7" s="4">
        <f>IF($N7="","",(VLOOKUP($N7,'使い方　競技者データ'!$Y$11:$AD$110,5,FALSE)))</f>
      </c>
      <c r="V7" s="5">
        <f>IF($N7="","",(VLOOKUP($N7,'使い方　競技者データ'!$Y$11:$AD$110,2)))</f>
      </c>
      <c r="W7" s="5">
        <f>IF($N7="","",(VLOOKUP($N7,'使い方　競技者データ'!$Y$11:$AD$110,6,FALSE)))</f>
      </c>
      <c r="Z7" s="235" t="s">
        <v>148</v>
      </c>
      <c r="AA7" s="102" t="s">
        <v>149</v>
      </c>
      <c r="AB7" s="232" t="s">
        <v>176</v>
      </c>
      <c r="AC7" s="240"/>
      <c r="AD7" s="233" t="s">
        <v>177</v>
      </c>
      <c r="AE7" s="234"/>
    </row>
    <row r="8" spans="3:31" ht="12.75">
      <c r="C8" s="199"/>
      <c r="D8" s="94">
        <f>IF($C8="","",(VLOOKUP($C8,'使い方　競技者データ'!$R$11:$W$110,2,FALSE)))</f>
      </c>
      <c r="E8" s="21"/>
      <c r="F8" s="22"/>
      <c r="G8" s="6">
        <f>IF($C8="","",(VLOOKUP($C8,'使い方　競技者データ'!$R$11:$W$110,3,FALSE)))</f>
      </c>
      <c r="H8" s="5">
        <f>IF($C8="","",(VLOOKUP($C8,'使い方　競技者データ'!$R$11:$W$110,4,FALSE)))</f>
      </c>
      <c r="I8" s="15">
        <f>IF(C8="","",'使い方　競技者データ'!$U$6)</f>
      </c>
      <c r="J8" s="4">
        <f>IF($C8="","",(VLOOKUP($C8,'使い方　競技者データ'!$R$11:$W$110,5,FALSE)))</f>
      </c>
      <c r="K8" s="5">
        <f>IF($C8="","",(VLOOKUP($C8,'使い方　競技者データ'!$S$11:$W$110,3)))</f>
      </c>
      <c r="L8" s="5">
        <f>IF($C8="","",(VLOOKUP($C8,'使い方　競技者データ'!$R$11:$W$110,6,FALSE)))</f>
      </c>
      <c r="N8" s="204"/>
      <c r="O8" s="94">
        <f>IF($N8="","",(VLOOKUP($N8,'使い方　競技者データ'!$Y$11:$AD$110,2,FALSE)))</f>
      </c>
      <c r="P8" s="21"/>
      <c r="Q8" s="22"/>
      <c r="R8" s="6">
        <f>IF($N8="","",(VLOOKUP($N8,'使い方　競技者データ'!$Y$11:$AD$110,3,FALSE)))</f>
      </c>
      <c r="S8" s="5">
        <f>IF($N8="","",(VLOOKUP($N8,'使い方　競技者データ'!$Y$11:$AD$110,4,FALSE)))</f>
      </c>
      <c r="T8" s="15">
        <f>IF(N8="","",'使い方　競技者データ'!$U$6)</f>
      </c>
      <c r="U8" s="4">
        <f>IF($N8="","",(VLOOKUP($N8,'使い方　競技者データ'!$Y$11:$AD$110,5,FALSE)))</f>
      </c>
      <c r="V8" s="5">
        <f>IF($N8="","",(VLOOKUP($N8,'使い方　競技者データ'!$Y$11:$AD$110,2)))</f>
      </c>
      <c r="W8" s="5">
        <f>IF($N8="","",(VLOOKUP($N8,'使い方　競技者データ'!$Y$11:$AD$110,6,FALSE)))</f>
      </c>
      <c r="Z8" s="243" t="s">
        <v>49</v>
      </c>
      <c r="AA8" s="244" t="s">
        <v>126</v>
      </c>
      <c r="AB8" s="223">
        <f>_xlfn.COUNTIFS(E$6:E$125,$AA8)</f>
        <v>0</v>
      </c>
      <c r="AC8" s="245" t="s">
        <v>187</v>
      </c>
      <c r="AD8" s="224">
        <f>_xlfn.COUNTIFS(P$6:P$125,$AA8)</f>
        <v>0</v>
      </c>
      <c r="AE8" s="225" t="s">
        <v>187</v>
      </c>
    </row>
    <row r="9" spans="3:31" ht="12.75">
      <c r="C9" s="199"/>
      <c r="D9" s="94">
        <f>IF($C9="","",(VLOOKUP($C9,'使い方　競技者データ'!$R$11:$W$110,2,FALSE)))</f>
      </c>
      <c r="E9" s="21"/>
      <c r="F9" s="22"/>
      <c r="G9" s="6">
        <f>IF($C9="","",(VLOOKUP($C9,'使い方　競技者データ'!$R$11:$W$110,3,FALSE)))</f>
      </c>
      <c r="H9" s="5">
        <f>IF($C9="","",(VLOOKUP($C9,'使い方　競技者データ'!$R$11:$W$110,4,FALSE)))</f>
      </c>
      <c r="I9" s="15">
        <f>IF(C9="","",'使い方　競技者データ'!$U$6)</f>
      </c>
      <c r="J9" s="4">
        <f>IF($C9="","",(VLOOKUP($C9,'使い方　競技者データ'!$R$11:$W$110,5,FALSE)))</f>
      </c>
      <c r="K9" s="5">
        <f>IF($C9="","",(VLOOKUP($C9,'使い方　競技者データ'!$S$11:$W$110,3)))</f>
      </c>
      <c r="L9" s="5">
        <f>IF($C9="","",(VLOOKUP($C9,'使い方　競技者データ'!$R$11:$W$110,6,FALSE)))</f>
      </c>
      <c r="N9" s="204"/>
      <c r="O9" s="94">
        <f>IF($N9="","",(VLOOKUP($N9,'使い方　競技者データ'!$Y$11:$AD$110,2,FALSE)))</f>
      </c>
      <c r="P9" s="21"/>
      <c r="Q9" s="22"/>
      <c r="R9" s="6">
        <f>IF($N9="","",(VLOOKUP($N9,'使い方　競技者データ'!$Y$11:$AD$110,3,FALSE)))</f>
      </c>
      <c r="S9" s="5">
        <f>IF($N9="","",(VLOOKUP($N9,'使い方　競技者データ'!$Y$11:$AD$110,4,FALSE)))</f>
      </c>
      <c r="T9" s="15">
        <f>IF(N9="","",'使い方　競技者データ'!$U$6)</f>
      </c>
      <c r="U9" s="4">
        <f>IF($N9="","",(VLOOKUP($N9,'使い方　競技者データ'!$Y$11:$AD$110,5,FALSE)))</f>
      </c>
      <c r="V9" s="5">
        <f>IF($N9="","",(VLOOKUP($N9,'使い方　競技者データ'!$Y$11:$AD$110,2)))</f>
      </c>
      <c r="W9" s="5">
        <f>IF($N9="","",(VLOOKUP($N9,'使い方　競技者データ'!$Y$11:$AD$110,6,FALSE)))</f>
      </c>
      <c r="Z9" s="236" t="s">
        <v>52</v>
      </c>
      <c r="AA9" s="237" t="s">
        <v>127</v>
      </c>
      <c r="AB9" s="226">
        <f>_xlfn.COUNTIFS(E$6:E$125,$AA9)</f>
        <v>0</v>
      </c>
      <c r="AC9" s="241" t="s">
        <v>175</v>
      </c>
      <c r="AD9" s="227">
        <f aca="true" t="shared" si="0" ref="AD9:AD22">_xlfn.COUNTIFS(P$6:P$125,$AA9)</f>
        <v>0</v>
      </c>
      <c r="AE9" s="228" t="s">
        <v>175</v>
      </c>
    </row>
    <row r="10" spans="3:31" ht="12.75">
      <c r="C10" s="200"/>
      <c r="D10" s="95">
        <f>IF($C10="","",(VLOOKUP($C10,'使い方　競技者データ'!$R$11:$W$110,2,FALSE)))</f>
      </c>
      <c r="E10" s="25"/>
      <c r="F10" s="26"/>
      <c r="G10" s="27">
        <f>IF($C10="","",(VLOOKUP($C10,'使い方　競技者データ'!$R$11:$W$110,3,FALSE)))</f>
      </c>
      <c r="H10" s="28">
        <f>IF($C10="","",(VLOOKUP($C10,'使い方　競技者データ'!$R$11:$W$110,4,FALSE)))</f>
      </c>
      <c r="I10" s="29">
        <f>IF(C10="","",'使い方　競技者データ'!$U$6)</f>
      </c>
      <c r="J10" s="30">
        <f>IF($C10="","",(VLOOKUP($C10,'使い方　競技者データ'!$R$11:$W$110,5,FALSE)))</f>
      </c>
      <c r="K10" s="28">
        <f>IF($C10="","",(VLOOKUP($C10,'使い方　競技者データ'!$S$11:$W$110,3)))</f>
      </c>
      <c r="L10" s="28">
        <f>IF($C10="","",(VLOOKUP($C10,'使い方　競技者データ'!$R$11:$W$110,6,FALSE)))</f>
      </c>
      <c r="N10" s="205"/>
      <c r="O10" s="95">
        <f>IF($N10="","",(VLOOKUP($N10,'使い方　競技者データ'!$Y$11:$AD$110,2,FALSE)))</f>
      </c>
      <c r="P10" s="25"/>
      <c r="Q10" s="26"/>
      <c r="R10" s="27">
        <f>IF($N10="","",(VLOOKUP($N10,'使い方　競技者データ'!$Y$11:$AD$110,3,FALSE)))</f>
      </c>
      <c r="S10" s="28">
        <f>IF($N10="","",(VLOOKUP($N10,'使い方　競技者データ'!$Y$11:$AD$110,4,FALSE)))</f>
      </c>
      <c r="T10" s="29">
        <f>IF(N10="","",'使い方　競技者データ'!$U$6)</f>
      </c>
      <c r="U10" s="30">
        <f>IF($N10="","",(VLOOKUP($N10,'使い方　競技者データ'!$Y$11:$AD$110,5,FALSE)))</f>
      </c>
      <c r="V10" s="28">
        <f>IF($N10="","",(VLOOKUP($N10,'使い方　競技者データ'!$Y$11:$AD$110,2)))</f>
      </c>
      <c r="W10" s="28">
        <f>IF($N10="","",(VLOOKUP($N10,'使い方　競技者データ'!$Y$11:$AD$110,6,FALSE)))</f>
      </c>
      <c r="Z10" s="236" t="s">
        <v>56</v>
      </c>
      <c r="AA10" s="237" t="s">
        <v>128</v>
      </c>
      <c r="AB10" s="226">
        <f>_xlfn.COUNTIFS(E$6:E$125,$AA10)</f>
        <v>0</v>
      </c>
      <c r="AC10" s="241" t="s">
        <v>175</v>
      </c>
      <c r="AD10" s="227">
        <f t="shared" si="0"/>
        <v>0</v>
      </c>
      <c r="AE10" s="228" t="s">
        <v>175</v>
      </c>
    </row>
    <row r="11" spans="3:31" ht="12.75">
      <c r="C11" s="201"/>
      <c r="D11" s="96">
        <f>IF($C11="","",(VLOOKUP($C11,'使い方　競技者データ'!$R$11:$W$110,2,FALSE)))</f>
      </c>
      <c r="E11" s="19"/>
      <c r="F11" s="20"/>
      <c r="G11" s="12">
        <f>IF($C11="","",(VLOOKUP($C11,'使い方　競技者データ'!$R$11:$W$110,3,FALSE)))</f>
      </c>
      <c r="H11" s="11">
        <f>IF($C11="","",(VLOOKUP($C11,'使い方　競技者データ'!$R$11:$W$110,4,FALSE)))</f>
      </c>
      <c r="I11" s="14">
        <f>IF(C11="","",'使い方　競技者データ'!$U$6)</f>
      </c>
      <c r="J11" s="10">
        <f>IF($C11="","",(VLOOKUP($C11,'使い方　競技者データ'!$R$11:$W$110,5,FALSE)))</f>
      </c>
      <c r="K11" s="11">
        <f>IF($C11="","",(VLOOKUP($C11,'使い方　競技者データ'!$S$11:$W$110,3)))</f>
      </c>
      <c r="L11" s="11">
        <f>IF($C11="","",(VLOOKUP($C11,'使い方　競技者データ'!$R$11:$W$110,6,FALSE)))</f>
      </c>
      <c r="N11" s="206"/>
      <c r="O11" s="96">
        <f>IF($N11="","",(VLOOKUP($N11,'使い方　競技者データ'!$Y$11:$AD$110,2,FALSE)))</f>
      </c>
      <c r="P11" s="19"/>
      <c r="Q11" s="20"/>
      <c r="R11" s="12">
        <f>IF($N11="","",(VLOOKUP($N11,'使い方　競技者データ'!$Y$11:$AD$110,3,FALSE)))</f>
      </c>
      <c r="S11" s="11">
        <f>IF($N11="","",(VLOOKUP($N11,'使い方　競技者データ'!$Y$11:$AD$110,4,FALSE)))</f>
      </c>
      <c r="T11" s="14">
        <f>IF(N11="","",'使い方　競技者データ'!$U$6)</f>
      </c>
      <c r="U11" s="10">
        <f>IF($N11="","",(VLOOKUP($N11,'使い方　競技者データ'!$Y$11:$AD$110,5,FALSE)))</f>
      </c>
      <c r="V11" s="11">
        <f>IF($N11="","",(VLOOKUP($N11,'使い方　競技者データ'!$Y$11:$AD$110,2)))</f>
      </c>
      <c r="W11" s="11">
        <f>IF($N11="","",(VLOOKUP($N11,'使い方　競技者データ'!$Y$11:$AD$110,6,FALSE)))</f>
      </c>
      <c r="Z11" s="236" t="s">
        <v>59</v>
      </c>
      <c r="AA11" s="237" t="s">
        <v>129</v>
      </c>
      <c r="AB11" s="226">
        <f>_xlfn.COUNTIFS(E$6:E$125,$AA11)</f>
        <v>0</v>
      </c>
      <c r="AC11" s="241" t="s">
        <v>175</v>
      </c>
      <c r="AD11" s="227">
        <f t="shared" si="0"/>
        <v>0</v>
      </c>
      <c r="AE11" s="228" t="s">
        <v>175</v>
      </c>
    </row>
    <row r="12" spans="3:31" ht="12.75">
      <c r="C12" s="199"/>
      <c r="D12" s="94">
        <f>IF($C12="","",(VLOOKUP($C12,'使い方　競技者データ'!$R$11:$W$110,2,FALSE)))</f>
      </c>
      <c r="E12" s="21"/>
      <c r="F12" s="22"/>
      <c r="G12" s="6">
        <f>IF($C12="","",(VLOOKUP($C12,'使い方　競技者データ'!$R$11:$W$110,3,FALSE)))</f>
      </c>
      <c r="H12" s="5">
        <f>IF($C12="","",(VLOOKUP($C12,'使い方　競技者データ'!$R$11:$W$110,4,FALSE)))</f>
      </c>
      <c r="I12" s="15">
        <f>IF(C12="","",'使い方　競技者データ'!$U$6)</f>
      </c>
      <c r="J12" s="4">
        <f>IF($C12="","",(VLOOKUP($C12,'使い方　競技者データ'!$R$11:$W$110,5,FALSE)))</f>
      </c>
      <c r="K12" s="5">
        <f>IF($C12="","",(VLOOKUP($C12,'使い方　競技者データ'!$S$11:$W$110,3)))</f>
      </c>
      <c r="L12" s="5">
        <f>IF($C12="","",(VLOOKUP($C12,'使い方　競技者データ'!$R$11:$W$110,6,FALSE)))</f>
      </c>
      <c r="N12" s="204"/>
      <c r="O12" s="94">
        <f>IF($N12="","",(VLOOKUP($N12,'使い方　競技者データ'!$Y$11:$AD$110,2,FALSE)))</f>
      </c>
      <c r="P12" s="21"/>
      <c r="Q12" s="22"/>
      <c r="R12" s="6">
        <f>IF($N12="","",(VLOOKUP($N12,'使い方　競技者データ'!$Y$11:$AD$110,3,FALSE)))</f>
      </c>
      <c r="S12" s="5">
        <f>IF($N12="","",(VLOOKUP($N12,'使い方　競技者データ'!$Y$11:$AD$110,4,FALSE)))</f>
      </c>
      <c r="T12" s="15">
        <f>IF(N12="","",'使い方　競技者データ'!$U$6)</f>
      </c>
      <c r="U12" s="4">
        <f>IF($N12="","",(VLOOKUP($N12,'使い方　競技者データ'!$Y$11:$AD$110,5,FALSE)))</f>
      </c>
      <c r="V12" s="5">
        <f>IF($N12="","",(VLOOKUP($N12,'使い方　競技者データ'!$Y$11:$AD$110,2)))</f>
      </c>
      <c r="W12" s="5">
        <f>IF($N12="","",(VLOOKUP($N12,'使い方　競技者データ'!$Y$11:$AD$110,6,FALSE)))</f>
      </c>
      <c r="Z12" s="236" t="s">
        <v>44</v>
      </c>
      <c r="AA12" s="237" t="s">
        <v>130</v>
      </c>
      <c r="AB12" s="226">
        <f>_xlfn.COUNTIFS(E$6:E$125,$AA12)</f>
        <v>0</v>
      </c>
      <c r="AC12" s="241" t="s">
        <v>175</v>
      </c>
      <c r="AD12" s="227">
        <f>_xlfn.COUNTIFS(P$6:P$125,$AA12)</f>
        <v>0</v>
      </c>
      <c r="AE12" s="228" t="s">
        <v>175</v>
      </c>
    </row>
    <row r="13" spans="3:31" ht="12.75">
      <c r="C13" s="199"/>
      <c r="D13" s="94">
        <f>IF($C13="","",(VLOOKUP($C13,'使い方　競技者データ'!$R$11:$W$110,2,FALSE)))</f>
      </c>
      <c r="E13" s="21"/>
      <c r="F13" s="22"/>
      <c r="G13" s="6">
        <f>IF($C13="","",(VLOOKUP($C13,'使い方　競技者データ'!$R$11:$W$110,3,FALSE)))</f>
      </c>
      <c r="H13" s="5">
        <f>IF($C13="","",(VLOOKUP($C13,'使い方　競技者データ'!$R$11:$W$110,4,FALSE)))</f>
      </c>
      <c r="I13" s="15">
        <f>IF(C13="","",'使い方　競技者データ'!$U$6)</f>
      </c>
      <c r="J13" s="4">
        <f>IF($C13="","",(VLOOKUP($C13,'使い方　競技者データ'!$R$11:$W$110,5,FALSE)))</f>
      </c>
      <c r="K13" s="5">
        <f>IF($C13="","",(VLOOKUP($C13,'使い方　競技者データ'!$S$11:$W$110,3)))</f>
      </c>
      <c r="L13" s="5">
        <f>IF($C13="","",(VLOOKUP($C13,'使い方　競技者データ'!$R$11:$W$110,6,FALSE)))</f>
      </c>
      <c r="N13" s="204"/>
      <c r="O13" s="94">
        <f>IF($N13="","",(VLOOKUP($N13,'使い方　競技者データ'!$Y$11:$AD$110,2,FALSE)))</f>
      </c>
      <c r="P13" s="21"/>
      <c r="Q13" s="22"/>
      <c r="R13" s="6">
        <f>IF($N13="","",(VLOOKUP($N13,'使い方　競技者データ'!$Y$11:$AD$110,3,FALSE)))</f>
      </c>
      <c r="S13" s="5">
        <f>IF($N13="","",(VLOOKUP($N13,'使い方　競技者データ'!$Y$11:$AD$110,4,FALSE)))</f>
      </c>
      <c r="T13" s="15">
        <f>IF(N13="","",'使い方　競技者データ'!$U$6)</f>
      </c>
      <c r="U13" s="4">
        <f>IF($N13="","",(VLOOKUP($N13,'使い方　競技者データ'!$Y$11:$AD$110,5,FALSE)))</f>
      </c>
      <c r="V13" s="5">
        <f>IF($N13="","",(VLOOKUP($N13,'使い方　競技者データ'!$Y$11:$AD$110,2)))</f>
      </c>
      <c r="W13" s="5">
        <f>IF($N13="","",(VLOOKUP($N13,'使い方　競技者データ'!$Y$11:$AD$110,6,FALSE)))</f>
      </c>
      <c r="Z13" s="236" t="s">
        <v>46</v>
      </c>
      <c r="AA13" s="237" t="s">
        <v>131</v>
      </c>
      <c r="AB13" s="226">
        <f aca="true" t="shared" si="1" ref="AB13:AB22">_xlfn.COUNTIFS(E$6:E$125,$AA13)</f>
        <v>0</v>
      </c>
      <c r="AC13" s="241" t="s">
        <v>175</v>
      </c>
      <c r="AD13" s="227">
        <f t="shared" si="0"/>
        <v>0</v>
      </c>
      <c r="AE13" s="228" t="s">
        <v>175</v>
      </c>
    </row>
    <row r="14" spans="3:31" ht="12.75">
      <c r="C14" s="199"/>
      <c r="D14" s="94">
        <f>IF($C14="","",(VLOOKUP($C14,'使い方　競技者データ'!$R$11:$W$110,2,FALSE)))</f>
      </c>
      <c r="E14" s="21"/>
      <c r="F14" s="22"/>
      <c r="G14" s="6">
        <f>IF($C14="","",(VLOOKUP($C14,'使い方　競技者データ'!$R$11:$W$110,3,FALSE)))</f>
      </c>
      <c r="H14" s="5">
        <f>IF($C14="","",(VLOOKUP($C14,'使い方　競技者データ'!$R$11:$W$110,4,FALSE)))</f>
      </c>
      <c r="I14" s="15">
        <f>IF(C14="","",'使い方　競技者データ'!$U$6)</f>
      </c>
      <c r="J14" s="4">
        <f>IF($C14="","",(VLOOKUP($C14,'使い方　競技者データ'!$R$11:$W$110,5,FALSE)))</f>
      </c>
      <c r="K14" s="5">
        <f>IF($C14="","",(VLOOKUP($C14,'使い方　競技者データ'!$S$11:$W$110,3)))</f>
      </c>
      <c r="L14" s="5">
        <f>IF($C14="","",(VLOOKUP($C14,'使い方　競技者データ'!$R$11:$W$110,6,FALSE)))</f>
      </c>
      <c r="N14" s="204"/>
      <c r="O14" s="94">
        <f>IF($N14="","",(VLOOKUP($N14,'使い方　競技者データ'!$Y$11:$AD$110,2,FALSE)))</f>
      </c>
      <c r="P14" s="21"/>
      <c r="Q14" s="22"/>
      <c r="R14" s="6">
        <f>IF($N14="","",(VLOOKUP($N14,'使い方　競技者データ'!$Y$11:$AD$110,3,FALSE)))</f>
      </c>
      <c r="S14" s="5">
        <f>IF($N14="","",(VLOOKUP($N14,'使い方　競技者データ'!$Y$11:$AD$110,4,FALSE)))</f>
      </c>
      <c r="T14" s="15">
        <f>IF(N14="","",'使い方　競技者データ'!$U$6)</f>
      </c>
      <c r="U14" s="4">
        <f>IF($N14="","",(VLOOKUP($N14,'使い方　競技者データ'!$Y$11:$AD$110,5,FALSE)))</f>
      </c>
      <c r="V14" s="5">
        <f>IF($N14="","",(VLOOKUP($N14,'使い方　競技者データ'!$Y$11:$AD$110,2)))</f>
      </c>
      <c r="W14" s="5">
        <f>IF($N14="","",(VLOOKUP($N14,'使い方　競技者データ'!$Y$11:$AD$110,6,FALSE)))</f>
      </c>
      <c r="Z14" s="236" t="s">
        <v>62</v>
      </c>
      <c r="AA14" s="237" t="s">
        <v>132</v>
      </c>
      <c r="AB14" s="226">
        <f t="shared" si="1"/>
        <v>0</v>
      </c>
      <c r="AC14" s="241" t="s">
        <v>175</v>
      </c>
      <c r="AD14" s="227">
        <f t="shared" si="0"/>
        <v>0</v>
      </c>
      <c r="AE14" s="228" t="s">
        <v>175</v>
      </c>
    </row>
    <row r="15" spans="3:31" ht="12.75">
      <c r="C15" s="202"/>
      <c r="D15" s="97">
        <f>IF($C15="","",(VLOOKUP($C15,'使い方　競技者データ'!$R$11:$W$110,2,FALSE)))</f>
      </c>
      <c r="E15" s="23"/>
      <c r="F15" s="24"/>
      <c r="G15" s="7">
        <f>IF($C15="","",(VLOOKUP($C15,'使い方　競技者データ'!$R$11:$W$110,3,FALSE)))</f>
      </c>
      <c r="H15" s="9">
        <f>IF($C15="","",(VLOOKUP($C15,'使い方　競技者データ'!$R$11:$W$110,4,FALSE)))</f>
      </c>
      <c r="I15" s="16">
        <f>IF(C15="","",'使い方　競技者データ'!$U$6)</f>
      </c>
      <c r="J15" s="8">
        <f>IF($C15="","",(VLOOKUP($C15,'使い方　競技者データ'!$R$11:$W$110,5,FALSE)))</f>
      </c>
      <c r="K15" s="9">
        <f>IF($C15="","",(VLOOKUP($C15,'使い方　競技者データ'!$S$11:$W$110,3)))</f>
      </c>
      <c r="L15" s="9">
        <f>IF($C15="","",(VLOOKUP($C15,'使い方　競技者データ'!$R$11:$W$110,6,FALSE)))</f>
      </c>
      <c r="N15" s="207"/>
      <c r="O15" s="97">
        <f>IF($N15="","",(VLOOKUP($N15,'使い方　競技者データ'!$Y$11:$AD$110,2,FALSE)))</f>
      </c>
      <c r="P15" s="23"/>
      <c r="Q15" s="24"/>
      <c r="R15" s="7">
        <f>IF($N15="","",(VLOOKUP($N15,'使い方　競技者データ'!$Y$11:$AD$110,3,FALSE)))</f>
      </c>
      <c r="S15" s="9">
        <f>IF($N15="","",(VLOOKUP($N15,'使い方　競技者データ'!$Y$11:$AD$110,4,FALSE)))</f>
      </c>
      <c r="T15" s="16">
        <f>IF(N15="","",'使い方　競技者データ'!$U$6)</f>
      </c>
      <c r="U15" s="8">
        <f>IF($N15="","",(VLOOKUP($N15,'使い方　競技者データ'!$Y$11:$AD$110,5,FALSE)))</f>
      </c>
      <c r="V15" s="9">
        <f>IF($N15="","",(VLOOKUP($N15,'使い方　競技者データ'!$Y$11:$AD$110,2)))</f>
      </c>
      <c r="W15" s="9">
        <f>IF($N15="","",(VLOOKUP($N15,'使い方　競技者データ'!$Y$11:$AD$110,6,FALSE)))</f>
      </c>
      <c r="Z15" s="236" t="s">
        <v>181</v>
      </c>
      <c r="AA15" s="237" t="s">
        <v>217</v>
      </c>
      <c r="AB15" s="226">
        <f>_xlfn.COUNTIFS(E$6:E$125,$AA15)</f>
        <v>0</v>
      </c>
      <c r="AC15" s="241" t="s">
        <v>175</v>
      </c>
      <c r="AD15" s="227">
        <f>_xlfn.COUNTIFS(P$6:P$125,$AA15)</f>
        <v>0</v>
      </c>
      <c r="AE15" s="228" t="s">
        <v>175</v>
      </c>
    </row>
    <row r="16" spans="3:31" ht="12.75">
      <c r="C16" s="198"/>
      <c r="D16" s="93">
        <f>IF($C16="","",(VLOOKUP($C16,'使い方　競技者データ'!$R$11:$W$110,2,FALSE)))</f>
      </c>
      <c r="E16" s="31"/>
      <c r="F16" s="32"/>
      <c r="G16" s="33">
        <f>IF($C16="","",(VLOOKUP($C16,'使い方　競技者データ'!$R$11:$W$110,3,FALSE)))</f>
      </c>
      <c r="H16" s="34">
        <f>IF($C16="","",(VLOOKUP($C16,'使い方　競技者データ'!$R$11:$W$110,4,FALSE)))</f>
      </c>
      <c r="I16" s="35">
        <f>IF(C16="","",'使い方　競技者データ'!$U$6)</f>
      </c>
      <c r="J16" s="3">
        <f>IF($C16="","",(VLOOKUP($C16,'使い方　競技者データ'!$R$11:$W$110,5,FALSE)))</f>
      </c>
      <c r="K16" s="34">
        <f>IF($C16="","",(VLOOKUP($C16,'使い方　競技者データ'!$S$11:$W$110,3)))</f>
      </c>
      <c r="L16" s="34">
        <f>IF($C16="","",(VLOOKUP($C16,'使い方　競技者データ'!$R$11:$W$110,6,FALSE)))</f>
      </c>
      <c r="N16" s="203"/>
      <c r="O16" s="93">
        <f>IF($N16="","",(VLOOKUP($N16,'使い方　競技者データ'!$Y$11:$AD$110,2,FALSE)))</f>
      </c>
      <c r="P16" s="31"/>
      <c r="Q16" s="32"/>
      <c r="R16" s="33">
        <f>IF($N16="","",(VLOOKUP($N16,'使い方　競技者データ'!$Y$11:$AD$110,3,FALSE)))</f>
      </c>
      <c r="S16" s="34">
        <f>IF($N16="","",(VLOOKUP($N16,'使い方　競技者データ'!$Y$11:$AD$110,4,FALSE)))</f>
      </c>
      <c r="T16" s="35">
        <f>IF(N16="","",'使い方　競技者データ'!$U$6)</f>
      </c>
      <c r="U16" s="3">
        <f>IF($N16="","",(VLOOKUP($N16,'使い方　競技者データ'!$Y$11:$AD$110,5,FALSE)))</f>
      </c>
      <c r="V16" s="34">
        <f>IF($N16="","",(VLOOKUP($N16,'使い方　競技者データ'!$Y$11:$AD$110,2)))</f>
      </c>
      <c r="W16" s="34">
        <f>IF($N16="","",(VLOOKUP($N16,'使い方　競技者データ'!$Y$11:$AD$110,6,FALSE)))</f>
      </c>
      <c r="Z16" s="236" t="s">
        <v>50</v>
      </c>
      <c r="AA16" s="237" t="s">
        <v>51</v>
      </c>
      <c r="AB16" s="226">
        <f t="shared" si="1"/>
        <v>0</v>
      </c>
      <c r="AC16" s="241" t="s">
        <v>175</v>
      </c>
      <c r="AD16" s="227">
        <f t="shared" si="0"/>
        <v>0</v>
      </c>
      <c r="AE16" s="228" t="s">
        <v>175</v>
      </c>
    </row>
    <row r="17" spans="3:31" ht="12.75">
      <c r="C17" s="199"/>
      <c r="D17" s="94">
        <f>IF($C17="","",(VLOOKUP($C17,'使い方　競技者データ'!$R$11:$W$110,2,FALSE)))</f>
      </c>
      <c r="E17" s="21"/>
      <c r="F17" s="22"/>
      <c r="G17" s="6">
        <f>IF($C17="","",(VLOOKUP($C17,'使い方　競技者データ'!$R$11:$W$110,3,FALSE)))</f>
      </c>
      <c r="H17" s="5">
        <f>IF($C17="","",(VLOOKUP($C17,'使い方　競技者データ'!$R$11:$W$110,4,FALSE)))</f>
      </c>
      <c r="I17" s="15">
        <f>IF(C17="","",'使い方　競技者データ'!$U$6)</f>
      </c>
      <c r="J17" s="4">
        <f>IF($C17="","",(VLOOKUP($C17,'使い方　競技者データ'!$R$11:$W$110,5,FALSE)))</f>
      </c>
      <c r="K17" s="5">
        <f>IF($C17="","",(VLOOKUP($C17,'使い方　競技者データ'!$S$11:$W$110,3)))</f>
      </c>
      <c r="L17" s="5">
        <f>IF($C17="","",(VLOOKUP($C17,'使い方　競技者データ'!$R$11:$W$110,6,FALSE)))</f>
      </c>
      <c r="N17" s="204"/>
      <c r="O17" s="94">
        <f>IF($N17="","",(VLOOKUP($N17,'使い方　競技者データ'!$Y$11:$AD$110,2,FALSE)))</f>
      </c>
      <c r="P17" s="21"/>
      <c r="Q17" s="22"/>
      <c r="R17" s="6">
        <f>IF($N17="","",(VLOOKUP($N17,'使い方　競技者データ'!$Y$11:$AD$110,3,FALSE)))</f>
      </c>
      <c r="S17" s="5">
        <f>IF($N17="","",(VLOOKUP($N17,'使い方　競技者データ'!$Y$11:$AD$110,4,FALSE)))</f>
      </c>
      <c r="T17" s="15">
        <f>IF(N17="","",'使い方　競技者データ'!$U$6)</f>
      </c>
      <c r="U17" s="4">
        <f>IF($N17="","",(VLOOKUP($N17,'使い方　競技者データ'!$Y$11:$AD$110,5,FALSE)))</f>
      </c>
      <c r="V17" s="5">
        <f>IF($N17="","",(VLOOKUP($N17,'使い方　競技者データ'!$Y$11:$AD$110,2)))</f>
      </c>
      <c r="W17" s="5">
        <f>IF($N17="","",(VLOOKUP($N17,'使い方　競技者データ'!$Y$11:$AD$110,6,FALSE)))</f>
      </c>
      <c r="Z17" s="236" t="s">
        <v>53</v>
      </c>
      <c r="AA17" s="237" t="s">
        <v>54</v>
      </c>
      <c r="AB17" s="226">
        <f t="shared" si="1"/>
        <v>0</v>
      </c>
      <c r="AC17" s="241" t="s">
        <v>175</v>
      </c>
      <c r="AD17" s="227">
        <f t="shared" si="0"/>
        <v>0</v>
      </c>
      <c r="AE17" s="228" t="s">
        <v>175</v>
      </c>
    </row>
    <row r="18" spans="3:31" ht="12.75">
      <c r="C18" s="199"/>
      <c r="D18" s="94">
        <f>IF($C18="","",(VLOOKUP($C18,'使い方　競技者データ'!$R$11:$W$110,2,FALSE)))</f>
      </c>
      <c r="E18" s="21"/>
      <c r="F18" s="22"/>
      <c r="G18" s="6">
        <f>IF($C18="","",(VLOOKUP($C18,'使い方　競技者データ'!$R$11:$W$110,3,FALSE)))</f>
      </c>
      <c r="H18" s="5">
        <f>IF($C18="","",(VLOOKUP($C18,'使い方　競技者データ'!$R$11:$W$110,4,FALSE)))</f>
      </c>
      <c r="I18" s="15">
        <f>IF(C18="","",'使い方　競技者データ'!$U$6)</f>
      </c>
      <c r="J18" s="4">
        <f>IF($C18="","",(VLOOKUP($C18,'使い方　競技者データ'!$R$11:$W$110,5,FALSE)))</f>
      </c>
      <c r="K18" s="5">
        <f>IF($C18="","",(VLOOKUP($C18,'使い方　競技者データ'!$S$11:$W$110,3)))</f>
      </c>
      <c r="L18" s="5">
        <f>IF($C18="","",(VLOOKUP($C18,'使い方　競技者データ'!$R$11:$W$110,6,FALSE)))</f>
      </c>
      <c r="N18" s="204"/>
      <c r="O18" s="94">
        <f>IF($N18="","",(VLOOKUP($N18,'使い方　競技者データ'!$Y$11:$AD$110,2,FALSE)))</f>
      </c>
      <c r="P18" s="21"/>
      <c r="Q18" s="22"/>
      <c r="R18" s="6">
        <f>IF($N18="","",(VLOOKUP($N18,'使い方　競技者データ'!$Y$11:$AD$110,3,FALSE)))</f>
      </c>
      <c r="S18" s="5">
        <f>IF($N18="","",(VLOOKUP($N18,'使い方　競技者データ'!$Y$11:$AD$110,4,FALSE)))</f>
      </c>
      <c r="T18" s="15">
        <f>IF(N18="","",'使い方　競技者データ'!$U$6)</f>
      </c>
      <c r="U18" s="4">
        <f>IF($N18="","",(VLOOKUP($N18,'使い方　競技者データ'!$Y$11:$AD$110,5,FALSE)))</f>
      </c>
      <c r="V18" s="5">
        <f>IF($N18="","",(VLOOKUP($N18,'使い方　競技者データ'!$Y$11:$AD$110,2)))</f>
      </c>
      <c r="W18" s="5">
        <f>IF($N18="","",(VLOOKUP($N18,'使い方　競技者データ'!$Y$11:$AD$110,6,FALSE)))</f>
      </c>
      <c r="Z18" s="262" t="s">
        <v>238</v>
      </c>
      <c r="AA18" s="246" t="s">
        <v>239</v>
      </c>
      <c r="AB18" s="263">
        <f t="shared" si="1"/>
        <v>0</v>
      </c>
      <c r="AC18" s="241" t="s">
        <v>175</v>
      </c>
      <c r="AD18" s="264">
        <f t="shared" si="0"/>
        <v>0</v>
      </c>
      <c r="AE18" s="228" t="s">
        <v>175</v>
      </c>
    </row>
    <row r="19" spans="3:31" ht="12.75">
      <c r="C19" s="199"/>
      <c r="D19" s="94">
        <f>IF($C19="","",(VLOOKUP($C19,'使い方　競技者データ'!$R$11:$W$110,2,FALSE)))</f>
      </c>
      <c r="E19" s="21"/>
      <c r="F19" s="22"/>
      <c r="G19" s="6">
        <f>IF($C19="","",(VLOOKUP($C19,'使い方　競技者データ'!$R$11:$W$110,3,FALSE)))</f>
      </c>
      <c r="H19" s="5">
        <f>IF($C19="","",(VLOOKUP($C19,'使い方　競技者データ'!$R$11:$W$110,4,FALSE)))</f>
      </c>
      <c r="I19" s="15">
        <f>IF(C19="","",'使い方　競技者データ'!$U$6)</f>
      </c>
      <c r="J19" s="4">
        <f>IF($C19="","",(VLOOKUP($C19,'使い方　競技者データ'!$R$11:$W$110,5,FALSE)))</f>
      </c>
      <c r="K19" s="5">
        <f>IF($C19="","",(VLOOKUP($C19,'使い方　競技者データ'!$S$11:$W$110,3)))</f>
      </c>
      <c r="L19" s="5">
        <f>IF($C19="","",(VLOOKUP($C19,'使い方　競技者データ'!$R$11:$W$110,6,FALSE)))</f>
      </c>
      <c r="N19" s="204"/>
      <c r="O19" s="94">
        <f>IF($N19="","",(VLOOKUP($N19,'使い方　競技者データ'!$Y$11:$AD$110,2,FALSE)))</f>
      </c>
      <c r="P19" s="21"/>
      <c r="Q19" s="22"/>
      <c r="R19" s="6">
        <f>IF($N19="","",(VLOOKUP($N19,'使い方　競技者データ'!$Y$11:$AD$110,3,FALSE)))</f>
      </c>
      <c r="S19" s="5">
        <f>IF($N19="","",(VLOOKUP($N19,'使い方　競技者データ'!$Y$11:$AD$110,4,FALSE)))</f>
      </c>
      <c r="T19" s="15">
        <f>IF(N19="","",'使い方　競技者データ'!$U$6)</f>
      </c>
      <c r="U19" s="4">
        <f>IF($N19="","",(VLOOKUP($N19,'使い方　競技者データ'!$Y$11:$AD$110,5,FALSE)))</f>
      </c>
      <c r="V19" s="5">
        <f>IF($N19="","",(VLOOKUP($N19,'使い方　競技者データ'!$Y$11:$AD$110,2)))</f>
      </c>
      <c r="W19" s="5">
        <f>IF($N19="","",(VLOOKUP($N19,'使い方　競技者データ'!$Y$11:$AD$110,6,FALSE)))</f>
      </c>
      <c r="Z19" s="238" t="s">
        <v>188</v>
      </c>
      <c r="AA19" s="239" t="s">
        <v>189</v>
      </c>
      <c r="AB19" s="229">
        <f>_xlfn.COUNTIFS(E$6:E$125,$AA19)</f>
        <v>0</v>
      </c>
      <c r="AC19" s="242" t="s">
        <v>175</v>
      </c>
      <c r="AD19" s="247">
        <f t="shared" si="0"/>
        <v>0</v>
      </c>
      <c r="AE19" s="231" t="s">
        <v>175</v>
      </c>
    </row>
    <row r="20" spans="3:31" ht="12.75">
      <c r="C20" s="200"/>
      <c r="D20" s="95">
        <f>IF($C20="","",(VLOOKUP($C20,'使い方　競技者データ'!$R$11:$W$110,2,FALSE)))</f>
      </c>
      <c r="E20" s="25"/>
      <c r="F20" s="26"/>
      <c r="G20" s="27">
        <f>IF($C20="","",(VLOOKUP($C20,'使い方　競技者データ'!$R$11:$W$110,3,FALSE)))</f>
      </c>
      <c r="H20" s="28">
        <f>IF($C20="","",(VLOOKUP($C20,'使い方　競技者データ'!$R$11:$W$110,4,FALSE)))</f>
      </c>
      <c r="I20" s="29">
        <f>IF(C20="","",'使い方　競技者データ'!$U$6)</f>
      </c>
      <c r="J20" s="30">
        <f>IF($C20="","",(VLOOKUP($C20,'使い方　競技者データ'!$R$11:$W$110,5,FALSE)))</f>
      </c>
      <c r="K20" s="28">
        <f>IF($C20="","",(VLOOKUP($C20,'使い方　競技者データ'!$S$11:$W$110,3)))</f>
      </c>
      <c r="L20" s="28">
        <f>IF($C20="","",(VLOOKUP($C20,'使い方　競技者データ'!$R$11:$W$110,6,FALSE)))</f>
      </c>
      <c r="N20" s="205"/>
      <c r="O20" s="95">
        <f>IF($N20="","",(VLOOKUP($N20,'使い方　競技者データ'!$Y$11:$AD$110,2,FALSE)))</f>
      </c>
      <c r="P20" s="25"/>
      <c r="Q20" s="26"/>
      <c r="R20" s="27">
        <f>IF($N20="","",(VLOOKUP($N20,'使い方　競技者データ'!$Y$11:$AD$110,3,FALSE)))</f>
      </c>
      <c r="S20" s="28">
        <f>IF($N20="","",(VLOOKUP($N20,'使い方　競技者データ'!$Y$11:$AD$110,4,FALSE)))</f>
      </c>
      <c r="T20" s="29">
        <f>IF(N20="","",'使い方　競技者データ'!$U$6)</f>
      </c>
      <c r="U20" s="30">
        <f>IF($N20="","",(VLOOKUP($N20,'使い方　競技者データ'!$Y$11:$AD$110,5,FALSE)))</f>
      </c>
      <c r="V20" s="28">
        <f>IF($N20="","",(VLOOKUP($N20,'使い方　競技者データ'!$Y$11:$AD$110,2)))</f>
      </c>
      <c r="W20" s="28">
        <f>IF($N20="","",(VLOOKUP($N20,'使い方　競技者データ'!$Y$11:$AD$110,6,FALSE)))</f>
      </c>
      <c r="Z20" s="265" t="s">
        <v>240</v>
      </c>
      <c r="AA20" s="266">
        <v>1000</v>
      </c>
      <c r="AB20" s="267">
        <f>_xlfn.COUNTIFS(E$6:E$125,$AA20)</f>
        <v>0</v>
      </c>
      <c r="AC20" s="268" t="s">
        <v>187</v>
      </c>
      <c r="AD20" s="269">
        <f>_xlfn.COUNTIFS(P$6:P$125,$AA20)</f>
        <v>0</v>
      </c>
      <c r="AE20" s="270" t="s">
        <v>187</v>
      </c>
    </row>
    <row r="21" spans="3:31" ht="12.75">
      <c r="C21" s="201"/>
      <c r="D21" s="96">
        <f>IF($C21="","",(VLOOKUP($C21,'使い方　競技者データ'!$R$11:$W$110,2,FALSE)))</f>
      </c>
      <c r="E21" s="19"/>
      <c r="F21" s="20"/>
      <c r="G21" s="12">
        <f>IF($C21="","",(VLOOKUP($C21,'使い方　競技者データ'!$R$11:$W$110,3,FALSE)))</f>
      </c>
      <c r="H21" s="11">
        <f>IF($C21="","",(VLOOKUP($C21,'使い方　競技者データ'!$R$11:$W$110,4,FALSE)))</f>
      </c>
      <c r="I21" s="14">
        <f>IF(C21="","",'使い方　競技者データ'!$U$6)</f>
      </c>
      <c r="J21" s="10">
        <f>IF($C21="","",(VLOOKUP($C21,'使い方　競技者データ'!$R$11:$W$110,5,FALSE)))</f>
      </c>
      <c r="K21" s="11">
        <f>IF($C21="","",(VLOOKUP($C21,'使い方　競技者データ'!$S$11:$W$110,3)))</f>
      </c>
      <c r="L21" s="11">
        <f>IF($C21="","",(VLOOKUP($C21,'使い方　競技者データ'!$R$11:$W$110,6,FALSE)))</f>
      </c>
      <c r="N21" s="206"/>
      <c r="O21" s="96">
        <f>IF($N21="","",(VLOOKUP($N21,'使い方　競技者データ'!$Y$11:$AD$110,2,FALSE)))</f>
      </c>
      <c r="P21" s="19"/>
      <c r="Q21" s="20"/>
      <c r="R21" s="12">
        <f>IF($N21="","",(VLOOKUP($N21,'使い方　競技者データ'!$Y$11:$AD$110,3,FALSE)))</f>
      </c>
      <c r="S21" s="11">
        <f>IF($N21="","",(VLOOKUP($N21,'使い方　競技者データ'!$Y$11:$AD$110,4,FALSE)))</f>
      </c>
      <c r="T21" s="14">
        <f>IF(N21="","",'使い方　競技者データ'!$U$6)</f>
      </c>
      <c r="U21" s="10">
        <f>IF($N21="","",(VLOOKUP($N21,'使い方　競技者データ'!$Y$11:$AD$110,5,FALSE)))</f>
      </c>
      <c r="V21" s="11">
        <f>IF($N21="","",(VLOOKUP($N21,'使い方　競技者データ'!$Y$11:$AD$110,2)))</f>
      </c>
      <c r="W21" s="11">
        <f>IF($N21="","",(VLOOKUP($N21,'使い方　競技者データ'!$Y$11:$AD$110,6,FALSE)))</f>
      </c>
      <c r="Z21" s="243" t="s">
        <v>57</v>
      </c>
      <c r="AA21" s="244" t="s">
        <v>58</v>
      </c>
      <c r="AB21" s="223">
        <f t="shared" si="1"/>
        <v>0</v>
      </c>
      <c r="AC21" s="245" t="s">
        <v>175</v>
      </c>
      <c r="AD21" s="224">
        <f t="shared" si="0"/>
        <v>0</v>
      </c>
      <c r="AE21" s="225" t="s">
        <v>175</v>
      </c>
    </row>
    <row r="22" spans="3:31" ht="12.75">
      <c r="C22" s="199"/>
      <c r="D22" s="94">
        <f>IF($C22="","",(VLOOKUP($C22,'使い方　競技者データ'!$R$11:$W$110,2,FALSE)))</f>
      </c>
      <c r="E22" s="21"/>
      <c r="F22" s="22"/>
      <c r="G22" s="6">
        <f>IF($C22="","",(VLOOKUP($C22,'使い方　競技者データ'!$R$11:$W$110,3,FALSE)))</f>
      </c>
      <c r="H22" s="5">
        <f>IF($C22="","",(VLOOKUP($C22,'使い方　競技者データ'!$R$11:$W$110,4,FALSE)))</f>
      </c>
      <c r="I22" s="15">
        <f>IF(C22="","",'使い方　競技者データ'!$U$6)</f>
      </c>
      <c r="J22" s="4">
        <f>IF($C22="","",(VLOOKUP($C22,'使い方　競技者データ'!$R$11:$W$110,5,FALSE)))</f>
      </c>
      <c r="K22" s="5">
        <f>IF($C22="","",(VLOOKUP($C22,'使い方　競技者データ'!$S$11:$W$110,3)))</f>
      </c>
      <c r="L22" s="5">
        <f>IF($C22="","",(VLOOKUP($C22,'使い方　競技者データ'!$R$11:$W$110,6,FALSE)))</f>
      </c>
      <c r="N22" s="204"/>
      <c r="O22" s="94">
        <f>IF($N22="","",(VLOOKUP($N22,'使い方　競技者データ'!$Y$11:$AD$110,2,FALSE)))</f>
      </c>
      <c r="P22" s="21"/>
      <c r="Q22" s="22"/>
      <c r="R22" s="6">
        <f>IF($N22="","",(VLOOKUP($N22,'使い方　競技者データ'!$Y$11:$AD$110,3,FALSE)))</f>
      </c>
      <c r="S22" s="5">
        <f>IF($N22="","",(VLOOKUP($N22,'使い方　競技者データ'!$Y$11:$AD$110,4,FALSE)))</f>
      </c>
      <c r="T22" s="15">
        <f>IF(N22="","",'使い方　競技者データ'!$U$6)</f>
      </c>
      <c r="U22" s="4">
        <f>IF($N22="","",(VLOOKUP($N22,'使い方　競技者データ'!$Y$11:$AD$110,5,FALSE)))</f>
      </c>
      <c r="V22" s="5">
        <f>IF($N22="","",(VLOOKUP($N22,'使い方　競技者データ'!$Y$11:$AD$110,2)))</f>
      </c>
      <c r="W22" s="5">
        <f>IF($N22="","",(VLOOKUP($N22,'使い方　競技者データ'!$Y$11:$AD$110,6,FALSE)))</f>
      </c>
      <c r="Z22" s="236" t="s">
        <v>60</v>
      </c>
      <c r="AA22" s="237" t="s">
        <v>61</v>
      </c>
      <c r="AB22" s="226">
        <f t="shared" si="1"/>
        <v>0</v>
      </c>
      <c r="AC22" s="241" t="s">
        <v>175</v>
      </c>
      <c r="AD22" s="227">
        <f t="shared" si="0"/>
        <v>0</v>
      </c>
      <c r="AE22" s="228" t="s">
        <v>175</v>
      </c>
    </row>
    <row r="23" spans="3:31" ht="12.75">
      <c r="C23" s="199"/>
      <c r="D23" s="94">
        <f>IF($C23="","",(VLOOKUP($C23,'使い方　競技者データ'!$R$11:$W$110,2,FALSE)))</f>
      </c>
      <c r="E23" s="21"/>
      <c r="F23" s="22"/>
      <c r="G23" s="6">
        <f>IF($C23="","",(VLOOKUP($C23,'使い方　競技者データ'!$R$11:$W$110,3,FALSE)))</f>
      </c>
      <c r="H23" s="5">
        <f>IF($C23="","",(VLOOKUP($C23,'使い方　競技者データ'!$R$11:$W$110,4,FALSE)))</f>
      </c>
      <c r="I23" s="15">
        <f>IF(C23="","",'使い方　競技者データ'!$U$6)</f>
      </c>
      <c r="J23" s="4">
        <f>IF($C23="","",(VLOOKUP($C23,'使い方　競技者データ'!$R$11:$W$110,5,FALSE)))</f>
      </c>
      <c r="K23" s="5">
        <f>IF($C23="","",(VLOOKUP($C23,'使い方　競技者データ'!$S$11:$W$110,3)))</f>
      </c>
      <c r="L23" s="5">
        <f>IF($C23="","",(VLOOKUP($C23,'使い方　競技者データ'!$R$11:$W$110,6,FALSE)))</f>
      </c>
      <c r="N23" s="204"/>
      <c r="O23" s="94">
        <f>IF($N23="","",(VLOOKUP($N23,'使い方　競技者データ'!$Y$11:$AD$110,2,FALSE)))</f>
      </c>
      <c r="P23" s="21"/>
      <c r="Q23" s="22"/>
      <c r="R23" s="6">
        <f>IF($N23="","",(VLOOKUP($N23,'使い方　競技者データ'!$Y$11:$AD$110,3,FALSE)))</f>
      </c>
      <c r="S23" s="5">
        <f>IF($N23="","",(VLOOKUP($N23,'使い方　競技者データ'!$Y$11:$AD$110,4,FALSE)))</f>
      </c>
      <c r="T23" s="15">
        <f>IF(N23="","",'使い方　競技者データ'!$U$6)</f>
      </c>
      <c r="U23" s="4">
        <f>IF($N23="","",(VLOOKUP($N23,'使い方　競技者データ'!$Y$11:$AD$110,5,FALSE)))</f>
      </c>
      <c r="V23" s="5">
        <f>IF($N23="","",(VLOOKUP($N23,'使い方　競技者データ'!$Y$11:$AD$110,2)))</f>
      </c>
      <c r="W23" s="5">
        <f>IF($N23="","",(VLOOKUP($N23,'使い方　競技者データ'!$Y$11:$AD$110,6,FALSE)))</f>
      </c>
      <c r="Z23" s="236" t="s">
        <v>45</v>
      </c>
      <c r="AA23" s="237" t="s">
        <v>43</v>
      </c>
      <c r="AB23" s="226">
        <f aca="true" t="shared" si="2" ref="AB23:AB28">_xlfn.COUNTIFS(E$6:E$125,$AA23)</f>
        <v>0</v>
      </c>
      <c r="AC23" s="241" t="s">
        <v>175</v>
      </c>
      <c r="AD23" s="227">
        <f aca="true" t="shared" si="3" ref="AD23:AD28">_xlfn.COUNTIFS(P$6:P$125,$AA23)</f>
        <v>0</v>
      </c>
      <c r="AE23" s="228" t="s">
        <v>175</v>
      </c>
    </row>
    <row r="24" spans="3:31" ht="12.75">
      <c r="C24" s="199"/>
      <c r="D24" s="94">
        <f>IF($C24="","",(VLOOKUP($C24,'使い方　競技者データ'!$R$11:$W$110,2,FALSE)))</f>
      </c>
      <c r="E24" s="21"/>
      <c r="F24" s="22"/>
      <c r="G24" s="6">
        <f>IF($C24="","",(VLOOKUP($C24,'使い方　競技者データ'!$R$11:$W$110,3,FALSE)))</f>
      </c>
      <c r="H24" s="5">
        <f>IF($C24="","",(VLOOKUP($C24,'使い方　競技者データ'!$R$11:$W$110,4,FALSE)))</f>
      </c>
      <c r="I24" s="15">
        <f>IF(C24="","",'使い方　競技者データ'!$U$6)</f>
      </c>
      <c r="J24" s="4">
        <f>IF($C24="","",(VLOOKUP($C24,'使い方　競技者データ'!$R$11:$W$110,5,FALSE)))</f>
      </c>
      <c r="K24" s="5">
        <f>IF($C24="","",(VLOOKUP($C24,'使い方　競技者データ'!$S$11:$W$110,3)))</f>
      </c>
      <c r="L24" s="5">
        <f>IF($C24="","",(VLOOKUP($C24,'使い方　競技者データ'!$R$11:$W$110,6,FALSE)))</f>
      </c>
      <c r="N24" s="204"/>
      <c r="O24" s="94">
        <f>IF($N24="","",(VLOOKUP($N24,'使い方　競技者データ'!$Y$11:$AD$110,2,FALSE)))</f>
      </c>
      <c r="P24" s="21"/>
      <c r="Q24" s="22"/>
      <c r="R24" s="6">
        <f>IF($N24="","",(VLOOKUP($N24,'使い方　競技者データ'!$Y$11:$AD$110,3,FALSE)))</f>
      </c>
      <c r="S24" s="5">
        <f>IF($N24="","",(VLOOKUP($N24,'使い方　競技者データ'!$Y$11:$AD$110,4,FALSE)))</f>
      </c>
      <c r="T24" s="15">
        <f>IF(N24="","",'使い方　競技者データ'!$U$6)</f>
      </c>
      <c r="U24" s="4">
        <f>IF($N24="","",(VLOOKUP($N24,'使い方　競技者データ'!$Y$11:$AD$110,5,FALSE)))</f>
      </c>
      <c r="V24" s="5">
        <f>IF($N24="","",(VLOOKUP($N24,'使い方　競技者データ'!$Y$11:$AD$110,2)))</f>
      </c>
      <c r="W24" s="5">
        <f>IF($N24="","",(VLOOKUP($N24,'使い方　競技者データ'!$Y$11:$AD$110,6,FALSE)))</f>
      </c>
      <c r="Z24" s="236" t="s">
        <v>47</v>
      </c>
      <c r="AA24" s="246" t="s">
        <v>48</v>
      </c>
      <c r="AB24" s="226">
        <f t="shared" si="2"/>
        <v>0</v>
      </c>
      <c r="AC24" s="241" t="s">
        <v>175</v>
      </c>
      <c r="AD24" s="227">
        <f t="shared" si="3"/>
        <v>0</v>
      </c>
      <c r="AE24" s="228" t="s">
        <v>175</v>
      </c>
    </row>
    <row r="25" spans="3:33" ht="12.75">
      <c r="C25" s="202"/>
      <c r="D25" s="97">
        <f>IF($C25="","",(VLOOKUP($C25,'使い方　競技者データ'!$R$11:$W$110,2,FALSE)))</f>
      </c>
      <c r="E25" s="23"/>
      <c r="F25" s="24"/>
      <c r="G25" s="7">
        <f>IF($C25="","",(VLOOKUP($C25,'使い方　競技者データ'!$R$11:$W$110,3,FALSE)))</f>
      </c>
      <c r="H25" s="9">
        <f>IF($C25="","",(VLOOKUP($C25,'使い方　競技者データ'!$R$11:$W$110,4,FALSE)))</f>
      </c>
      <c r="I25" s="16">
        <f>IF(C25="","",'使い方　競技者データ'!$U$6)</f>
      </c>
      <c r="J25" s="8">
        <f>IF($C25="","",(VLOOKUP($C25,'使い方　競技者データ'!$R$11:$W$110,5,FALSE)))</f>
      </c>
      <c r="K25" s="9">
        <f>IF($C25="","",(VLOOKUP($C25,'使い方　競技者データ'!$S$11:$W$110,3)))</f>
      </c>
      <c r="L25" s="9">
        <f>IF($C25="","",(VLOOKUP($C25,'使い方　競技者データ'!$R$11:$W$110,6,FALSE)))</f>
      </c>
      <c r="N25" s="207"/>
      <c r="O25" s="97">
        <f>IF($N25="","",(VLOOKUP($N25,'使い方　競技者データ'!$Y$11:$AD$110,2,FALSE)))</f>
      </c>
      <c r="P25" s="23"/>
      <c r="Q25" s="24"/>
      <c r="R25" s="7">
        <f>IF($N25="","",(VLOOKUP($N25,'使い方　競技者データ'!$Y$11:$AD$110,3,FALSE)))</f>
      </c>
      <c r="S25" s="9">
        <f>IF($N25="","",(VLOOKUP($N25,'使い方　競技者データ'!$Y$11:$AD$110,4,FALSE)))</f>
      </c>
      <c r="T25" s="16">
        <f>IF(N25="","",'使い方　競技者データ'!$U$6)</f>
      </c>
      <c r="U25" s="8">
        <f>IF($N25="","",(VLOOKUP($N25,'使い方　競技者データ'!$Y$11:$AD$110,5,FALSE)))</f>
      </c>
      <c r="V25" s="9">
        <f>IF($N25="","",(VLOOKUP($N25,'使い方　競技者データ'!$Y$11:$AD$110,2)))</f>
      </c>
      <c r="W25" s="9">
        <f>IF($N25="","",(VLOOKUP($N25,'使い方　競技者データ'!$Y$11:$AD$110,6,FALSE)))</f>
      </c>
      <c r="Z25" s="236" t="s">
        <v>182</v>
      </c>
      <c r="AA25" s="246" t="s">
        <v>185</v>
      </c>
      <c r="AB25" s="226">
        <f t="shared" si="2"/>
        <v>0</v>
      </c>
      <c r="AC25" s="241" t="s">
        <v>175</v>
      </c>
      <c r="AD25" s="227">
        <f t="shared" si="3"/>
        <v>0</v>
      </c>
      <c r="AE25" s="228" t="s">
        <v>175</v>
      </c>
      <c r="AG25" t="e">
        <f>SUM(#REF!,AB9:AB26)</f>
        <v>#REF!</v>
      </c>
    </row>
    <row r="26" spans="3:31" ht="12.75">
      <c r="C26" s="198"/>
      <c r="D26" s="93">
        <f>IF($C26="","",(VLOOKUP($C26,'使い方　競技者データ'!$R$11:$W$110,2,FALSE)))</f>
      </c>
      <c r="E26" s="31"/>
      <c r="F26" s="32"/>
      <c r="G26" s="33">
        <f>IF($C26="","",(VLOOKUP($C26,'使い方　競技者データ'!$R$11:$W$110,3,FALSE)))</f>
      </c>
      <c r="H26" s="34">
        <f>IF($C26="","",(VLOOKUP($C26,'使い方　競技者データ'!$R$11:$W$110,4,FALSE)))</f>
      </c>
      <c r="I26" s="35">
        <f>IF(C26="","",'使い方　競技者データ'!$U$6)</f>
      </c>
      <c r="J26" s="3">
        <f>IF($C26="","",(VLOOKUP($C26,'使い方　競技者データ'!$R$11:$W$110,5,FALSE)))</f>
      </c>
      <c r="K26" s="34">
        <f>IF($C26="","",(VLOOKUP($C26,'使い方　競技者データ'!$S$11:$W$110,3)))</f>
      </c>
      <c r="L26" s="34">
        <f>IF($C26="","",(VLOOKUP($C26,'使い方　競技者データ'!$R$11:$W$110,6,FALSE)))</f>
      </c>
      <c r="N26" s="203"/>
      <c r="O26" s="93">
        <f>IF($N26="","",(VLOOKUP($N26,'使い方　競技者データ'!$Y$11:$AD$110,2,FALSE)))</f>
      </c>
      <c r="P26" s="31"/>
      <c r="Q26" s="32"/>
      <c r="R26" s="33">
        <f>IF($N26="","",(VLOOKUP($N26,'使い方　競技者データ'!$Y$11:$AD$110,3,FALSE)))</f>
      </c>
      <c r="S26" s="34">
        <f>IF($N26="","",(VLOOKUP($N26,'使い方　競技者データ'!$Y$11:$AD$110,4,FALSE)))</f>
      </c>
      <c r="T26" s="35">
        <f>IF(N26="","",'使い方　競技者データ'!$U$6)</f>
      </c>
      <c r="U26" s="3">
        <f>IF($N26="","",(VLOOKUP($N26,'使い方　競技者データ'!$Y$11:$AD$110,5,FALSE)))</f>
      </c>
      <c r="V26" s="34">
        <f>IF($N26="","",(VLOOKUP($N26,'使い方　競技者データ'!$Y$11:$AD$110,2)))</f>
      </c>
      <c r="W26" s="34">
        <f>IF($N26="","",(VLOOKUP($N26,'使い方　競技者データ'!$Y$11:$AD$110,6,FALSE)))</f>
      </c>
      <c r="Z26" s="238" t="s">
        <v>183</v>
      </c>
      <c r="AA26" s="239" t="s">
        <v>186</v>
      </c>
      <c r="AB26" s="229">
        <f t="shared" si="2"/>
        <v>0</v>
      </c>
      <c r="AC26" s="242" t="s">
        <v>175</v>
      </c>
      <c r="AD26" s="230">
        <f t="shared" si="3"/>
        <v>0</v>
      </c>
      <c r="AE26" s="231" t="s">
        <v>175</v>
      </c>
    </row>
    <row r="27" spans="3:31" ht="12.75">
      <c r="C27" s="199"/>
      <c r="D27" s="94">
        <f>IF($C27="","",(VLOOKUP($C27,'使い方　競技者データ'!$R$11:$W$110,2,FALSE)))</f>
      </c>
      <c r="E27" s="21"/>
      <c r="F27" s="22"/>
      <c r="G27" s="6">
        <f>IF($C27="","",(VLOOKUP($C27,'使い方　競技者データ'!$R$11:$W$110,3,FALSE)))</f>
      </c>
      <c r="H27" s="5">
        <f>IF($C27="","",(VLOOKUP($C27,'使い方　競技者データ'!$R$11:$W$110,4,FALSE)))</f>
      </c>
      <c r="I27" s="15">
        <f>IF(C27="","",'使い方　競技者データ'!$U$6)</f>
      </c>
      <c r="J27" s="4">
        <f>IF($C27="","",(VLOOKUP($C27,'使い方　競技者データ'!$R$11:$W$110,5,FALSE)))</f>
      </c>
      <c r="K27" s="5">
        <f>IF($C27="","",(VLOOKUP($C27,'使い方　競技者データ'!$S$11:$W$110,3)))</f>
      </c>
      <c r="L27" s="5">
        <f>IF($C27="","",(VLOOKUP($C27,'使い方　競技者データ'!$R$11:$W$110,6,FALSE)))</f>
      </c>
      <c r="N27" s="204"/>
      <c r="O27" s="94">
        <f>IF($N27="","",(VLOOKUP($N27,'使い方　競技者データ'!$Y$11:$AD$110,2,FALSE)))</f>
      </c>
      <c r="P27" s="21"/>
      <c r="Q27" s="22"/>
      <c r="R27" s="6">
        <f>IF($N27="","",(VLOOKUP($N27,'使い方　競技者データ'!$Y$11:$AD$110,3,FALSE)))</f>
      </c>
      <c r="S27" s="5">
        <f>IF($N27="","",(VLOOKUP($N27,'使い方　競技者データ'!$Y$11:$AD$110,4,FALSE)))</f>
      </c>
      <c r="T27" s="15">
        <f>IF(N27="","",'使い方　競技者データ'!$U$6)</f>
      </c>
      <c r="U27" s="4">
        <f>IF($N27="","",(VLOOKUP($N27,'使い方　競技者データ'!$Y$11:$AD$110,5,FALSE)))</f>
      </c>
      <c r="V27" s="5">
        <f>IF($N27="","",(VLOOKUP($N27,'使い方　競技者データ'!$Y$11:$AD$110,2)))</f>
      </c>
      <c r="W27" s="5">
        <f>IF($N27="","",(VLOOKUP($N27,'使い方　競技者データ'!$Y$11:$AD$110,6,FALSE)))</f>
      </c>
      <c r="Z27" s="248" t="s">
        <v>55</v>
      </c>
      <c r="AA27" s="249" t="s">
        <v>146</v>
      </c>
      <c r="AB27" s="250">
        <f t="shared" si="2"/>
        <v>0</v>
      </c>
      <c r="AC27" s="251" t="s">
        <v>175</v>
      </c>
      <c r="AD27" s="250">
        <f t="shared" si="3"/>
        <v>0</v>
      </c>
      <c r="AE27" s="251" t="s">
        <v>175</v>
      </c>
    </row>
    <row r="28" spans="3:31" ht="12.75">
      <c r="C28" s="199"/>
      <c r="D28" s="94">
        <f>IF($C28="","",(VLOOKUP($C28,'使い方　競技者データ'!$R$11:$W$110,2,FALSE)))</f>
      </c>
      <c r="E28" s="21"/>
      <c r="F28" s="22"/>
      <c r="G28" s="6">
        <f>IF($C28="","",(VLOOKUP($C28,'使い方　競技者データ'!$R$11:$W$110,3,FALSE)))</f>
      </c>
      <c r="H28" s="5">
        <f>IF($C28="","",(VLOOKUP($C28,'使い方　競技者データ'!$R$11:$W$110,4,FALSE)))</f>
      </c>
      <c r="I28" s="15">
        <f>IF(C28="","",'使い方　競技者データ'!$U$6)</f>
      </c>
      <c r="J28" s="4">
        <f>IF($C28="","",(VLOOKUP($C28,'使い方　競技者データ'!$R$11:$W$110,5,FALSE)))</f>
      </c>
      <c r="K28" s="5">
        <f>IF($C28="","",(VLOOKUP($C28,'使い方　競技者データ'!$S$11:$W$110,3)))</f>
      </c>
      <c r="L28" s="5">
        <f>IF($C28="","",(VLOOKUP($C28,'使い方　競技者データ'!$R$11:$W$110,6,FALSE)))</f>
      </c>
      <c r="N28" s="204"/>
      <c r="O28" s="94">
        <f>IF($N28="","",(VLOOKUP($N28,'使い方　競技者データ'!$Y$11:$AD$110,2,FALSE)))</f>
      </c>
      <c r="P28" s="21"/>
      <c r="Q28" s="22"/>
      <c r="R28" s="6">
        <f>IF($N28="","",(VLOOKUP($N28,'使い方　競技者データ'!$Y$11:$AD$110,3,FALSE)))</f>
      </c>
      <c r="S28" s="5">
        <f>IF($N28="","",(VLOOKUP($N28,'使い方　競技者データ'!$Y$11:$AD$110,4,FALSE)))</f>
      </c>
      <c r="T28" s="15">
        <f>IF(N28="","",'使い方　競技者データ'!$U$6)</f>
      </c>
      <c r="U28" s="4">
        <f>IF($N28="","",(VLOOKUP($N28,'使い方　競技者データ'!$Y$11:$AD$110,5,FALSE)))</f>
      </c>
      <c r="V28" s="5">
        <f>IF($N28="","",(VLOOKUP($N28,'使い方　競技者データ'!$Y$11:$AD$110,2)))</f>
      </c>
      <c r="W28" s="5">
        <f>IF($N28="","",(VLOOKUP($N28,'使い方　競技者データ'!$Y$11:$AD$110,6,FALSE)))</f>
      </c>
      <c r="Z28" s="6" t="s">
        <v>150</v>
      </c>
      <c r="AA28" s="252" t="s">
        <v>147</v>
      </c>
      <c r="AB28" s="119">
        <f t="shared" si="2"/>
        <v>0</v>
      </c>
      <c r="AC28" s="253" t="s">
        <v>175</v>
      </c>
      <c r="AD28" s="119">
        <f t="shared" si="3"/>
        <v>0</v>
      </c>
      <c r="AE28" s="253" t="s">
        <v>175</v>
      </c>
    </row>
    <row r="29" spans="3:31" ht="12.75">
      <c r="C29" s="199"/>
      <c r="D29" s="94">
        <f>IF($C29="","",(VLOOKUP($C29,'使い方　競技者データ'!$R$11:$W$110,2,FALSE)))</f>
      </c>
      <c r="E29" s="21"/>
      <c r="F29" s="22"/>
      <c r="G29" s="6">
        <f>IF($C29="","",(VLOOKUP($C29,'使い方　競技者データ'!$R$11:$W$110,3,FALSE)))</f>
      </c>
      <c r="H29" s="5">
        <f>IF($C29="","",(VLOOKUP($C29,'使い方　競技者データ'!$R$11:$W$110,4,FALSE)))</f>
      </c>
      <c r="I29" s="15">
        <f>IF(C29="","",'使い方　競技者データ'!$U$6)</f>
      </c>
      <c r="J29" s="4">
        <f>IF($C29="","",(VLOOKUP($C29,'使い方　競技者データ'!$R$11:$W$110,5,FALSE)))</f>
      </c>
      <c r="K29" s="5">
        <f>IF($C29="","",(VLOOKUP($C29,'使い方　競技者データ'!$S$11:$W$110,3)))</f>
      </c>
      <c r="L29" s="5">
        <f>IF($C29="","",(VLOOKUP($C29,'使い方　競技者データ'!$R$11:$W$110,6,FALSE)))</f>
      </c>
      <c r="N29" s="204"/>
      <c r="O29" s="94">
        <f>IF($N29="","",(VLOOKUP($N29,'使い方　競技者データ'!$Y$11:$AD$110,2,FALSE)))</f>
      </c>
      <c r="P29" s="21"/>
      <c r="Q29" s="22"/>
      <c r="R29" s="6">
        <f>IF($N29="","",(VLOOKUP($N29,'使い方　競技者データ'!$Y$11:$AD$110,3,FALSE)))</f>
      </c>
      <c r="S29" s="5">
        <f>IF($N29="","",(VLOOKUP($N29,'使い方　競技者データ'!$Y$11:$AD$110,4,FALSE)))</f>
      </c>
      <c r="T29" s="15">
        <f>IF(N29="","",'使い方　競技者データ'!$U$6)</f>
      </c>
      <c r="U29" s="4">
        <f>IF($N29="","",(VLOOKUP($N29,'使い方　競技者データ'!$Y$11:$AD$110,5,FALSE)))</f>
      </c>
      <c r="V29" s="5">
        <f>IF($N29="","",(VLOOKUP($N29,'使い方　競技者データ'!$Y$11:$AD$110,2)))</f>
      </c>
      <c r="W29" s="5">
        <f>IF($N29="","",(VLOOKUP($N29,'使い方　競技者データ'!$Y$11:$AD$110,6,FALSE)))</f>
      </c>
      <c r="Z29" s="6" t="s">
        <v>150</v>
      </c>
      <c r="AA29" s="252" t="s">
        <v>212</v>
      </c>
      <c r="AB29" s="119">
        <f aca="true" t="shared" si="4" ref="AB29:AB34">_xlfn.COUNTIFS(E$6:E$125,$AA29)</f>
        <v>0</v>
      </c>
      <c r="AC29" s="253" t="s">
        <v>175</v>
      </c>
      <c r="AD29" s="119">
        <f aca="true" t="shared" si="5" ref="AD29:AD34">_xlfn.COUNTIFS(P$6:P$125,$AA29)</f>
        <v>0</v>
      </c>
      <c r="AE29" s="253" t="s">
        <v>175</v>
      </c>
    </row>
    <row r="30" spans="3:31" ht="12.75">
      <c r="C30" s="200"/>
      <c r="D30" s="95">
        <f>IF($C30="","",(VLOOKUP($C30,'使い方　競技者データ'!$R$11:$W$110,2,FALSE)))</f>
      </c>
      <c r="E30" s="25"/>
      <c r="F30" s="26"/>
      <c r="G30" s="27">
        <f>IF($C30="","",(VLOOKUP($C30,'使い方　競技者データ'!$R$11:$W$110,3,FALSE)))</f>
      </c>
      <c r="H30" s="28">
        <f>IF($C30="","",(VLOOKUP($C30,'使い方　競技者データ'!$R$11:$W$110,4,FALSE)))</f>
      </c>
      <c r="I30" s="29">
        <f>IF(C30="","",'使い方　競技者データ'!$U$6)</f>
      </c>
      <c r="J30" s="30">
        <f>IF($C30="","",(VLOOKUP($C30,'使い方　競技者データ'!$R$11:$W$110,5,FALSE)))</f>
      </c>
      <c r="K30" s="28">
        <f>IF($C30="","",(VLOOKUP($C30,'使い方　競技者データ'!$S$11:$W$110,3)))</f>
      </c>
      <c r="L30" s="28">
        <f>IF($C30="","",(VLOOKUP($C30,'使い方　競技者データ'!$R$11:$W$110,6,FALSE)))</f>
      </c>
      <c r="N30" s="205"/>
      <c r="O30" s="95">
        <f>IF($N30="","",(VLOOKUP($N30,'使い方　競技者データ'!$Y$11:$AD$110,2,FALSE)))</f>
      </c>
      <c r="P30" s="25"/>
      <c r="Q30" s="26"/>
      <c r="R30" s="27">
        <f>IF($N30="","",(VLOOKUP($N30,'使い方　競技者データ'!$Y$11:$AD$110,3,FALSE)))</f>
      </c>
      <c r="S30" s="28">
        <f>IF($N30="","",(VLOOKUP($N30,'使い方　競技者データ'!$Y$11:$AD$110,4,FALSE)))</f>
      </c>
      <c r="T30" s="29">
        <f>IF(N30="","",'使い方　競技者データ'!$U$6)</f>
      </c>
      <c r="U30" s="30">
        <f>IF($N30="","",(VLOOKUP($N30,'使い方　競技者データ'!$Y$11:$AD$110,5,FALSE)))</f>
      </c>
      <c r="V30" s="28">
        <f>IF($N30="","",(VLOOKUP($N30,'使い方　競技者データ'!$Y$11:$AD$110,2)))</f>
      </c>
      <c r="W30" s="28">
        <f>IF($N30="","",(VLOOKUP($N30,'使い方　競技者データ'!$Y$11:$AD$110,6,FALSE)))</f>
      </c>
      <c r="Z30" s="7" t="s">
        <v>150</v>
      </c>
      <c r="AA30" s="254" t="s">
        <v>213</v>
      </c>
      <c r="AB30" s="120">
        <f t="shared" si="4"/>
        <v>0</v>
      </c>
      <c r="AC30" s="255" t="s">
        <v>175</v>
      </c>
      <c r="AD30" s="120">
        <f t="shared" si="5"/>
        <v>0</v>
      </c>
      <c r="AE30" s="255" t="s">
        <v>175</v>
      </c>
    </row>
    <row r="31" spans="3:31" ht="12.75">
      <c r="C31" s="201"/>
      <c r="D31" s="96">
        <f>IF($C31="","",(VLOOKUP($C31,'使い方　競技者データ'!$R$11:$W$110,2,FALSE)))</f>
      </c>
      <c r="E31" s="19"/>
      <c r="F31" s="20"/>
      <c r="G31" s="12">
        <f>IF($C31="","",(VLOOKUP($C31,'使い方　競技者データ'!$R$11:$W$110,3,FALSE)))</f>
      </c>
      <c r="H31" s="11">
        <f>IF($C31="","",(VLOOKUP($C31,'使い方　競技者データ'!$R$11:$W$110,4,FALSE)))</f>
      </c>
      <c r="I31" s="14">
        <f>IF(C31="","",'使い方　競技者データ'!$U$6)</f>
      </c>
      <c r="J31" s="10">
        <f>IF($C31="","",(VLOOKUP($C31,'使い方　競技者データ'!$R$11:$W$110,5,FALSE)))</f>
      </c>
      <c r="K31" s="11">
        <f>IF($C31="","",(VLOOKUP($C31,'使い方　競技者データ'!$S$11:$W$110,3)))</f>
      </c>
      <c r="L31" s="11">
        <f>IF($C31="","",(VLOOKUP($C31,'使い方　競技者データ'!$R$11:$W$110,6,FALSE)))</f>
      </c>
      <c r="N31" s="206"/>
      <c r="O31" s="96">
        <f>IF($N31="","",(VLOOKUP($N31,'使い方　競技者データ'!$Y$11:$AD$110,2,FALSE)))</f>
      </c>
      <c r="P31" s="19"/>
      <c r="Q31" s="20"/>
      <c r="R31" s="12">
        <f>IF($N31="","",(VLOOKUP($N31,'使い方　競技者データ'!$Y$11:$AD$110,3,FALSE)))</f>
      </c>
      <c r="S31" s="11">
        <f>IF($N31="","",(VLOOKUP($N31,'使い方　競技者データ'!$Y$11:$AD$110,4,FALSE)))</f>
      </c>
      <c r="T31" s="14">
        <f>IF(N31="","",'使い方　競技者データ'!$U$6)</f>
      </c>
      <c r="U31" s="10">
        <f>IF($N31="","",(VLOOKUP($N31,'使い方　競技者データ'!$Y$11:$AD$110,5,FALSE)))</f>
      </c>
      <c r="V31" s="11">
        <f>IF($N31="","",(VLOOKUP($N31,'使い方　競技者データ'!$Y$11:$AD$110,2)))</f>
      </c>
      <c r="W31" s="11">
        <f>IF($N31="","",(VLOOKUP($N31,'使い方　競技者データ'!$Y$11:$AD$110,6,FALSE)))</f>
      </c>
      <c r="Z31" s="248" t="s">
        <v>184</v>
      </c>
      <c r="AA31" s="249" t="s">
        <v>197</v>
      </c>
      <c r="AB31" s="250">
        <f t="shared" si="4"/>
        <v>0</v>
      </c>
      <c r="AC31" s="251" t="s">
        <v>175</v>
      </c>
      <c r="AD31" s="250">
        <f t="shared" si="5"/>
        <v>0</v>
      </c>
      <c r="AE31" s="251" t="s">
        <v>175</v>
      </c>
    </row>
    <row r="32" spans="3:31" ht="12.75">
      <c r="C32" s="199"/>
      <c r="D32" s="94">
        <f>IF($C32="","",(VLOOKUP($C32,'使い方　競技者データ'!$R$11:$W$110,2,FALSE)))</f>
      </c>
      <c r="E32" s="21"/>
      <c r="F32" s="22"/>
      <c r="G32" s="6">
        <f>IF($C32="","",(VLOOKUP($C32,'使い方　競技者データ'!$R$11:$W$110,3,FALSE)))</f>
      </c>
      <c r="H32" s="5">
        <f>IF($C32="","",(VLOOKUP($C32,'使い方　競技者データ'!$R$11:$W$110,4,FALSE)))</f>
      </c>
      <c r="I32" s="15">
        <f>IF(C32="","",'使い方　競技者データ'!$U$6)</f>
      </c>
      <c r="J32" s="4">
        <f>IF($C32="","",(VLOOKUP($C32,'使い方　競技者データ'!$R$11:$W$110,5,FALSE)))</f>
      </c>
      <c r="K32" s="5">
        <f>IF($C32="","",(VLOOKUP($C32,'使い方　競技者データ'!$S$11:$W$110,3)))</f>
      </c>
      <c r="L32" s="5">
        <f>IF($C32="","",(VLOOKUP($C32,'使い方　競技者データ'!$R$11:$W$110,6,FALSE)))</f>
      </c>
      <c r="N32" s="204"/>
      <c r="O32" s="94">
        <f>IF($N32="","",(VLOOKUP($N32,'使い方　競技者データ'!$Y$11:$AD$110,2,FALSE)))</f>
      </c>
      <c r="P32" s="21"/>
      <c r="Q32" s="22"/>
      <c r="R32" s="6">
        <f>IF($N32="","",(VLOOKUP($N32,'使い方　競技者データ'!$Y$11:$AD$110,3,FALSE)))</f>
      </c>
      <c r="S32" s="5">
        <f>IF($N32="","",(VLOOKUP($N32,'使い方　競技者データ'!$Y$11:$AD$110,4,FALSE)))</f>
      </c>
      <c r="T32" s="15">
        <f>IF(N32="","",'使い方　競技者データ'!$U$6)</f>
      </c>
      <c r="U32" s="4">
        <f>IF($N32="","",(VLOOKUP($N32,'使い方　競技者データ'!$Y$11:$AD$110,5,FALSE)))</f>
      </c>
      <c r="V32" s="5">
        <f>IF($N32="","",(VLOOKUP($N32,'使い方　競技者データ'!$Y$11:$AD$110,2)))</f>
      </c>
      <c r="W32" s="5">
        <f>IF($N32="","",(VLOOKUP($N32,'使い方　競技者データ'!$Y$11:$AD$110,6,FALSE)))</f>
      </c>
      <c r="Z32" s="6" t="s">
        <v>216</v>
      </c>
      <c r="AA32" s="252" t="s">
        <v>198</v>
      </c>
      <c r="AB32" s="119">
        <f t="shared" si="4"/>
        <v>0</v>
      </c>
      <c r="AC32" s="253" t="s">
        <v>175</v>
      </c>
      <c r="AD32" s="119">
        <f t="shared" si="5"/>
        <v>0</v>
      </c>
      <c r="AE32" s="253" t="s">
        <v>175</v>
      </c>
    </row>
    <row r="33" spans="3:31" ht="12.75">
      <c r="C33" s="199"/>
      <c r="D33" s="94">
        <f>IF($C33="","",(VLOOKUP($C33,'使い方　競技者データ'!$R$11:$W$110,2,FALSE)))</f>
      </c>
      <c r="E33" s="21"/>
      <c r="F33" s="22"/>
      <c r="G33" s="6">
        <f>IF($C33="","",(VLOOKUP($C33,'使い方　競技者データ'!$R$11:$W$110,3,FALSE)))</f>
      </c>
      <c r="H33" s="5">
        <f>IF($C33="","",(VLOOKUP($C33,'使い方　競技者データ'!$R$11:$W$110,4,FALSE)))</f>
      </c>
      <c r="I33" s="15">
        <f>IF(C33="","",'使い方　競技者データ'!$U$6)</f>
      </c>
      <c r="J33" s="4">
        <f>IF($C33="","",(VLOOKUP($C33,'使い方　競技者データ'!$R$11:$W$110,5,FALSE)))</f>
      </c>
      <c r="K33" s="5">
        <f>IF($C33="","",(VLOOKUP($C33,'使い方　競技者データ'!$S$11:$W$110,3)))</f>
      </c>
      <c r="L33" s="5">
        <f>IF($C33="","",(VLOOKUP($C33,'使い方　競技者データ'!$R$11:$W$110,6,FALSE)))</f>
      </c>
      <c r="N33" s="204"/>
      <c r="O33" s="94">
        <f>IF($N33="","",(VLOOKUP($N33,'使い方　競技者データ'!$Y$11:$AD$110,2,FALSE)))</f>
      </c>
      <c r="P33" s="21"/>
      <c r="Q33" s="22"/>
      <c r="R33" s="6">
        <f>IF($N33="","",(VLOOKUP($N33,'使い方　競技者データ'!$Y$11:$AD$110,3,FALSE)))</f>
      </c>
      <c r="S33" s="5">
        <f>IF($N33="","",(VLOOKUP($N33,'使い方　競技者データ'!$Y$11:$AD$110,4,FALSE)))</f>
      </c>
      <c r="T33" s="15">
        <f>IF(N33="","",'使い方　競技者データ'!$U$6)</f>
      </c>
      <c r="U33" s="4">
        <f>IF($N33="","",(VLOOKUP($N33,'使い方　競技者データ'!$Y$11:$AD$110,5,FALSE)))</f>
      </c>
      <c r="V33" s="5">
        <f>IF($N33="","",(VLOOKUP($N33,'使い方　競技者データ'!$Y$11:$AD$110,2)))</f>
      </c>
      <c r="W33" s="5">
        <f>IF($N33="","",(VLOOKUP($N33,'使い方　競技者データ'!$Y$11:$AD$110,6,FALSE)))</f>
      </c>
      <c r="Z33" s="6" t="s">
        <v>216</v>
      </c>
      <c r="AA33" s="252" t="s">
        <v>214</v>
      </c>
      <c r="AB33" s="119">
        <f t="shared" si="4"/>
        <v>0</v>
      </c>
      <c r="AC33" s="253" t="s">
        <v>175</v>
      </c>
      <c r="AD33" s="119">
        <f t="shared" si="5"/>
        <v>0</v>
      </c>
      <c r="AE33" s="253" t="s">
        <v>175</v>
      </c>
    </row>
    <row r="34" spans="3:31" ht="12.75">
      <c r="C34" s="199"/>
      <c r="D34" s="94">
        <f>IF($C34="","",(VLOOKUP($C34,'使い方　競技者データ'!$R$11:$W$110,2,FALSE)))</f>
      </c>
      <c r="E34" s="21"/>
      <c r="F34" s="22"/>
      <c r="G34" s="6">
        <f>IF($C34="","",(VLOOKUP($C34,'使い方　競技者データ'!$R$11:$W$110,3,FALSE)))</f>
      </c>
      <c r="H34" s="5">
        <f>IF($C34="","",(VLOOKUP($C34,'使い方　競技者データ'!$R$11:$W$110,4,FALSE)))</f>
      </c>
      <c r="I34" s="15">
        <f>IF(C34="","",'使い方　競技者データ'!$U$6)</f>
      </c>
      <c r="J34" s="4">
        <f>IF($C34="","",(VLOOKUP($C34,'使い方　競技者データ'!$R$11:$W$110,5,FALSE)))</f>
      </c>
      <c r="K34" s="5">
        <f>IF($C34="","",(VLOOKUP($C34,'使い方　競技者データ'!$S$11:$W$110,3)))</f>
      </c>
      <c r="L34" s="5">
        <f>IF($C34="","",(VLOOKUP($C34,'使い方　競技者データ'!$R$11:$W$110,6,FALSE)))</f>
      </c>
      <c r="N34" s="204"/>
      <c r="O34" s="94">
        <f>IF($N34="","",(VLOOKUP($N34,'使い方　競技者データ'!$Y$11:$AD$110,2,FALSE)))</f>
      </c>
      <c r="P34" s="21"/>
      <c r="Q34" s="22"/>
      <c r="R34" s="6">
        <f>IF($N34="","",(VLOOKUP($N34,'使い方　競技者データ'!$Y$11:$AD$110,3,FALSE)))</f>
      </c>
      <c r="S34" s="5">
        <f>IF($N34="","",(VLOOKUP($N34,'使い方　競技者データ'!$Y$11:$AD$110,4,FALSE)))</f>
      </c>
      <c r="T34" s="15">
        <f>IF(N34="","",'使い方　競技者データ'!$U$6)</f>
      </c>
      <c r="U34" s="4">
        <f>IF($N34="","",(VLOOKUP($N34,'使い方　競技者データ'!$Y$11:$AD$110,5,FALSE)))</f>
      </c>
      <c r="V34" s="5">
        <f>IF($N34="","",(VLOOKUP($N34,'使い方　競技者データ'!$Y$11:$AD$110,2)))</f>
      </c>
      <c r="W34" s="5">
        <f>IF($N34="","",(VLOOKUP($N34,'使い方　競技者データ'!$Y$11:$AD$110,6,FALSE)))</f>
      </c>
      <c r="Z34" s="7" t="s">
        <v>216</v>
      </c>
      <c r="AA34" s="254" t="s">
        <v>215</v>
      </c>
      <c r="AB34" s="120">
        <f t="shared" si="4"/>
        <v>0</v>
      </c>
      <c r="AC34" s="255" t="s">
        <v>175</v>
      </c>
      <c r="AD34" s="120">
        <f t="shared" si="5"/>
        <v>0</v>
      </c>
      <c r="AE34" s="255" t="s">
        <v>175</v>
      </c>
    </row>
    <row r="35" spans="3:23" ht="12.75">
      <c r="C35" s="202"/>
      <c r="D35" s="97">
        <f>IF($C35="","",(VLOOKUP($C35,'使い方　競技者データ'!$R$11:$W$110,2,FALSE)))</f>
      </c>
      <c r="E35" s="23"/>
      <c r="F35" s="24"/>
      <c r="G35" s="7">
        <f>IF($C35="","",(VLOOKUP($C35,'使い方　競技者データ'!$R$11:$W$110,3,FALSE)))</f>
      </c>
      <c r="H35" s="9">
        <f>IF($C35="","",(VLOOKUP($C35,'使い方　競技者データ'!$R$11:$W$110,4,FALSE)))</f>
      </c>
      <c r="I35" s="16">
        <f>IF(C35="","",'使い方　競技者データ'!$U$6)</f>
      </c>
      <c r="J35" s="8">
        <f>IF($C35="","",(VLOOKUP($C35,'使い方　競技者データ'!$R$11:$W$110,5,FALSE)))</f>
      </c>
      <c r="K35" s="9">
        <f>IF($C35="","",(VLOOKUP($C35,'使い方　競技者データ'!$S$11:$W$110,3)))</f>
      </c>
      <c r="L35" s="9">
        <f>IF($C35="","",(VLOOKUP($C35,'使い方　競技者データ'!$R$11:$W$110,6,FALSE)))</f>
      </c>
      <c r="N35" s="207"/>
      <c r="O35" s="97">
        <f>IF($N35="","",(VLOOKUP($N35,'使い方　競技者データ'!$Y$11:$AD$110,2,FALSE)))</f>
      </c>
      <c r="P35" s="23"/>
      <c r="Q35" s="24"/>
      <c r="R35" s="7">
        <f>IF($N35="","",(VLOOKUP($N35,'使い方　競技者データ'!$Y$11:$AD$110,3,FALSE)))</f>
      </c>
      <c r="S35" s="9">
        <f>IF($N35="","",(VLOOKUP($N35,'使い方　競技者データ'!$Y$11:$AD$110,4,FALSE)))</f>
      </c>
      <c r="T35" s="16">
        <f>IF(N35="","",'使い方　競技者データ'!$U$6)</f>
      </c>
      <c r="U35" s="8">
        <f>IF($N35="","",(VLOOKUP($N35,'使い方　競技者データ'!$Y$11:$AD$110,5,FALSE)))</f>
      </c>
      <c r="V35" s="9">
        <f>IF($N35="","",(VLOOKUP($N35,'使い方　競技者データ'!$Y$11:$AD$110,2)))</f>
      </c>
      <c r="W35" s="9">
        <f>IF($N35="","",(VLOOKUP($N35,'使い方　競技者データ'!$Y$11:$AD$110,6,FALSE)))</f>
      </c>
    </row>
    <row r="36" spans="3:23" ht="12.75">
      <c r="C36" s="198"/>
      <c r="D36" s="93">
        <f>IF($C36="","",(VLOOKUP($C36,'使い方　競技者データ'!$R$11:$W$110,2,FALSE)))</f>
      </c>
      <c r="E36" s="31"/>
      <c r="F36" s="32"/>
      <c r="G36" s="33">
        <f>IF($C36="","",(VLOOKUP($C36,'使い方　競技者データ'!$R$11:$W$110,3,FALSE)))</f>
      </c>
      <c r="H36" s="34">
        <f>IF($C36="","",(VLOOKUP($C36,'使い方　競技者データ'!$R$11:$W$110,4,FALSE)))</f>
      </c>
      <c r="I36" s="35">
        <f>IF(C36="","",'使い方　競技者データ'!$U$6)</f>
      </c>
      <c r="J36" s="3">
        <f>IF($C36="","",(VLOOKUP($C36,'使い方　競技者データ'!$R$11:$W$110,5,FALSE)))</f>
      </c>
      <c r="K36" s="34">
        <f>IF($C36="","",(VLOOKUP($C36,'使い方　競技者データ'!$S$11:$W$110,3)))</f>
      </c>
      <c r="L36" s="34">
        <f>IF($C36="","",(VLOOKUP($C36,'使い方　競技者データ'!$R$11:$W$110,6,FALSE)))</f>
      </c>
      <c r="N36" s="203"/>
      <c r="O36" s="93">
        <f>IF($N36="","",(VLOOKUP($N36,'使い方　競技者データ'!$Y$11:$AD$110,2,FALSE)))</f>
      </c>
      <c r="P36" s="31"/>
      <c r="Q36" s="32"/>
      <c r="R36" s="33">
        <f>IF($N36="","",(VLOOKUP($N36,'使い方　競技者データ'!$Y$11:$AD$110,3,FALSE)))</f>
      </c>
      <c r="S36" s="34">
        <f>IF($N36="","",(VLOOKUP($N36,'使い方　競技者データ'!$Y$11:$AD$110,4,FALSE)))</f>
      </c>
      <c r="T36" s="35">
        <f>IF(N36="","",'使い方　競技者データ'!$U$6)</f>
      </c>
      <c r="U36" s="3">
        <f>IF($N36="","",(VLOOKUP($N36,'使い方　競技者データ'!$Y$11:$AD$110,5,FALSE)))</f>
      </c>
      <c r="V36" s="34">
        <f>IF($N36="","",(VLOOKUP($N36,'使い方　競技者データ'!$Y$11:$AD$110,2)))</f>
      </c>
      <c r="W36" s="34">
        <f>IF($N36="","",(VLOOKUP($N36,'使い方　競技者データ'!$Y$11:$AD$110,6,FALSE)))</f>
      </c>
    </row>
    <row r="37" spans="3:23" ht="12.75">
      <c r="C37" s="199"/>
      <c r="D37" s="94">
        <f>IF($C37="","",(VLOOKUP($C37,'使い方　競技者データ'!$R$11:$W$110,2,FALSE)))</f>
      </c>
      <c r="E37" s="21"/>
      <c r="F37" s="22"/>
      <c r="G37" s="6">
        <f>IF($C37="","",(VLOOKUP($C37,'使い方　競技者データ'!$R$11:$W$110,3,FALSE)))</f>
      </c>
      <c r="H37" s="5">
        <f>IF($C37="","",(VLOOKUP($C37,'使い方　競技者データ'!$R$11:$W$110,4,FALSE)))</f>
      </c>
      <c r="I37" s="15">
        <f>IF(C37="","",'使い方　競技者データ'!$U$6)</f>
      </c>
      <c r="J37" s="4">
        <f>IF($C37="","",(VLOOKUP($C37,'使い方　競技者データ'!$R$11:$W$110,5,FALSE)))</f>
      </c>
      <c r="K37" s="5">
        <f>IF($C37="","",(VLOOKUP($C37,'使い方　競技者データ'!$S$11:$W$110,3)))</f>
      </c>
      <c r="L37" s="5">
        <f>IF($C37="","",(VLOOKUP($C37,'使い方　競技者データ'!$R$11:$W$110,6,FALSE)))</f>
      </c>
      <c r="N37" s="204"/>
      <c r="O37" s="94">
        <f>IF($N37="","",(VLOOKUP($N37,'使い方　競技者データ'!$Y$11:$AD$110,2,FALSE)))</f>
      </c>
      <c r="P37" s="21"/>
      <c r="Q37" s="22"/>
      <c r="R37" s="6">
        <f>IF($N37="","",(VLOOKUP($N37,'使い方　競技者データ'!$Y$11:$AD$110,3,FALSE)))</f>
      </c>
      <c r="S37" s="5">
        <f>IF($N37="","",(VLOOKUP($N37,'使い方　競技者データ'!$Y$11:$AD$110,4,FALSE)))</f>
      </c>
      <c r="T37" s="15">
        <f>IF(N37="","",'使い方　競技者データ'!$U$6)</f>
      </c>
      <c r="U37" s="4">
        <f>IF($N37="","",(VLOOKUP($N37,'使い方　競技者データ'!$Y$11:$AD$110,5,FALSE)))</f>
      </c>
      <c r="V37" s="5">
        <f>IF($N37="","",(VLOOKUP($N37,'使い方　競技者データ'!$Y$11:$AD$110,2)))</f>
      </c>
      <c r="W37" s="5">
        <f>IF($N37="","",(VLOOKUP($N37,'使い方　競技者データ'!$Y$11:$AD$110,6,FALSE)))</f>
      </c>
    </row>
    <row r="38" spans="3:23" ht="12.75">
      <c r="C38" s="199"/>
      <c r="D38" s="94">
        <f>IF($C38="","",(VLOOKUP($C38,'使い方　競技者データ'!$R$11:$W$110,2,FALSE)))</f>
      </c>
      <c r="E38" s="21"/>
      <c r="F38" s="22"/>
      <c r="G38" s="6">
        <f>IF($C38="","",(VLOOKUP($C38,'使い方　競技者データ'!$R$11:$W$110,3,FALSE)))</f>
      </c>
      <c r="H38" s="5">
        <f>IF($C38="","",(VLOOKUP($C38,'使い方　競技者データ'!$R$11:$W$110,4,FALSE)))</f>
      </c>
      <c r="I38" s="15">
        <f>IF(C38="","",'使い方　競技者データ'!$U$6)</f>
      </c>
      <c r="J38" s="4">
        <f>IF($C38="","",(VLOOKUP($C38,'使い方　競技者データ'!$R$11:$W$110,5,FALSE)))</f>
      </c>
      <c r="K38" s="5">
        <f>IF($C38="","",(VLOOKUP($C38,'使い方　競技者データ'!$S$11:$W$110,3)))</f>
      </c>
      <c r="L38" s="5">
        <f>IF($C38="","",(VLOOKUP($C38,'使い方　競技者データ'!$R$11:$W$110,6,FALSE)))</f>
      </c>
      <c r="N38" s="204"/>
      <c r="O38" s="94">
        <f>IF($N38="","",(VLOOKUP($N38,'使い方　競技者データ'!$Y$11:$AD$110,2,FALSE)))</f>
      </c>
      <c r="P38" s="21"/>
      <c r="Q38" s="22"/>
      <c r="R38" s="6">
        <f>IF($N38="","",(VLOOKUP($N38,'使い方　競技者データ'!$Y$11:$AD$110,3,FALSE)))</f>
      </c>
      <c r="S38" s="5">
        <f>IF($N38="","",(VLOOKUP($N38,'使い方　競技者データ'!$Y$11:$AD$110,4,FALSE)))</f>
      </c>
      <c r="T38" s="15">
        <f>IF(N38="","",'使い方　競技者データ'!$U$6)</f>
      </c>
      <c r="U38" s="4">
        <f>IF($N38="","",(VLOOKUP($N38,'使い方　競技者データ'!$Y$11:$AD$110,5,FALSE)))</f>
      </c>
      <c r="V38" s="5">
        <f>IF($N38="","",(VLOOKUP($N38,'使い方　競技者データ'!$Y$11:$AD$110,2)))</f>
      </c>
      <c r="W38" s="5">
        <f>IF($N38="","",(VLOOKUP($N38,'使い方　競技者データ'!$Y$11:$AD$110,6,FALSE)))</f>
      </c>
    </row>
    <row r="39" spans="3:23" ht="12.75">
      <c r="C39" s="199"/>
      <c r="D39" s="94">
        <f>IF($C39="","",(VLOOKUP($C39,'使い方　競技者データ'!$R$11:$W$110,2,FALSE)))</f>
      </c>
      <c r="E39" s="21"/>
      <c r="F39" s="22"/>
      <c r="G39" s="6">
        <f>IF($C39="","",(VLOOKUP($C39,'使い方　競技者データ'!$R$11:$W$110,3,FALSE)))</f>
      </c>
      <c r="H39" s="5">
        <f>IF($C39="","",(VLOOKUP($C39,'使い方　競技者データ'!$R$11:$W$110,4,FALSE)))</f>
      </c>
      <c r="I39" s="15">
        <f>IF(C39="","",'使い方　競技者データ'!$U$6)</f>
      </c>
      <c r="J39" s="4">
        <f>IF($C39="","",(VLOOKUP($C39,'使い方　競技者データ'!$R$11:$W$110,5,FALSE)))</f>
      </c>
      <c r="K39" s="5">
        <f>IF($C39="","",(VLOOKUP($C39,'使い方　競技者データ'!$S$11:$W$110,3)))</f>
      </c>
      <c r="L39" s="5">
        <f>IF($C39="","",(VLOOKUP($C39,'使い方　競技者データ'!$R$11:$W$110,6,FALSE)))</f>
      </c>
      <c r="N39" s="204"/>
      <c r="O39" s="94">
        <f>IF($N39="","",(VLOOKUP($N39,'使い方　競技者データ'!$Y$11:$AD$110,2,FALSE)))</f>
      </c>
      <c r="P39" s="21"/>
      <c r="Q39" s="22"/>
      <c r="R39" s="6">
        <f>IF($N39="","",(VLOOKUP($N39,'使い方　競技者データ'!$Y$11:$AD$110,3,FALSE)))</f>
      </c>
      <c r="S39" s="5">
        <f>IF($N39="","",(VLOOKUP($N39,'使い方　競技者データ'!$Y$11:$AD$110,4,FALSE)))</f>
      </c>
      <c r="T39" s="15">
        <f>IF(N39="","",'使い方　競技者データ'!$U$6)</f>
      </c>
      <c r="U39" s="4">
        <f>IF($N39="","",(VLOOKUP($N39,'使い方　競技者データ'!$Y$11:$AD$110,5,FALSE)))</f>
      </c>
      <c r="V39" s="5">
        <f>IF($N39="","",(VLOOKUP($N39,'使い方　競技者データ'!$Y$11:$AD$110,2)))</f>
      </c>
      <c r="W39" s="5">
        <f>IF($N39="","",(VLOOKUP($N39,'使い方　競技者データ'!$Y$11:$AD$110,6,FALSE)))</f>
      </c>
    </row>
    <row r="40" spans="3:23" ht="12.75">
      <c r="C40" s="200"/>
      <c r="D40" s="95">
        <f>IF($C40="","",(VLOOKUP($C40,'使い方　競技者データ'!$R$11:$W$110,2,FALSE)))</f>
      </c>
      <c r="E40" s="25"/>
      <c r="F40" s="26"/>
      <c r="G40" s="27">
        <f>IF($C40="","",(VLOOKUP($C40,'使い方　競技者データ'!$R$11:$W$110,3,FALSE)))</f>
      </c>
      <c r="H40" s="28">
        <f>IF($C40="","",(VLOOKUP($C40,'使い方　競技者データ'!$R$11:$W$110,4,FALSE)))</f>
      </c>
      <c r="I40" s="29">
        <f>IF(C40="","",'使い方　競技者データ'!$U$6)</f>
      </c>
      <c r="J40" s="30">
        <f>IF($C40="","",(VLOOKUP($C40,'使い方　競技者データ'!$R$11:$W$110,5,FALSE)))</f>
      </c>
      <c r="K40" s="28">
        <f>IF($C40="","",(VLOOKUP($C40,'使い方　競技者データ'!$S$11:$W$110,3)))</f>
      </c>
      <c r="L40" s="28">
        <f>IF($C40="","",(VLOOKUP($C40,'使い方　競技者データ'!$R$11:$W$110,6,FALSE)))</f>
      </c>
      <c r="N40" s="205"/>
      <c r="O40" s="95">
        <f>IF($N40="","",(VLOOKUP($N40,'使い方　競技者データ'!$Y$11:$AD$110,2,FALSE)))</f>
      </c>
      <c r="P40" s="25"/>
      <c r="Q40" s="26"/>
      <c r="R40" s="27">
        <f>IF($N40="","",(VLOOKUP($N40,'使い方　競技者データ'!$Y$11:$AD$110,3,FALSE)))</f>
      </c>
      <c r="S40" s="28">
        <f>IF($N40="","",(VLOOKUP($N40,'使い方　競技者データ'!$Y$11:$AD$110,4,FALSE)))</f>
      </c>
      <c r="T40" s="29">
        <f>IF(N40="","",'使い方　競技者データ'!$U$6)</f>
      </c>
      <c r="U40" s="30">
        <f>IF($N40="","",(VLOOKUP($N40,'使い方　競技者データ'!$Y$11:$AD$110,5,FALSE)))</f>
      </c>
      <c r="V40" s="28">
        <f>IF($N40="","",(VLOOKUP($N40,'使い方　競技者データ'!$Y$11:$AD$110,2)))</f>
      </c>
      <c r="W40" s="28">
        <f>IF($N40="","",(VLOOKUP($N40,'使い方　競技者データ'!$Y$11:$AD$110,6,FALSE)))</f>
      </c>
    </row>
    <row r="41" spans="3:23" ht="12.75">
      <c r="C41" s="201"/>
      <c r="D41" s="96">
        <f>IF($C41="","",(VLOOKUP($C41,'使い方　競技者データ'!$R$11:$W$110,2,FALSE)))</f>
      </c>
      <c r="E41" s="19"/>
      <c r="F41" s="20"/>
      <c r="G41" s="12">
        <f>IF($C41="","",(VLOOKUP($C41,'使い方　競技者データ'!$R$11:$W$110,3,FALSE)))</f>
      </c>
      <c r="H41" s="11">
        <f>IF($C41="","",(VLOOKUP($C41,'使い方　競技者データ'!$R$11:$W$110,4,FALSE)))</f>
      </c>
      <c r="I41" s="14">
        <f>IF(C41="","",'使い方　競技者データ'!$U$6)</f>
      </c>
      <c r="J41" s="10">
        <f>IF($C41="","",(VLOOKUP($C41,'使い方　競技者データ'!$R$11:$W$110,5,FALSE)))</f>
      </c>
      <c r="K41" s="11">
        <f>IF($C41="","",(VLOOKUP($C41,'使い方　競技者データ'!$S$11:$W$110,3)))</f>
      </c>
      <c r="L41" s="11">
        <f>IF($C41="","",(VLOOKUP($C41,'使い方　競技者データ'!$R$11:$W$110,6,FALSE)))</f>
      </c>
      <c r="N41" s="206"/>
      <c r="O41" s="96">
        <f>IF($N41="","",(VLOOKUP($N41,'使い方　競技者データ'!$Y$11:$AD$110,2,FALSE)))</f>
      </c>
      <c r="P41" s="19"/>
      <c r="Q41" s="20"/>
      <c r="R41" s="12">
        <f>IF($N41="","",(VLOOKUP($N41,'使い方　競技者データ'!$Y$11:$AD$110,3,FALSE)))</f>
      </c>
      <c r="S41" s="11">
        <f>IF($N41="","",(VLOOKUP($N41,'使い方　競技者データ'!$Y$11:$AD$110,4,FALSE)))</f>
      </c>
      <c r="T41" s="14">
        <f>IF(N41="","",'使い方　競技者データ'!$U$6)</f>
      </c>
      <c r="U41" s="10">
        <f>IF($N41="","",(VLOOKUP($N41,'使い方　競技者データ'!$Y$11:$AD$110,5,FALSE)))</f>
      </c>
      <c r="V41" s="11">
        <f>IF($N41="","",(VLOOKUP($N41,'使い方　競技者データ'!$Y$11:$AD$110,2)))</f>
      </c>
      <c r="W41" s="11">
        <f>IF($N41="","",(VLOOKUP($N41,'使い方　競技者データ'!$Y$11:$AD$110,6,FALSE)))</f>
      </c>
    </row>
    <row r="42" spans="3:23" ht="12.75">
      <c r="C42" s="199"/>
      <c r="D42" s="94">
        <f>IF($C42="","",(VLOOKUP($C42,'使い方　競技者データ'!$R$11:$W$110,2,FALSE)))</f>
      </c>
      <c r="E42" s="21"/>
      <c r="F42" s="22"/>
      <c r="G42" s="6">
        <f>IF($C42="","",(VLOOKUP($C42,'使い方　競技者データ'!$R$11:$W$110,3,FALSE)))</f>
      </c>
      <c r="H42" s="5">
        <f>IF($C42="","",(VLOOKUP($C42,'使い方　競技者データ'!$R$11:$W$110,4,FALSE)))</f>
      </c>
      <c r="I42" s="15">
        <f>IF(C42="","",'使い方　競技者データ'!$U$6)</f>
      </c>
      <c r="J42" s="4">
        <f>IF($C42="","",(VLOOKUP($C42,'使い方　競技者データ'!$R$11:$W$110,5,FALSE)))</f>
      </c>
      <c r="K42" s="5">
        <f>IF($C42="","",(VLOOKUP($C42,'使い方　競技者データ'!$S$11:$W$110,3)))</f>
      </c>
      <c r="L42" s="5">
        <f>IF($C42="","",(VLOOKUP($C42,'使い方　競技者データ'!$R$11:$W$110,6,FALSE)))</f>
      </c>
      <c r="N42" s="204"/>
      <c r="O42" s="94">
        <f>IF($N42="","",(VLOOKUP($N42,'使い方　競技者データ'!$Y$11:$AD$110,2,FALSE)))</f>
      </c>
      <c r="P42" s="21"/>
      <c r="Q42" s="22"/>
      <c r="R42" s="6">
        <f>IF($N42="","",(VLOOKUP($N42,'使い方　競技者データ'!$Y$11:$AD$110,3,FALSE)))</f>
      </c>
      <c r="S42" s="5">
        <f>IF($N42="","",(VLOOKUP($N42,'使い方　競技者データ'!$Y$11:$AD$110,4,FALSE)))</f>
      </c>
      <c r="T42" s="15">
        <f>IF(N42="","",'使い方　競技者データ'!$U$6)</f>
      </c>
      <c r="U42" s="4">
        <f>IF($N42="","",(VLOOKUP($N42,'使い方　競技者データ'!$Y$11:$AD$110,5,FALSE)))</f>
      </c>
      <c r="V42" s="5">
        <f>IF($N42="","",(VLOOKUP($N42,'使い方　競技者データ'!$Y$11:$AD$110,2)))</f>
      </c>
      <c r="W42" s="5">
        <f>IF($N42="","",(VLOOKUP($N42,'使い方　競技者データ'!$Y$11:$AD$110,6,FALSE)))</f>
      </c>
    </row>
    <row r="43" spans="3:23" ht="12.75">
      <c r="C43" s="199"/>
      <c r="D43" s="94">
        <f>IF($C43="","",(VLOOKUP($C43,'使い方　競技者データ'!$R$11:$W$110,2,FALSE)))</f>
      </c>
      <c r="E43" s="21"/>
      <c r="F43" s="22"/>
      <c r="G43" s="6">
        <f>IF($C43="","",(VLOOKUP($C43,'使い方　競技者データ'!$R$11:$W$110,3,FALSE)))</f>
      </c>
      <c r="H43" s="5">
        <f>IF($C43="","",(VLOOKUP($C43,'使い方　競技者データ'!$R$11:$W$110,4,FALSE)))</f>
      </c>
      <c r="I43" s="15">
        <f>IF(C43="","",'使い方　競技者データ'!$U$6)</f>
      </c>
      <c r="J43" s="4">
        <f>IF($C43="","",(VLOOKUP($C43,'使い方　競技者データ'!$R$11:$W$110,5,FALSE)))</f>
      </c>
      <c r="K43" s="5">
        <f>IF($C43="","",(VLOOKUP($C43,'使い方　競技者データ'!$S$11:$W$110,3)))</f>
      </c>
      <c r="L43" s="5">
        <f>IF($C43="","",(VLOOKUP($C43,'使い方　競技者データ'!$R$11:$W$110,6,FALSE)))</f>
      </c>
      <c r="N43" s="204"/>
      <c r="O43" s="94">
        <f>IF($N43="","",(VLOOKUP($N43,'使い方　競技者データ'!$Y$11:$AD$110,2,FALSE)))</f>
      </c>
      <c r="P43" s="21"/>
      <c r="Q43" s="22"/>
      <c r="R43" s="6">
        <f>IF($N43="","",(VLOOKUP($N43,'使い方　競技者データ'!$Y$11:$AD$110,3,FALSE)))</f>
      </c>
      <c r="S43" s="5">
        <f>IF($N43="","",(VLOOKUP($N43,'使い方　競技者データ'!$Y$11:$AD$110,4,FALSE)))</f>
      </c>
      <c r="T43" s="15">
        <f>IF(N43="","",'使い方　競技者データ'!$U$6)</f>
      </c>
      <c r="U43" s="4">
        <f>IF($N43="","",(VLOOKUP($N43,'使い方　競技者データ'!$Y$11:$AD$110,5,FALSE)))</f>
      </c>
      <c r="V43" s="5">
        <f>IF($N43="","",(VLOOKUP($N43,'使い方　競技者データ'!$Y$11:$AD$110,2)))</f>
      </c>
      <c r="W43" s="5">
        <f>IF($N43="","",(VLOOKUP($N43,'使い方　競技者データ'!$Y$11:$AD$110,6,FALSE)))</f>
      </c>
    </row>
    <row r="44" spans="3:23" ht="12.75">
      <c r="C44" s="199"/>
      <c r="D44" s="94">
        <f>IF($C44="","",(VLOOKUP($C44,'使い方　競技者データ'!$R$11:$W$110,2,FALSE)))</f>
      </c>
      <c r="E44" s="21"/>
      <c r="F44" s="22"/>
      <c r="G44" s="6">
        <f>IF($C44="","",(VLOOKUP($C44,'使い方　競技者データ'!$R$11:$W$110,3,FALSE)))</f>
      </c>
      <c r="H44" s="5">
        <f>IF($C44="","",(VLOOKUP($C44,'使い方　競技者データ'!$R$11:$W$110,4,FALSE)))</f>
      </c>
      <c r="I44" s="15">
        <f>IF(C44="","",'使い方　競技者データ'!$U$6)</f>
      </c>
      <c r="J44" s="4">
        <f>IF($C44="","",(VLOOKUP($C44,'使い方　競技者データ'!$R$11:$W$110,5,FALSE)))</f>
      </c>
      <c r="K44" s="5">
        <f>IF($C44="","",(VLOOKUP($C44,'使い方　競技者データ'!$S$11:$W$110,3)))</f>
      </c>
      <c r="L44" s="5">
        <f>IF($C44="","",(VLOOKUP($C44,'使い方　競技者データ'!$R$11:$W$110,6,FALSE)))</f>
      </c>
      <c r="N44" s="204"/>
      <c r="O44" s="94">
        <f>IF($N44="","",(VLOOKUP($N44,'使い方　競技者データ'!$Y$11:$AD$110,2,FALSE)))</f>
      </c>
      <c r="P44" s="21"/>
      <c r="Q44" s="22"/>
      <c r="R44" s="6">
        <f>IF($N44="","",(VLOOKUP($N44,'使い方　競技者データ'!$Y$11:$AD$110,3,FALSE)))</f>
      </c>
      <c r="S44" s="5">
        <f>IF($N44="","",(VLOOKUP($N44,'使い方　競技者データ'!$Y$11:$AD$110,4,FALSE)))</f>
      </c>
      <c r="T44" s="15">
        <f>IF(N44="","",'使い方　競技者データ'!$U$6)</f>
      </c>
      <c r="U44" s="4">
        <f>IF($N44="","",(VLOOKUP($N44,'使い方　競技者データ'!$Y$11:$AD$110,5,FALSE)))</f>
      </c>
      <c r="V44" s="5">
        <f>IF($N44="","",(VLOOKUP($N44,'使い方　競技者データ'!$Y$11:$AD$110,2)))</f>
      </c>
      <c r="W44" s="5">
        <f>IF($N44="","",(VLOOKUP($N44,'使い方　競技者データ'!$Y$11:$AD$110,6,FALSE)))</f>
      </c>
    </row>
    <row r="45" spans="3:23" ht="12.75">
      <c r="C45" s="202"/>
      <c r="D45" s="97">
        <f>IF($C45="","",(VLOOKUP($C45,'使い方　競技者データ'!$R$11:$W$110,2,FALSE)))</f>
      </c>
      <c r="E45" s="23"/>
      <c r="F45" s="24"/>
      <c r="G45" s="7">
        <f>IF($C45="","",(VLOOKUP($C45,'使い方　競技者データ'!$R$11:$W$110,3,FALSE)))</f>
      </c>
      <c r="H45" s="9">
        <f>IF($C45="","",(VLOOKUP($C45,'使い方　競技者データ'!$R$11:$W$110,4,FALSE)))</f>
      </c>
      <c r="I45" s="16">
        <f>IF(C45="","",'使い方　競技者データ'!$U$6)</f>
      </c>
      <c r="J45" s="8">
        <f>IF($C45="","",(VLOOKUP($C45,'使い方　競技者データ'!$R$11:$W$110,5,FALSE)))</f>
      </c>
      <c r="K45" s="9">
        <f>IF($C45="","",(VLOOKUP($C45,'使い方　競技者データ'!$S$11:$W$110,3)))</f>
      </c>
      <c r="L45" s="9">
        <f>IF($C45="","",(VLOOKUP($C45,'使い方　競技者データ'!$R$11:$W$110,6,FALSE)))</f>
      </c>
      <c r="N45" s="207"/>
      <c r="O45" s="97">
        <f>IF($N45="","",(VLOOKUP($N45,'使い方　競技者データ'!$Y$11:$AD$110,2,FALSE)))</f>
      </c>
      <c r="P45" s="23"/>
      <c r="Q45" s="24"/>
      <c r="R45" s="7">
        <f>IF($N45="","",(VLOOKUP($N45,'使い方　競技者データ'!$Y$11:$AD$110,3,FALSE)))</f>
      </c>
      <c r="S45" s="9">
        <f>IF($N45="","",(VLOOKUP($N45,'使い方　競技者データ'!$Y$11:$AD$110,4,FALSE)))</f>
      </c>
      <c r="T45" s="16">
        <f>IF(N45="","",'使い方　競技者データ'!$U$6)</f>
      </c>
      <c r="U45" s="8">
        <f>IF($N45="","",(VLOOKUP($N45,'使い方　競技者データ'!$Y$11:$AD$110,5,FALSE)))</f>
      </c>
      <c r="V45" s="9">
        <f>IF($N45="","",(VLOOKUP($N45,'使い方　競技者データ'!$Y$11:$AD$110,2)))</f>
      </c>
      <c r="W45" s="9">
        <f>IF($N45="","",(VLOOKUP($N45,'使い方　競技者データ'!$Y$11:$AD$110,6,FALSE)))</f>
      </c>
    </row>
    <row r="46" spans="3:23" ht="12.75">
      <c r="C46" s="198"/>
      <c r="D46" s="93">
        <f>IF($C46="","",(VLOOKUP($C46,'使い方　競技者データ'!$R$11:$W$110,2,FALSE)))</f>
      </c>
      <c r="E46" s="31"/>
      <c r="F46" s="32"/>
      <c r="G46" s="33">
        <f>IF($C46="","",(VLOOKUP($C46,'使い方　競技者データ'!$R$11:$W$110,3,FALSE)))</f>
      </c>
      <c r="H46" s="34">
        <f>IF($C46="","",(VLOOKUP($C46,'使い方　競技者データ'!$R$11:$W$110,4,FALSE)))</f>
      </c>
      <c r="I46" s="35">
        <f>IF(C46="","",'使い方　競技者データ'!$U$6)</f>
      </c>
      <c r="J46" s="3">
        <f>IF($C46="","",(VLOOKUP($C46,'使い方　競技者データ'!$R$11:$W$110,5,FALSE)))</f>
      </c>
      <c r="K46" s="34">
        <f>IF($C46="","",(VLOOKUP($C46,'使い方　競技者データ'!$S$11:$W$110,3)))</f>
      </c>
      <c r="L46" s="34">
        <f>IF($C46="","",(VLOOKUP($C46,'使い方　競技者データ'!$R$11:$W$110,6,FALSE)))</f>
      </c>
      <c r="N46" s="203"/>
      <c r="O46" s="93">
        <f>IF($N46="","",(VLOOKUP($N46,'使い方　競技者データ'!$Y$11:$AD$110,2,FALSE)))</f>
      </c>
      <c r="P46" s="31"/>
      <c r="Q46" s="32"/>
      <c r="R46" s="33">
        <f>IF($N46="","",(VLOOKUP($N46,'使い方　競技者データ'!$Y$11:$AD$110,3,FALSE)))</f>
      </c>
      <c r="S46" s="34">
        <f>IF($N46="","",(VLOOKUP($N46,'使い方　競技者データ'!$Y$11:$AD$110,4,FALSE)))</f>
      </c>
      <c r="T46" s="35">
        <f>IF(N46="","",'使い方　競技者データ'!$U$6)</f>
      </c>
      <c r="U46" s="3">
        <f>IF($N46="","",(VLOOKUP($N46,'使い方　競技者データ'!$Y$11:$AD$110,5,FALSE)))</f>
      </c>
      <c r="V46" s="34">
        <f>IF($N46="","",(VLOOKUP($N46,'使い方　競技者データ'!$Y$11:$AD$110,2)))</f>
      </c>
      <c r="W46" s="34">
        <f>IF($N46="","",(VLOOKUP($N46,'使い方　競技者データ'!$Y$11:$AD$110,6,FALSE)))</f>
      </c>
    </row>
    <row r="47" spans="3:23" ht="12.75">
      <c r="C47" s="199"/>
      <c r="D47" s="94">
        <f>IF($C47="","",(VLOOKUP($C47,'使い方　競技者データ'!$R$11:$W$110,2,FALSE)))</f>
      </c>
      <c r="E47" s="21"/>
      <c r="F47" s="22"/>
      <c r="G47" s="6">
        <f>IF($C47="","",(VLOOKUP($C47,'使い方　競技者データ'!$R$11:$W$110,3,FALSE)))</f>
      </c>
      <c r="H47" s="5">
        <f>IF($C47="","",(VLOOKUP($C47,'使い方　競技者データ'!$R$11:$W$110,4,FALSE)))</f>
      </c>
      <c r="I47" s="15">
        <f>IF(C47="","",'使い方　競技者データ'!$U$6)</f>
      </c>
      <c r="J47" s="4">
        <f>IF($C47="","",(VLOOKUP($C47,'使い方　競技者データ'!$R$11:$W$110,5,FALSE)))</f>
      </c>
      <c r="K47" s="5">
        <f>IF($C47="","",(VLOOKUP($C47,'使い方　競技者データ'!$S$11:$W$110,3)))</f>
      </c>
      <c r="L47" s="5">
        <f>IF($C47="","",(VLOOKUP($C47,'使い方　競技者データ'!$R$11:$W$110,6,FALSE)))</f>
      </c>
      <c r="N47" s="204"/>
      <c r="O47" s="94">
        <f>IF($N47="","",(VLOOKUP($N47,'使い方　競技者データ'!$Y$11:$AD$110,2,FALSE)))</f>
      </c>
      <c r="P47" s="21"/>
      <c r="Q47" s="22"/>
      <c r="R47" s="6">
        <f>IF($N47="","",(VLOOKUP($N47,'使い方　競技者データ'!$Y$11:$AD$110,3,FALSE)))</f>
      </c>
      <c r="S47" s="5">
        <f>IF($N47="","",(VLOOKUP($N47,'使い方　競技者データ'!$Y$11:$AD$110,4,FALSE)))</f>
      </c>
      <c r="T47" s="15">
        <f>IF(N47="","",'使い方　競技者データ'!$U$6)</f>
      </c>
      <c r="U47" s="4">
        <f>IF($N47="","",(VLOOKUP($N47,'使い方　競技者データ'!$Y$11:$AD$110,5,FALSE)))</f>
      </c>
      <c r="V47" s="5">
        <f>IF($N47="","",(VLOOKUP($N47,'使い方　競技者データ'!$Y$11:$AD$110,2)))</f>
      </c>
      <c r="W47" s="5">
        <f>IF($N47="","",(VLOOKUP($N47,'使い方　競技者データ'!$Y$11:$AD$110,6,FALSE)))</f>
      </c>
    </row>
    <row r="48" spans="3:23" ht="12.75">
      <c r="C48" s="199"/>
      <c r="D48" s="94">
        <f>IF($C48="","",(VLOOKUP($C48,'使い方　競技者データ'!$R$11:$W$110,2,FALSE)))</f>
      </c>
      <c r="E48" s="21"/>
      <c r="F48" s="22"/>
      <c r="G48" s="6">
        <f>IF($C48="","",(VLOOKUP($C48,'使い方　競技者データ'!$R$11:$W$110,3,FALSE)))</f>
      </c>
      <c r="H48" s="5">
        <f>IF($C48="","",(VLOOKUP($C48,'使い方　競技者データ'!$R$11:$W$110,4,FALSE)))</f>
      </c>
      <c r="I48" s="15">
        <f>IF(C48="","",'使い方　競技者データ'!$U$6)</f>
      </c>
      <c r="J48" s="4">
        <f>IF($C48="","",(VLOOKUP($C48,'使い方　競技者データ'!$R$11:$W$110,5,FALSE)))</f>
      </c>
      <c r="K48" s="5">
        <f>IF($C48="","",(VLOOKUP($C48,'使い方　競技者データ'!$S$11:$W$110,3)))</f>
      </c>
      <c r="L48" s="5">
        <f>IF($C48="","",(VLOOKUP($C48,'使い方　競技者データ'!$R$11:$W$110,6,FALSE)))</f>
      </c>
      <c r="N48" s="204"/>
      <c r="O48" s="94">
        <f>IF($N48="","",(VLOOKUP($N48,'使い方　競技者データ'!$Y$11:$AD$110,2,FALSE)))</f>
      </c>
      <c r="P48" s="21"/>
      <c r="Q48" s="22"/>
      <c r="R48" s="6">
        <f>IF($N48="","",(VLOOKUP($N48,'使い方　競技者データ'!$Y$11:$AD$110,3,FALSE)))</f>
      </c>
      <c r="S48" s="5">
        <f>IF($N48="","",(VLOOKUP($N48,'使い方　競技者データ'!$Y$11:$AD$110,4,FALSE)))</f>
      </c>
      <c r="T48" s="15">
        <f>IF(N48="","",'使い方　競技者データ'!$U$6)</f>
      </c>
      <c r="U48" s="4">
        <f>IF($N48="","",(VLOOKUP($N48,'使い方　競技者データ'!$Y$11:$AD$110,5,FALSE)))</f>
      </c>
      <c r="V48" s="5">
        <f>IF($N48="","",(VLOOKUP($N48,'使い方　競技者データ'!$Y$11:$AD$110,2)))</f>
      </c>
      <c r="W48" s="5">
        <f>IF($N48="","",(VLOOKUP($N48,'使い方　競技者データ'!$Y$11:$AD$110,6,FALSE)))</f>
      </c>
    </row>
    <row r="49" spans="3:23" ht="12.75">
      <c r="C49" s="199"/>
      <c r="D49" s="94">
        <f>IF($C49="","",(VLOOKUP($C49,'使い方　競技者データ'!$R$11:$W$110,2,FALSE)))</f>
      </c>
      <c r="E49" s="21"/>
      <c r="F49" s="22"/>
      <c r="G49" s="6">
        <f>IF($C49="","",(VLOOKUP($C49,'使い方　競技者データ'!$R$11:$W$110,3,FALSE)))</f>
      </c>
      <c r="H49" s="5">
        <f>IF($C49="","",(VLOOKUP($C49,'使い方　競技者データ'!$R$11:$W$110,4,FALSE)))</f>
      </c>
      <c r="I49" s="15">
        <f>IF(C49="","",'使い方　競技者データ'!$U$6)</f>
      </c>
      <c r="J49" s="4">
        <f>IF($C49="","",(VLOOKUP($C49,'使い方　競技者データ'!$R$11:$W$110,5,FALSE)))</f>
      </c>
      <c r="K49" s="5">
        <f>IF($C49="","",(VLOOKUP($C49,'使い方　競技者データ'!$S$11:$W$110,3)))</f>
      </c>
      <c r="L49" s="5">
        <f>IF($C49="","",(VLOOKUP($C49,'使い方　競技者データ'!$R$11:$W$110,6,FALSE)))</f>
      </c>
      <c r="N49" s="204"/>
      <c r="O49" s="94">
        <f>IF($N49="","",(VLOOKUP($N49,'使い方　競技者データ'!$Y$11:$AD$110,2,FALSE)))</f>
      </c>
      <c r="P49" s="21"/>
      <c r="Q49" s="22"/>
      <c r="R49" s="6">
        <f>IF($N49="","",(VLOOKUP($N49,'使い方　競技者データ'!$Y$11:$AD$110,3,FALSE)))</f>
      </c>
      <c r="S49" s="5">
        <f>IF($N49="","",(VLOOKUP($N49,'使い方　競技者データ'!$Y$11:$AD$110,4,FALSE)))</f>
      </c>
      <c r="T49" s="15">
        <f>IF(N49="","",'使い方　競技者データ'!$U$6)</f>
      </c>
      <c r="U49" s="4">
        <f>IF($N49="","",(VLOOKUP($N49,'使い方　競技者データ'!$Y$11:$AD$110,5,FALSE)))</f>
      </c>
      <c r="V49" s="5">
        <f>IF($N49="","",(VLOOKUP($N49,'使い方　競技者データ'!$Y$11:$AD$110,2)))</f>
      </c>
      <c r="W49" s="5">
        <f>IF($N49="","",(VLOOKUP($N49,'使い方　競技者データ'!$Y$11:$AD$110,6,FALSE)))</f>
      </c>
    </row>
    <row r="50" spans="3:23" ht="12.75">
      <c r="C50" s="200"/>
      <c r="D50" s="95">
        <f>IF($C50="","",(VLOOKUP($C50,'使い方　競技者データ'!$R$11:$W$110,2,FALSE)))</f>
      </c>
      <c r="E50" s="25"/>
      <c r="F50" s="26"/>
      <c r="G50" s="27">
        <f>IF($C50="","",(VLOOKUP($C50,'使い方　競技者データ'!$R$11:$W$110,3,FALSE)))</f>
      </c>
      <c r="H50" s="28">
        <f>IF($C50="","",(VLOOKUP($C50,'使い方　競技者データ'!$R$11:$W$110,4,FALSE)))</f>
      </c>
      <c r="I50" s="29">
        <f>IF(C50="","",'使い方　競技者データ'!$U$6)</f>
      </c>
      <c r="J50" s="30">
        <f>IF($C50="","",(VLOOKUP($C50,'使い方　競技者データ'!$R$11:$W$110,5,FALSE)))</f>
      </c>
      <c r="K50" s="28">
        <f>IF($C50="","",(VLOOKUP($C50,'使い方　競技者データ'!$S$11:$W$110,3)))</f>
      </c>
      <c r="L50" s="28">
        <f>IF($C50="","",(VLOOKUP($C50,'使い方　競技者データ'!$R$11:$W$110,6,FALSE)))</f>
      </c>
      <c r="N50" s="205"/>
      <c r="O50" s="95">
        <f>IF($N50="","",(VLOOKUP($N50,'使い方　競技者データ'!$Y$11:$AD$110,2,FALSE)))</f>
      </c>
      <c r="P50" s="25"/>
      <c r="Q50" s="26"/>
      <c r="R50" s="27">
        <f>IF($N50="","",(VLOOKUP($N50,'使い方　競技者データ'!$Y$11:$AD$110,3,FALSE)))</f>
      </c>
      <c r="S50" s="28">
        <f>IF($N50="","",(VLOOKUP($N50,'使い方　競技者データ'!$Y$11:$AD$110,4,FALSE)))</f>
      </c>
      <c r="T50" s="29">
        <f>IF(N50="","",'使い方　競技者データ'!$U$6)</f>
      </c>
      <c r="U50" s="30">
        <f>IF($N50="","",(VLOOKUP($N50,'使い方　競技者データ'!$Y$11:$AD$110,5,FALSE)))</f>
      </c>
      <c r="V50" s="28">
        <f>IF($N50="","",(VLOOKUP($N50,'使い方　競技者データ'!$Y$11:$AD$110,2)))</f>
      </c>
      <c r="W50" s="28">
        <f>IF($N50="","",(VLOOKUP($N50,'使い方　競技者データ'!$Y$11:$AD$110,6,FALSE)))</f>
      </c>
    </row>
    <row r="51" spans="3:23" ht="12.75">
      <c r="C51" s="201"/>
      <c r="D51" s="96">
        <f>IF($C51="","",(VLOOKUP($C51,'使い方　競技者データ'!$R$11:$W$110,2,FALSE)))</f>
      </c>
      <c r="E51" s="19"/>
      <c r="F51" s="20"/>
      <c r="G51" s="12">
        <f>IF($C51="","",(VLOOKUP($C51,'使い方　競技者データ'!$R$11:$W$110,3,FALSE)))</f>
      </c>
      <c r="H51" s="11">
        <f>IF($C51="","",(VLOOKUP($C51,'使い方　競技者データ'!$R$11:$W$110,4,FALSE)))</f>
      </c>
      <c r="I51" s="14">
        <f>IF(C51="","",'使い方　競技者データ'!$U$6)</f>
      </c>
      <c r="J51" s="10">
        <f>IF($C51="","",(VLOOKUP($C51,'使い方　競技者データ'!$R$11:$W$110,5,FALSE)))</f>
      </c>
      <c r="K51" s="11">
        <f>IF($C51="","",(VLOOKUP($C51,'使い方　競技者データ'!$S$11:$W$110,3)))</f>
      </c>
      <c r="L51" s="11">
        <f>IF($C51="","",(VLOOKUP($C51,'使い方　競技者データ'!$R$11:$W$110,6,FALSE)))</f>
      </c>
      <c r="N51" s="206"/>
      <c r="O51" s="96">
        <f>IF($N51="","",(VLOOKUP($N51,'使い方　競技者データ'!$Y$11:$AD$110,2,FALSE)))</f>
      </c>
      <c r="P51" s="19"/>
      <c r="Q51" s="20"/>
      <c r="R51" s="12">
        <f>IF($N51="","",(VLOOKUP($N51,'使い方　競技者データ'!$Y$11:$AD$110,3,FALSE)))</f>
      </c>
      <c r="S51" s="11">
        <f>IF($N51="","",(VLOOKUP($N51,'使い方　競技者データ'!$Y$11:$AD$110,4,FALSE)))</f>
      </c>
      <c r="T51" s="14">
        <f>IF(N51="","",'使い方　競技者データ'!$U$6)</f>
      </c>
      <c r="U51" s="10">
        <f>IF($N51="","",(VLOOKUP($N51,'使い方　競技者データ'!$Y$11:$AD$110,5,FALSE)))</f>
      </c>
      <c r="V51" s="11">
        <f>IF($N51="","",(VLOOKUP($N51,'使い方　競技者データ'!$Y$11:$AD$110,2)))</f>
      </c>
      <c r="W51" s="11">
        <f>IF($N51="","",(VLOOKUP($N51,'使い方　競技者データ'!$Y$11:$AD$110,6,FALSE)))</f>
      </c>
    </row>
    <row r="52" spans="3:23" ht="12.75">
      <c r="C52" s="199"/>
      <c r="D52" s="94">
        <f>IF($C52="","",(VLOOKUP($C52,'使い方　競技者データ'!$R$11:$W$110,2,FALSE)))</f>
      </c>
      <c r="E52" s="21"/>
      <c r="F52" s="22"/>
      <c r="G52" s="6">
        <f>IF($C52="","",(VLOOKUP($C52,'使い方　競技者データ'!$R$11:$W$110,3,FALSE)))</f>
      </c>
      <c r="H52" s="5">
        <f>IF($C52="","",(VLOOKUP($C52,'使い方　競技者データ'!$R$11:$W$110,4,FALSE)))</f>
      </c>
      <c r="I52" s="15">
        <f>IF(C52="","",'使い方　競技者データ'!$U$6)</f>
      </c>
      <c r="J52" s="4">
        <f>IF($C52="","",(VLOOKUP($C52,'使い方　競技者データ'!$R$11:$W$110,5,FALSE)))</f>
      </c>
      <c r="K52" s="5">
        <f>IF($C52="","",(VLOOKUP($C52,'使い方　競技者データ'!$S$11:$W$110,3)))</f>
      </c>
      <c r="L52" s="5">
        <f>IF($C52="","",(VLOOKUP($C52,'使い方　競技者データ'!$R$11:$W$110,6,FALSE)))</f>
      </c>
      <c r="N52" s="204"/>
      <c r="O52" s="94">
        <f>IF($N52="","",(VLOOKUP($N52,'使い方　競技者データ'!$Y$11:$AD$110,2,FALSE)))</f>
      </c>
      <c r="P52" s="21"/>
      <c r="Q52" s="22"/>
      <c r="R52" s="6">
        <f>IF($N52="","",(VLOOKUP($N52,'使い方　競技者データ'!$Y$11:$AD$110,3,FALSE)))</f>
      </c>
      <c r="S52" s="5">
        <f>IF($N52="","",(VLOOKUP($N52,'使い方　競技者データ'!$Y$11:$AD$110,4,FALSE)))</f>
      </c>
      <c r="T52" s="15">
        <f>IF(N52="","",'使い方　競技者データ'!$U$6)</f>
      </c>
      <c r="U52" s="4">
        <f>IF($N52="","",(VLOOKUP($N52,'使い方　競技者データ'!$Y$11:$AD$110,5,FALSE)))</f>
      </c>
      <c r="V52" s="5">
        <f>IF($N52="","",(VLOOKUP($N52,'使い方　競技者データ'!$Y$11:$AD$110,2)))</f>
      </c>
      <c r="W52" s="5">
        <f>IF($N52="","",(VLOOKUP($N52,'使い方　競技者データ'!$Y$11:$AD$110,6,FALSE)))</f>
      </c>
    </row>
    <row r="53" spans="3:23" ht="12.75">
      <c r="C53" s="199"/>
      <c r="D53" s="94">
        <f>IF($C53="","",(VLOOKUP($C53,'使い方　競技者データ'!$R$11:$W$110,2,FALSE)))</f>
      </c>
      <c r="E53" s="21"/>
      <c r="F53" s="22"/>
      <c r="G53" s="6">
        <f>IF($C53="","",(VLOOKUP($C53,'使い方　競技者データ'!$R$11:$W$110,3,FALSE)))</f>
      </c>
      <c r="H53" s="5">
        <f>IF($C53="","",(VLOOKUP($C53,'使い方　競技者データ'!$R$11:$W$110,4,FALSE)))</f>
      </c>
      <c r="I53" s="15">
        <f>IF(C53="","",'使い方　競技者データ'!$U$6)</f>
      </c>
      <c r="J53" s="4">
        <f>IF($C53="","",(VLOOKUP($C53,'使い方　競技者データ'!$R$11:$W$110,5,FALSE)))</f>
      </c>
      <c r="K53" s="5">
        <f>IF($C53="","",(VLOOKUP($C53,'使い方　競技者データ'!$S$11:$W$110,3)))</f>
      </c>
      <c r="L53" s="5">
        <f>IF($C53="","",(VLOOKUP($C53,'使い方　競技者データ'!$R$11:$W$110,6,FALSE)))</f>
      </c>
      <c r="N53" s="204"/>
      <c r="O53" s="94">
        <f>IF($N53="","",(VLOOKUP($N53,'使い方　競技者データ'!$Y$11:$AD$110,2,FALSE)))</f>
      </c>
      <c r="P53" s="21"/>
      <c r="Q53" s="22"/>
      <c r="R53" s="6">
        <f>IF($N53="","",(VLOOKUP($N53,'使い方　競技者データ'!$Y$11:$AD$110,3,FALSE)))</f>
      </c>
      <c r="S53" s="5">
        <f>IF($N53="","",(VLOOKUP($N53,'使い方　競技者データ'!$Y$11:$AD$110,4,FALSE)))</f>
      </c>
      <c r="T53" s="15">
        <f>IF(N53="","",'使い方　競技者データ'!$U$6)</f>
      </c>
      <c r="U53" s="4">
        <f>IF($N53="","",(VLOOKUP($N53,'使い方　競技者データ'!$Y$11:$AD$110,5,FALSE)))</f>
      </c>
      <c r="V53" s="5">
        <f>IF($N53="","",(VLOOKUP($N53,'使い方　競技者データ'!$Y$11:$AD$110,2)))</f>
      </c>
      <c r="W53" s="5">
        <f>IF($N53="","",(VLOOKUP($N53,'使い方　競技者データ'!$Y$11:$AD$110,6,FALSE)))</f>
      </c>
    </row>
    <row r="54" spans="3:23" ht="12.75">
      <c r="C54" s="199"/>
      <c r="D54" s="94">
        <f>IF($C54="","",(VLOOKUP($C54,'使い方　競技者データ'!$R$11:$W$110,2,FALSE)))</f>
      </c>
      <c r="E54" s="21"/>
      <c r="F54" s="22"/>
      <c r="G54" s="6">
        <f>IF($C54="","",(VLOOKUP($C54,'使い方　競技者データ'!$R$11:$W$110,3,FALSE)))</f>
      </c>
      <c r="H54" s="5">
        <f>IF($C54="","",(VLOOKUP($C54,'使い方　競技者データ'!$R$11:$W$110,4,FALSE)))</f>
      </c>
      <c r="I54" s="15">
        <f>IF(C54="","",'使い方　競技者データ'!$U$6)</f>
      </c>
      <c r="J54" s="4">
        <f>IF($C54="","",(VLOOKUP($C54,'使い方　競技者データ'!$R$11:$W$110,5,FALSE)))</f>
      </c>
      <c r="K54" s="5">
        <f>IF($C54="","",(VLOOKUP($C54,'使い方　競技者データ'!$S$11:$W$110,3)))</f>
      </c>
      <c r="L54" s="5">
        <f>IF($C54="","",(VLOOKUP($C54,'使い方　競技者データ'!$R$11:$W$110,6,FALSE)))</f>
      </c>
      <c r="N54" s="204"/>
      <c r="O54" s="94">
        <f>IF($N54="","",(VLOOKUP($N54,'使い方　競技者データ'!$Y$11:$AD$110,2,FALSE)))</f>
      </c>
      <c r="P54" s="21"/>
      <c r="Q54" s="22"/>
      <c r="R54" s="6">
        <f>IF($N54="","",(VLOOKUP($N54,'使い方　競技者データ'!$Y$11:$AD$110,3,FALSE)))</f>
      </c>
      <c r="S54" s="5">
        <f>IF($N54="","",(VLOOKUP($N54,'使い方　競技者データ'!$Y$11:$AD$110,4,FALSE)))</f>
      </c>
      <c r="T54" s="15">
        <f>IF(N54="","",'使い方　競技者データ'!$U$6)</f>
      </c>
      <c r="U54" s="4">
        <f>IF($N54="","",(VLOOKUP($N54,'使い方　競技者データ'!$Y$11:$AD$110,5,FALSE)))</f>
      </c>
      <c r="V54" s="5">
        <f>IF($N54="","",(VLOOKUP($N54,'使い方　競技者データ'!$Y$11:$AD$110,2)))</f>
      </c>
      <c r="W54" s="5">
        <f>IF($N54="","",(VLOOKUP($N54,'使い方　競技者データ'!$Y$11:$AD$110,6,FALSE)))</f>
      </c>
    </row>
    <row r="55" spans="3:23" ht="12.75">
      <c r="C55" s="202"/>
      <c r="D55" s="97">
        <f>IF($C55="","",(VLOOKUP($C55,'使い方　競技者データ'!$R$11:$W$110,2,FALSE)))</f>
      </c>
      <c r="E55" s="23"/>
      <c r="F55" s="24"/>
      <c r="G55" s="7">
        <f>IF($C55="","",(VLOOKUP($C55,'使い方　競技者データ'!$R$11:$W$110,3,FALSE)))</f>
      </c>
      <c r="H55" s="9">
        <f>IF($C55="","",(VLOOKUP($C55,'使い方　競技者データ'!$R$11:$W$110,4,FALSE)))</f>
      </c>
      <c r="I55" s="16">
        <f>IF(C55="","",'使い方　競技者データ'!$U$6)</f>
      </c>
      <c r="J55" s="8">
        <f>IF($C55="","",(VLOOKUP($C55,'使い方　競技者データ'!$R$11:$W$110,5,FALSE)))</f>
      </c>
      <c r="K55" s="9">
        <f>IF($C55="","",(VLOOKUP($C55,'使い方　競技者データ'!$S$11:$W$110,3)))</f>
      </c>
      <c r="L55" s="9">
        <f>IF($C55="","",(VLOOKUP($C55,'使い方　競技者データ'!$R$11:$W$110,6,FALSE)))</f>
      </c>
      <c r="N55" s="207"/>
      <c r="O55" s="97">
        <f>IF($N55="","",(VLOOKUP($N55,'使い方　競技者データ'!$Y$11:$AD$110,2,FALSE)))</f>
      </c>
      <c r="P55" s="23"/>
      <c r="Q55" s="24"/>
      <c r="R55" s="7">
        <f>IF($N55="","",(VLOOKUP($N55,'使い方　競技者データ'!$Y$11:$AD$110,3,FALSE)))</f>
      </c>
      <c r="S55" s="9">
        <f>IF($N55="","",(VLOOKUP($N55,'使い方　競技者データ'!$Y$11:$AD$110,4,FALSE)))</f>
      </c>
      <c r="T55" s="16">
        <f>IF(N55="","",'使い方　競技者データ'!$U$6)</f>
      </c>
      <c r="U55" s="8">
        <f>IF($N55="","",(VLOOKUP($N55,'使い方　競技者データ'!$Y$11:$AD$110,5,FALSE)))</f>
      </c>
      <c r="V55" s="9">
        <f>IF($N55="","",(VLOOKUP($N55,'使い方　競技者データ'!$Y$11:$AD$110,2)))</f>
      </c>
      <c r="W55" s="9">
        <f>IF($N55="","",(VLOOKUP($N55,'使い方　競技者データ'!$Y$11:$AD$110,6,FALSE)))</f>
      </c>
    </row>
    <row r="56" spans="3:23" ht="12.75">
      <c r="C56" s="198"/>
      <c r="D56" s="93">
        <f>IF($C56="","",(VLOOKUP($C56,'使い方　競技者データ'!$R$11:$W$110,2,FALSE)))</f>
      </c>
      <c r="E56" s="31"/>
      <c r="F56" s="32"/>
      <c r="G56" s="33">
        <f>IF($C56="","",(VLOOKUP($C56,'使い方　競技者データ'!$R$11:$W$110,3,FALSE)))</f>
      </c>
      <c r="H56" s="34">
        <f>IF($C56="","",(VLOOKUP($C56,'使い方　競技者データ'!$R$11:$W$110,4,FALSE)))</f>
      </c>
      <c r="I56" s="35">
        <f>IF(C56="","",'使い方　競技者データ'!$U$6)</f>
      </c>
      <c r="J56" s="3">
        <f>IF($C56="","",(VLOOKUP($C56,'使い方　競技者データ'!$R$11:$W$110,5,FALSE)))</f>
      </c>
      <c r="K56" s="34">
        <f>IF($C56="","",(VLOOKUP($C56,'使い方　競技者データ'!$S$11:$W$110,3)))</f>
      </c>
      <c r="L56" s="34">
        <f>IF($C56="","",(VLOOKUP($C56,'使い方　競技者データ'!$R$11:$W$110,6,FALSE)))</f>
      </c>
      <c r="N56" s="203"/>
      <c r="O56" s="93">
        <f>IF($N56="","",(VLOOKUP($N56,'使い方　競技者データ'!$Y$11:$AD$110,2,FALSE)))</f>
      </c>
      <c r="P56" s="31"/>
      <c r="Q56" s="32"/>
      <c r="R56" s="33">
        <f>IF($N56="","",(VLOOKUP($N56,'使い方　競技者データ'!$Y$11:$AD$110,3,FALSE)))</f>
      </c>
      <c r="S56" s="34">
        <f>IF($N56="","",(VLOOKUP($N56,'使い方　競技者データ'!$Y$11:$AD$110,4,FALSE)))</f>
      </c>
      <c r="T56" s="35">
        <f>IF(N56="","",'使い方　競技者データ'!$U$6)</f>
      </c>
      <c r="U56" s="3">
        <f>IF($N56="","",(VLOOKUP($N56,'使い方　競技者データ'!$Y$11:$AD$110,5,FALSE)))</f>
      </c>
      <c r="V56" s="34">
        <f>IF($N56="","",(VLOOKUP($N56,'使い方　競技者データ'!$Y$11:$AD$110,2)))</f>
      </c>
      <c r="W56" s="34">
        <f>IF($N56="","",(VLOOKUP($N56,'使い方　競技者データ'!$Y$11:$AD$110,6,FALSE)))</f>
      </c>
    </row>
    <row r="57" spans="3:23" ht="12.75">
      <c r="C57" s="199"/>
      <c r="D57" s="94">
        <f>IF($C57="","",(VLOOKUP($C57,'使い方　競技者データ'!$R$11:$W$110,2,FALSE)))</f>
      </c>
      <c r="E57" s="21"/>
      <c r="F57" s="22"/>
      <c r="G57" s="6">
        <f>IF($C57="","",(VLOOKUP($C57,'使い方　競技者データ'!$R$11:$W$110,3,FALSE)))</f>
      </c>
      <c r="H57" s="5">
        <f>IF($C57="","",(VLOOKUP($C57,'使い方　競技者データ'!$R$11:$W$110,4,FALSE)))</f>
      </c>
      <c r="I57" s="15">
        <f>IF(C57="","",'使い方　競技者データ'!$U$6)</f>
      </c>
      <c r="J57" s="4">
        <f>IF($C57="","",(VLOOKUP($C57,'使い方　競技者データ'!$R$11:$W$110,5,FALSE)))</f>
      </c>
      <c r="K57" s="5">
        <f>IF($C57="","",(VLOOKUP($C57,'使い方　競技者データ'!$S$11:$W$110,3)))</f>
      </c>
      <c r="L57" s="5">
        <f>IF($C57="","",(VLOOKUP($C57,'使い方　競技者データ'!$R$11:$W$110,6,FALSE)))</f>
      </c>
      <c r="N57" s="204"/>
      <c r="O57" s="94">
        <f>IF($N57="","",(VLOOKUP($N57,'使い方　競技者データ'!$Y$11:$AD$110,2,FALSE)))</f>
      </c>
      <c r="P57" s="21"/>
      <c r="Q57" s="22"/>
      <c r="R57" s="6">
        <f>IF($N57="","",(VLOOKUP($N57,'使い方　競技者データ'!$Y$11:$AD$110,3,FALSE)))</f>
      </c>
      <c r="S57" s="5">
        <f>IF($N57="","",(VLOOKUP($N57,'使い方　競技者データ'!$Y$11:$AD$110,4,FALSE)))</f>
      </c>
      <c r="T57" s="15">
        <f>IF(N57="","",'使い方　競技者データ'!$U$6)</f>
      </c>
      <c r="U57" s="4">
        <f>IF($N57="","",(VLOOKUP($N57,'使い方　競技者データ'!$Y$11:$AD$110,5,FALSE)))</f>
      </c>
      <c r="V57" s="5">
        <f>IF($N57="","",(VLOOKUP($N57,'使い方　競技者データ'!$Y$11:$AD$110,2)))</f>
      </c>
      <c r="W57" s="5">
        <f>IF($N57="","",(VLOOKUP($N57,'使い方　競技者データ'!$Y$11:$AD$110,6,FALSE)))</f>
      </c>
    </row>
    <row r="58" spans="3:23" ht="12.75">
      <c r="C58" s="199"/>
      <c r="D58" s="94">
        <f>IF($C58="","",(VLOOKUP($C58,'使い方　競技者データ'!$R$11:$W$110,2,FALSE)))</f>
      </c>
      <c r="E58" s="21"/>
      <c r="F58" s="22"/>
      <c r="G58" s="6">
        <f>IF($C58="","",(VLOOKUP($C58,'使い方　競技者データ'!$R$11:$W$110,3,FALSE)))</f>
      </c>
      <c r="H58" s="5">
        <f>IF($C58="","",(VLOOKUP($C58,'使い方　競技者データ'!$R$11:$W$110,4,FALSE)))</f>
      </c>
      <c r="I58" s="15">
        <f>IF(C58="","",'使い方　競技者データ'!$U$6)</f>
      </c>
      <c r="J58" s="4">
        <f>IF($C58="","",(VLOOKUP($C58,'使い方　競技者データ'!$R$11:$W$110,5,FALSE)))</f>
      </c>
      <c r="K58" s="5">
        <f>IF($C58="","",(VLOOKUP($C58,'使い方　競技者データ'!$S$11:$W$110,3)))</f>
      </c>
      <c r="L58" s="5">
        <f>IF($C58="","",(VLOOKUP($C58,'使い方　競技者データ'!$R$11:$W$110,6,FALSE)))</f>
      </c>
      <c r="N58" s="204"/>
      <c r="O58" s="94">
        <f>IF($N58="","",(VLOOKUP($N58,'使い方　競技者データ'!$Y$11:$AD$110,2,FALSE)))</f>
      </c>
      <c r="P58" s="21"/>
      <c r="Q58" s="22"/>
      <c r="R58" s="6">
        <f>IF($N58="","",(VLOOKUP($N58,'使い方　競技者データ'!$Y$11:$AD$110,3,FALSE)))</f>
      </c>
      <c r="S58" s="5">
        <f>IF($N58="","",(VLOOKUP($N58,'使い方　競技者データ'!$Y$11:$AD$110,4,FALSE)))</f>
      </c>
      <c r="T58" s="15">
        <f>IF(N58="","",'使い方　競技者データ'!$U$6)</f>
      </c>
      <c r="U58" s="4">
        <f>IF($N58="","",(VLOOKUP($N58,'使い方　競技者データ'!$Y$11:$AD$110,5,FALSE)))</f>
      </c>
      <c r="V58" s="5">
        <f>IF($N58="","",(VLOOKUP($N58,'使い方　競技者データ'!$Y$11:$AD$110,2)))</f>
      </c>
      <c r="W58" s="5">
        <f>IF($N58="","",(VLOOKUP($N58,'使い方　競技者データ'!$Y$11:$AD$110,6,FALSE)))</f>
      </c>
    </row>
    <row r="59" spans="3:23" ht="12.75">
      <c r="C59" s="199"/>
      <c r="D59" s="94">
        <f>IF($C59="","",(VLOOKUP($C59,'使い方　競技者データ'!$R$11:$W$110,2,FALSE)))</f>
      </c>
      <c r="E59" s="21"/>
      <c r="F59" s="22"/>
      <c r="G59" s="6">
        <f>IF($C59="","",(VLOOKUP($C59,'使い方　競技者データ'!$R$11:$W$110,3,FALSE)))</f>
      </c>
      <c r="H59" s="5">
        <f>IF($C59="","",(VLOOKUP($C59,'使い方　競技者データ'!$R$11:$W$110,4,FALSE)))</f>
      </c>
      <c r="I59" s="15">
        <f>IF(C59="","",'使い方　競技者データ'!$U$6)</f>
      </c>
      <c r="J59" s="4">
        <f>IF($C59="","",(VLOOKUP($C59,'使い方　競技者データ'!$R$11:$W$110,5,FALSE)))</f>
      </c>
      <c r="K59" s="5">
        <f>IF($C59="","",(VLOOKUP($C59,'使い方　競技者データ'!$S$11:$W$110,3)))</f>
      </c>
      <c r="L59" s="5">
        <f>IF($C59="","",(VLOOKUP($C59,'使い方　競技者データ'!$R$11:$W$110,6,FALSE)))</f>
      </c>
      <c r="N59" s="204"/>
      <c r="O59" s="94">
        <f>IF($N59="","",(VLOOKUP($N59,'使い方　競技者データ'!$Y$11:$AD$110,2,FALSE)))</f>
      </c>
      <c r="P59" s="21"/>
      <c r="Q59" s="22"/>
      <c r="R59" s="6">
        <f>IF($N59="","",(VLOOKUP($N59,'使い方　競技者データ'!$Y$11:$AD$110,3,FALSE)))</f>
      </c>
      <c r="S59" s="5">
        <f>IF($N59="","",(VLOOKUP($N59,'使い方　競技者データ'!$Y$11:$AD$110,4,FALSE)))</f>
      </c>
      <c r="T59" s="15">
        <f>IF(N59="","",'使い方　競技者データ'!$U$6)</f>
      </c>
      <c r="U59" s="4">
        <f>IF($N59="","",(VLOOKUP($N59,'使い方　競技者データ'!$Y$11:$AD$110,5,FALSE)))</f>
      </c>
      <c r="V59" s="5">
        <f>IF($N59="","",(VLOOKUP($N59,'使い方　競技者データ'!$Y$11:$AD$110,2)))</f>
      </c>
      <c r="W59" s="5">
        <f>IF($N59="","",(VLOOKUP($N59,'使い方　競技者データ'!$Y$11:$AD$110,6,FALSE)))</f>
      </c>
    </row>
    <row r="60" spans="3:23" ht="12.75">
      <c r="C60" s="200"/>
      <c r="D60" s="95">
        <f>IF($C60="","",(VLOOKUP($C60,'使い方　競技者データ'!$R$11:$W$110,2,FALSE)))</f>
      </c>
      <c r="E60" s="25"/>
      <c r="F60" s="26"/>
      <c r="G60" s="27">
        <f>IF($C60="","",(VLOOKUP($C60,'使い方　競技者データ'!$R$11:$W$110,3,FALSE)))</f>
      </c>
      <c r="H60" s="28">
        <f>IF($C60="","",(VLOOKUP($C60,'使い方　競技者データ'!$R$11:$W$110,4,FALSE)))</f>
      </c>
      <c r="I60" s="29">
        <f>IF(C60="","",'使い方　競技者データ'!$U$6)</f>
      </c>
      <c r="J60" s="30">
        <f>IF($C60="","",(VLOOKUP($C60,'使い方　競技者データ'!$R$11:$W$110,5,FALSE)))</f>
      </c>
      <c r="K60" s="28">
        <f>IF($C60="","",(VLOOKUP($C60,'使い方　競技者データ'!$S$11:$W$110,3)))</f>
      </c>
      <c r="L60" s="28">
        <f>IF($C60="","",(VLOOKUP($C60,'使い方　競技者データ'!$R$11:$W$110,6,FALSE)))</f>
      </c>
      <c r="N60" s="205"/>
      <c r="O60" s="95">
        <f>IF($N60="","",(VLOOKUP($N60,'使い方　競技者データ'!$Y$11:$AD$110,2,FALSE)))</f>
      </c>
      <c r="P60" s="25"/>
      <c r="Q60" s="26"/>
      <c r="R60" s="27">
        <f>IF($N60="","",(VLOOKUP($N60,'使い方　競技者データ'!$Y$11:$AD$110,3,FALSE)))</f>
      </c>
      <c r="S60" s="28">
        <f>IF($N60="","",(VLOOKUP($N60,'使い方　競技者データ'!$Y$11:$AD$110,4,FALSE)))</f>
      </c>
      <c r="T60" s="29">
        <f>IF(N60="","",'使い方　競技者データ'!$U$6)</f>
      </c>
      <c r="U60" s="30">
        <f>IF($N60="","",(VLOOKUP($N60,'使い方　競技者データ'!$Y$11:$AD$110,5,FALSE)))</f>
      </c>
      <c r="V60" s="28">
        <f>IF($N60="","",(VLOOKUP($N60,'使い方　競技者データ'!$Y$11:$AD$110,2)))</f>
      </c>
      <c r="W60" s="28">
        <f>IF($N60="","",(VLOOKUP($N60,'使い方　競技者データ'!$Y$11:$AD$110,6,FALSE)))</f>
      </c>
    </row>
    <row r="61" spans="3:23" ht="12.75">
      <c r="C61" s="201"/>
      <c r="D61" s="96">
        <f>IF($C61="","",(VLOOKUP($C61,'使い方　競技者データ'!$R$11:$W$110,2,FALSE)))</f>
      </c>
      <c r="E61" s="19"/>
      <c r="F61" s="20"/>
      <c r="G61" s="12">
        <f>IF($C61="","",(VLOOKUP($C61,'使い方　競技者データ'!$R$11:$W$110,3,FALSE)))</f>
      </c>
      <c r="H61" s="11">
        <f>IF($C61="","",(VLOOKUP($C61,'使い方　競技者データ'!$R$11:$W$110,4,FALSE)))</f>
      </c>
      <c r="I61" s="14">
        <f>IF(C61="","",'使い方　競技者データ'!$U$6)</f>
      </c>
      <c r="J61" s="10">
        <f>IF($C61="","",(VLOOKUP($C61,'使い方　競技者データ'!$R$11:$W$110,5,FALSE)))</f>
      </c>
      <c r="K61" s="11">
        <f>IF($C61="","",(VLOOKUP($C61,'使い方　競技者データ'!$S$11:$W$110,3)))</f>
      </c>
      <c r="L61" s="11">
        <f>IF($C61="","",(VLOOKUP($C61,'使い方　競技者データ'!$R$11:$W$110,6,FALSE)))</f>
      </c>
      <c r="N61" s="206"/>
      <c r="O61" s="96">
        <f>IF($N61="","",(VLOOKUP($N61,'使い方　競技者データ'!$Y$11:$AD$110,2,FALSE)))</f>
      </c>
      <c r="P61" s="19"/>
      <c r="Q61" s="20"/>
      <c r="R61" s="12">
        <f>IF($N61="","",(VLOOKUP($N61,'使い方　競技者データ'!$Y$11:$AD$110,3,FALSE)))</f>
      </c>
      <c r="S61" s="11">
        <f>IF($N61="","",(VLOOKUP($N61,'使い方　競技者データ'!$Y$11:$AD$110,4,FALSE)))</f>
      </c>
      <c r="T61" s="14">
        <f>IF(N61="","",'使い方　競技者データ'!$U$6)</f>
      </c>
      <c r="U61" s="10">
        <f>IF($N61="","",(VLOOKUP($N61,'使い方　競技者データ'!$Y$11:$AD$110,5,FALSE)))</f>
      </c>
      <c r="V61" s="11">
        <f>IF($N61="","",(VLOOKUP($N61,'使い方　競技者データ'!$Y$11:$AD$110,2)))</f>
      </c>
      <c r="W61" s="11">
        <f>IF($N61="","",(VLOOKUP($N61,'使い方　競技者データ'!$Y$11:$AD$110,6,FALSE)))</f>
      </c>
    </row>
    <row r="62" spans="3:23" ht="12.75">
      <c r="C62" s="199"/>
      <c r="D62" s="94">
        <f>IF($C62="","",(VLOOKUP($C62,'使い方　競技者データ'!$R$11:$W$110,2,FALSE)))</f>
      </c>
      <c r="E62" s="21"/>
      <c r="F62" s="22"/>
      <c r="G62" s="6">
        <f>IF($C62="","",(VLOOKUP($C62,'使い方　競技者データ'!$R$11:$W$110,3,FALSE)))</f>
      </c>
      <c r="H62" s="5">
        <f>IF($C62="","",(VLOOKUP($C62,'使い方　競技者データ'!$R$11:$W$110,4,FALSE)))</f>
      </c>
      <c r="I62" s="15">
        <f>IF(C62="","",'使い方　競技者データ'!$U$6)</f>
      </c>
      <c r="J62" s="4">
        <f>IF($C62="","",(VLOOKUP($C62,'使い方　競技者データ'!$R$11:$W$110,5,FALSE)))</f>
      </c>
      <c r="K62" s="5">
        <f>IF($C62="","",(VLOOKUP($C62,'使い方　競技者データ'!$S$11:$W$110,3)))</f>
      </c>
      <c r="L62" s="5">
        <f>IF($C62="","",(VLOOKUP($C62,'使い方　競技者データ'!$R$11:$W$110,6,FALSE)))</f>
      </c>
      <c r="N62" s="204"/>
      <c r="O62" s="94">
        <f>IF($N62="","",(VLOOKUP($N62,'使い方　競技者データ'!$Y$11:$AD$110,2,FALSE)))</f>
      </c>
      <c r="P62" s="21"/>
      <c r="Q62" s="22"/>
      <c r="R62" s="6">
        <f>IF($N62="","",(VLOOKUP($N62,'使い方　競技者データ'!$Y$11:$AD$110,3,FALSE)))</f>
      </c>
      <c r="S62" s="5">
        <f>IF($N62="","",(VLOOKUP($N62,'使い方　競技者データ'!$Y$11:$AD$110,4,FALSE)))</f>
      </c>
      <c r="T62" s="15">
        <f>IF(N62="","",'使い方　競技者データ'!$U$6)</f>
      </c>
      <c r="U62" s="4">
        <f>IF($N62="","",(VLOOKUP($N62,'使い方　競技者データ'!$Y$11:$AD$110,5,FALSE)))</f>
      </c>
      <c r="V62" s="5">
        <f>IF($N62="","",(VLOOKUP($N62,'使い方　競技者データ'!$Y$11:$AD$110,2)))</f>
      </c>
      <c r="W62" s="5">
        <f>IF($N62="","",(VLOOKUP($N62,'使い方　競技者データ'!$Y$11:$AD$110,6,FALSE)))</f>
      </c>
    </row>
    <row r="63" spans="3:23" ht="12.75">
      <c r="C63" s="199"/>
      <c r="D63" s="94">
        <f>IF($C63="","",(VLOOKUP($C63,'使い方　競技者データ'!$R$11:$W$110,2,FALSE)))</f>
      </c>
      <c r="E63" s="21"/>
      <c r="F63" s="22"/>
      <c r="G63" s="6">
        <f>IF($C63="","",(VLOOKUP($C63,'使い方　競技者データ'!$R$11:$W$110,3,FALSE)))</f>
      </c>
      <c r="H63" s="5">
        <f>IF($C63="","",(VLOOKUP($C63,'使い方　競技者データ'!$R$11:$W$110,4,FALSE)))</f>
      </c>
      <c r="I63" s="15">
        <f>IF(C63="","",'使い方　競技者データ'!$U$6)</f>
      </c>
      <c r="J63" s="4">
        <f>IF($C63="","",(VLOOKUP($C63,'使い方　競技者データ'!$R$11:$W$110,5,FALSE)))</f>
      </c>
      <c r="K63" s="5">
        <f>IF($C63="","",(VLOOKUP($C63,'使い方　競技者データ'!$S$11:$W$110,3)))</f>
      </c>
      <c r="L63" s="5">
        <f>IF($C63="","",(VLOOKUP($C63,'使い方　競技者データ'!$R$11:$W$110,6,FALSE)))</f>
      </c>
      <c r="N63" s="204"/>
      <c r="O63" s="94">
        <f>IF($N63="","",(VLOOKUP($N63,'使い方　競技者データ'!$Y$11:$AD$110,2,FALSE)))</f>
      </c>
      <c r="P63" s="21"/>
      <c r="Q63" s="22"/>
      <c r="R63" s="6">
        <f>IF($N63="","",(VLOOKUP($N63,'使い方　競技者データ'!$Y$11:$AD$110,3,FALSE)))</f>
      </c>
      <c r="S63" s="5">
        <f>IF($N63="","",(VLOOKUP($N63,'使い方　競技者データ'!$Y$11:$AD$110,4,FALSE)))</f>
      </c>
      <c r="T63" s="15">
        <f>IF(N63="","",'使い方　競技者データ'!$U$6)</f>
      </c>
      <c r="U63" s="4">
        <f>IF($N63="","",(VLOOKUP($N63,'使い方　競技者データ'!$Y$11:$AD$110,5,FALSE)))</f>
      </c>
      <c r="V63" s="5">
        <f>IF($N63="","",(VLOOKUP($N63,'使い方　競技者データ'!$Y$11:$AD$110,2)))</f>
      </c>
      <c r="W63" s="5">
        <f>IF($N63="","",(VLOOKUP($N63,'使い方　競技者データ'!$Y$11:$AD$110,6,FALSE)))</f>
      </c>
    </row>
    <row r="64" spans="3:23" ht="12.75">
      <c r="C64" s="199"/>
      <c r="D64" s="94">
        <f>IF($C64="","",(VLOOKUP($C64,'使い方　競技者データ'!$R$11:$W$110,2,FALSE)))</f>
      </c>
      <c r="E64" s="21"/>
      <c r="F64" s="22"/>
      <c r="G64" s="6">
        <f>IF($C64="","",(VLOOKUP($C64,'使い方　競技者データ'!$R$11:$W$110,3,FALSE)))</f>
      </c>
      <c r="H64" s="5">
        <f>IF($C64="","",(VLOOKUP($C64,'使い方　競技者データ'!$R$11:$W$110,4,FALSE)))</f>
      </c>
      <c r="I64" s="15">
        <f>IF(C64="","",'使い方　競技者データ'!$U$6)</f>
      </c>
      <c r="J64" s="4">
        <f>IF($C64="","",(VLOOKUP($C64,'使い方　競技者データ'!$R$11:$W$110,5,FALSE)))</f>
      </c>
      <c r="K64" s="5">
        <f>IF($C64="","",(VLOOKUP($C64,'使い方　競技者データ'!$S$11:$W$110,3)))</f>
      </c>
      <c r="L64" s="5">
        <f>IF($C64="","",(VLOOKUP($C64,'使い方　競技者データ'!$R$11:$W$110,6,FALSE)))</f>
      </c>
      <c r="N64" s="204"/>
      <c r="O64" s="94">
        <f>IF($N64="","",(VLOOKUP($N64,'使い方　競技者データ'!$Y$11:$AD$110,2,FALSE)))</f>
      </c>
      <c r="P64" s="21"/>
      <c r="Q64" s="22"/>
      <c r="R64" s="6">
        <f>IF($N64="","",(VLOOKUP($N64,'使い方　競技者データ'!$Y$11:$AD$110,3,FALSE)))</f>
      </c>
      <c r="S64" s="5">
        <f>IF($N64="","",(VLOOKUP($N64,'使い方　競技者データ'!$Y$11:$AD$110,4,FALSE)))</f>
      </c>
      <c r="T64" s="15">
        <f>IF(N64="","",'使い方　競技者データ'!$U$6)</f>
      </c>
      <c r="U64" s="4">
        <f>IF($N64="","",(VLOOKUP($N64,'使い方　競技者データ'!$Y$11:$AD$110,5,FALSE)))</f>
      </c>
      <c r="V64" s="5">
        <f>IF($N64="","",(VLOOKUP($N64,'使い方　競技者データ'!$Y$11:$AD$110,2)))</f>
      </c>
      <c r="W64" s="5">
        <f>IF($N64="","",(VLOOKUP($N64,'使い方　競技者データ'!$Y$11:$AD$110,6,FALSE)))</f>
      </c>
    </row>
    <row r="65" spans="3:23" ht="12.75">
      <c r="C65" s="202"/>
      <c r="D65" s="97">
        <f>IF($C65="","",(VLOOKUP($C65,'使い方　競技者データ'!$R$11:$W$110,2,FALSE)))</f>
      </c>
      <c r="E65" s="23"/>
      <c r="F65" s="24"/>
      <c r="G65" s="7">
        <f>IF($C65="","",(VLOOKUP($C65,'使い方　競技者データ'!$R$11:$W$110,3,FALSE)))</f>
      </c>
      <c r="H65" s="9">
        <f>IF($C65="","",(VLOOKUP($C65,'使い方　競技者データ'!$R$11:$W$110,4,FALSE)))</f>
      </c>
      <c r="I65" s="16">
        <f>IF(C65="","",'使い方　競技者データ'!$U$6)</f>
      </c>
      <c r="J65" s="8">
        <f>IF($C65="","",(VLOOKUP($C65,'使い方　競技者データ'!$R$11:$W$110,5,FALSE)))</f>
      </c>
      <c r="K65" s="9">
        <f>IF($C65="","",(VLOOKUP($C65,'使い方　競技者データ'!$S$11:$W$110,3)))</f>
      </c>
      <c r="L65" s="9">
        <f>IF($C65="","",(VLOOKUP($C65,'使い方　競技者データ'!$R$11:$W$110,6,FALSE)))</f>
      </c>
      <c r="N65" s="207"/>
      <c r="O65" s="97">
        <f>IF($N65="","",(VLOOKUP($N65,'使い方　競技者データ'!$Y$11:$AD$110,2,FALSE)))</f>
      </c>
      <c r="P65" s="23"/>
      <c r="Q65" s="24"/>
      <c r="R65" s="7">
        <f>IF($N65="","",(VLOOKUP($N65,'使い方　競技者データ'!$Y$11:$AD$110,3,FALSE)))</f>
      </c>
      <c r="S65" s="9">
        <f>IF($N65="","",(VLOOKUP($N65,'使い方　競技者データ'!$Y$11:$AD$110,4,FALSE)))</f>
      </c>
      <c r="T65" s="16">
        <f>IF(N65="","",'使い方　競技者データ'!$U$6)</f>
      </c>
      <c r="U65" s="8">
        <f>IF($N65="","",(VLOOKUP($N65,'使い方　競技者データ'!$Y$11:$AD$110,5,FALSE)))</f>
      </c>
      <c r="V65" s="9">
        <f>IF($N65="","",(VLOOKUP($N65,'使い方　競技者データ'!$Y$11:$AD$110,2)))</f>
      </c>
      <c r="W65" s="9">
        <f>IF($N65="","",(VLOOKUP($N65,'使い方　競技者データ'!$Y$11:$AD$110,6,FALSE)))</f>
      </c>
    </row>
    <row r="66" spans="3:23" ht="12.75">
      <c r="C66" s="198"/>
      <c r="D66" s="93">
        <f>IF($C66="","",(VLOOKUP($C66,'使い方　競技者データ'!$R$11:$W$110,2,FALSE)))</f>
      </c>
      <c r="E66" s="31"/>
      <c r="F66" s="32"/>
      <c r="G66" s="33">
        <f>IF($C66="","",(VLOOKUP($C66,'使い方　競技者データ'!$R$11:$W$110,3,FALSE)))</f>
      </c>
      <c r="H66" s="34">
        <f>IF($C66="","",(VLOOKUP($C66,'使い方　競技者データ'!$R$11:$W$110,4,FALSE)))</f>
      </c>
      <c r="I66" s="35">
        <f>IF(C66="","",'使い方　競技者データ'!$U$6)</f>
      </c>
      <c r="J66" s="3">
        <f>IF($C66="","",(VLOOKUP($C66,'使い方　競技者データ'!$R$11:$W$110,5,FALSE)))</f>
      </c>
      <c r="K66" s="34">
        <f>IF($C66="","",(VLOOKUP($C66,'使い方　競技者データ'!$S$11:$W$110,3)))</f>
      </c>
      <c r="L66" s="34">
        <f>IF($C66="","",(VLOOKUP($C66,'使い方　競技者データ'!$R$11:$W$110,6,FALSE)))</f>
      </c>
      <c r="N66" s="203"/>
      <c r="O66" s="93">
        <f>IF($N66="","",(VLOOKUP($N66,'使い方　競技者データ'!$Y$11:$AD$110,2,FALSE)))</f>
      </c>
      <c r="P66" s="31"/>
      <c r="Q66" s="32"/>
      <c r="R66" s="33">
        <f>IF($N66="","",(VLOOKUP($N66,'使い方　競技者データ'!$Y$11:$AD$110,3,FALSE)))</f>
      </c>
      <c r="S66" s="34">
        <f>IF($N66="","",(VLOOKUP($N66,'使い方　競技者データ'!$Y$11:$AD$110,4,FALSE)))</f>
      </c>
      <c r="T66" s="35">
        <f>IF(N66="","",'使い方　競技者データ'!$U$6)</f>
      </c>
      <c r="U66" s="3">
        <f>IF($N66="","",(VLOOKUP($N66,'使い方　競技者データ'!$Y$11:$AD$110,5,FALSE)))</f>
      </c>
      <c r="V66" s="34">
        <f>IF($N66="","",(VLOOKUP($N66,'使い方　競技者データ'!$Y$11:$AD$110,2)))</f>
      </c>
      <c r="W66" s="34">
        <f>IF($N66="","",(VLOOKUP($N66,'使い方　競技者データ'!$Y$11:$AD$110,6,FALSE)))</f>
      </c>
    </row>
    <row r="67" spans="3:23" ht="12.75">
      <c r="C67" s="199"/>
      <c r="D67" s="94">
        <f>IF($C67="","",(VLOOKUP($C67,'使い方　競技者データ'!$R$11:$W$110,2,FALSE)))</f>
      </c>
      <c r="E67" s="21"/>
      <c r="F67" s="22"/>
      <c r="G67" s="6">
        <f>IF($C67="","",(VLOOKUP($C67,'使い方　競技者データ'!$R$11:$W$110,3,FALSE)))</f>
      </c>
      <c r="H67" s="5">
        <f>IF($C67="","",(VLOOKUP($C67,'使い方　競技者データ'!$R$11:$W$110,4,FALSE)))</f>
      </c>
      <c r="I67" s="15">
        <f>IF(C67="","",'使い方　競技者データ'!$U$6)</f>
      </c>
      <c r="J67" s="4">
        <f>IF($C67="","",(VLOOKUP($C67,'使い方　競技者データ'!$R$11:$W$110,5,FALSE)))</f>
      </c>
      <c r="K67" s="5">
        <f>IF($C67="","",(VLOOKUP($C67,'使い方　競技者データ'!$S$11:$W$110,3)))</f>
      </c>
      <c r="L67" s="5">
        <f>IF($C67="","",(VLOOKUP($C67,'使い方　競技者データ'!$R$11:$W$110,6,FALSE)))</f>
      </c>
      <c r="N67" s="204"/>
      <c r="O67" s="94">
        <f>IF($N67="","",(VLOOKUP($N67,'使い方　競技者データ'!$Y$11:$AD$110,2,FALSE)))</f>
      </c>
      <c r="P67" s="21"/>
      <c r="Q67" s="22"/>
      <c r="R67" s="6">
        <f>IF($N67="","",(VLOOKUP($N67,'使い方　競技者データ'!$Y$11:$AD$110,3,FALSE)))</f>
      </c>
      <c r="S67" s="5">
        <f>IF($N67="","",(VLOOKUP($N67,'使い方　競技者データ'!$Y$11:$AD$110,4,FALSE)))</f>
      </c>
      <c r="T67" s="15">
        <f>IF(N67="","",'使い方　競技者データ'!$U$6)</f>
      </c>
      <c r="U67" s="4">
        <f>IF($N67="","",(VLOOKUP($N67,'使い方　競技者データ'!$Y$11:$AD$110,5,FALSE)))</f>
      </c>
      <c r="V67" s="5">
        <f>IF($N67="","",(VLOOKUP($N67,'使い方　競技者データ'!$Y$11:$AD$110,2)))</f>
      </c>
      <c r="W67" s="5">
        <f>IF($N67="","",(VLOOKUP($N67,'使い方　競技者データ'!$Y$11:$AD$110,6,FALSE)))</f>
      </c>
    </row>
    <row r="68" spans="3:23" ht="12.75">
      <c r="C68" s="199"/>
      <c r="D68" s="94">
        <f>IF($C68="","",(VLOOKUP($C68,'使い方　競技者データ'!$R$11:$W$110,2,FALSE)))</f>
      </c>
      <c r="E68" s="21"/>
      <c r="F68" s="22"/>
      <c r="G68" s="6">
        <f>IF($C68="","",(VLOOKUP($C68,'使い方　競技者データ'!$R$11:$W$110,3,FALSE)))</f>
      </c>
      <c r="H68" s="5">
        <f>IF($C68="","",(VLOOKUP($C68,'使い方　競技者データ'!$R$11:$W$110,4,FALSE)))</f>
      </c>
      <c r="I68" s="15">
        <f>IF(C68="","",'使い方　競技者データ'!$U$6)</f>
      </c>
      <c r="J68" s="4">
        <f>IF($C68="","",(VLOOKUP($C68,'使い方　競技者データ'!$R$11:$W$110,5,FALSE)))</f>
      </c>
      <c r="K68" s="5">
        <f>IF($C68="","",(VLOOKUP($C68,'使い方　競技者データ'!$S$11:$W$110,3)))</f>
      </c>
      <c r="L68" s="5">
        <f>IF($C68="","",(VLOOKUP($C68,'使い方　競技者データ'!$R$11:$W$110,6,FALSE)))</f>
      </c>
      <c r="N68" s="204"/>
      <c r="O68" s="94">
        <f>IF($N68="","",(VLOOKUP($N68,'使い方　競技者データ'!$Y$11:$AD$110,2,FALSE)))</f>
      </c>
      <c r="P68" s="21"/>
      <c r="Q68" s="22"/>
      <c r="R68" s="6">
        <f>IF($N68="","",(VLOOKUP($N68,'使い方　競技者データ'!$Y$11:$AD$110,3,FALSE)))</f>
      </c>
      <c r="S68" s="5">
        <f>IF($N68="","",(VLOOKUP($N68,'使い方　競技者データ'!$Y$11:$AD$110,4,FALSE)))</f>
      </c>
      <c r="T68" s="15">
        <f>IF(N68="","",'使い方　競技者データ'!$U$6)</f>
      </c>
      <c r="U68" s="4">
        <f>IF($N68="","",(VLOOKUP($N68,'使い方　競技者データ'!$Y$11:$AD$110,5,FALSE)))</f>
      </c>
      <c r="V68" s="5">
        <f>IF($N68="","",(VLOOKUP($N68,'使い方　競技者データ'!$Y$11:$AD$110,2)))</f>
      </c>
      <c r="W68" s="5">
        <f>IF($N68="","",(VLOOKUP($N68,'使い方　競技者データ'!$Y$11:$AD$110,6,FALSE)))</f>
      </c>
    </row>
    <row r="69" spans="3:23" ht="12.75">
      <c r="C69" s="199"/>
      <c r="D69" s="94">
        <f>IF($C69="","",(VLOOKUP($C69,'使い方　競技者データ'!$R$11:$W$110,2,FALSE)))</f>
      </c>
      <c r="E69" s="21"/>
      <c r="F69" s="22"/>
      <c r="G69" s="6">
        <f>IF($C69="","",(VLOOKUP($C69,'使い方　競技者データ'!$R$11:$W$110,3,FALSE)))</f>
      </c>
      <c r="H69" s="5">
        <f>IF($C69="","",(VLOOKUP($C69,'使い方　競技者データ'!$R$11:$W$110,4,FALSE)))</f>
      </c>
      <c r="I69" s="15">
        <f>IF(C69="","",'使い方　競技者データ'!$U$6)</f>
      </c>
      <c r="J69" s="4">
        <f>IF($C69="","",(VLOOKUP($C69,'使い方　競技者データ'!$R$11:$W$110,5,FALSE)))</f>
      </c>
      <c r="K69" s="5">
        <f>IF($C69="","",(VLOOKUP($C69,'使い方　競技者データ'!$S$11:$W$110,3)))</f>
      </c>
      <c r="L69" s="5">
        <f>IF($C69="","",(VLOOKUP($C69,'使い方　競技者データ'!$R$11:$W$110,6,FALSE)))</f>
      </c>
      <c r="N69" s="204"/>
      <c r="O69" s="94">
        <f>IF($N69="","",(VLOOKUP($N69,'使い方　競技者データ'!$Y$11:$AD$110,2,FALSE)))</f>
      </c>
      <c r="P69" s="21"/>
      <c r="Q69" s="22"/>
      <c r="R69" s="6">
        <f>IF($N69="","",(VLOOKUP($N69,'使い方　競技者データ'!$Y$11:$AD$110,3,FALSE)))</f>
      </c>
      <c r="S69" s="5">
        <f>IF($N69="","",(VLOOKUP($N69,'使い方　競技者データ'!$Y$11:$AD$110,4,FALSE)))</f>
      </c>
      <c r="T69" s="15">
        <f>IF(N69="","",'使い方　競技者データ'!$U$6)</f>
      </c>
      <c r="U69" s="4">
        <f>IF($N69="","",(VLOOKUP($N69,'使い方　競技者データ'!$Y$11:$AD$110,5,FALSE)))</f>
      </c>
      <c r="V69" s="5">
        <f>IF($N69="","",(VLOOKUP($N69,'使い方　競技者データ'!$Y$11:$AD$110,2)))</f>
      </c>
      <c r="W69" s="5">
        <f>IF($N69="","",(VLOOKUP($N69,'使い方　競技者データ'!$Y$11:$AD$110,6,FALSE)))</f>
      </c>
    </row>
    <row r="70" spans="3:23" ht="12.75">
      <c r="C70" s="200"/>
      <c r="D70" s="95">
        <f>IF($C70="","",(VLOOKUP($C70,'使い方　競技者データ'!$R$11:$W$110,2,FALSE)))</f>
      </c>
      <c r="E70" s="25"/>
      <c r="F70" s="26"/>
      <c r="G70" s="27">
        <f>IF($C70="","",(VLOOKUP($C70,'使い方　競技者データ'!$R$11:$W$110,3,FALSE)))</f>
      </c>
      <c r="H70" s="28">
        <f>IF($C70="","",(VLOOKUP($C70,'使い方　競技者データ'!$R$11:$W$110,4,FALSE)))</f>
      </c>
      <c r="I70" s="29">
        <f>IF(C70="","",'使い方　競技者データ'!$U$6)</f>
      </c>
      <c r="J70" s="30">
        <f>IF($C70="","",(VLOOKUP($C70,'使い方　競技者データ'!$R$11:$W$110,5,FALSE)))</f>
      </c>
      <c r="K70" s="28">
        <f>IF($C70="","",(VLOOKUP($C70,'使い方　競技者データ'!$S$11:$W$110,3)))</f>
      </c>
      <c r="L70" s="28">
        <f>IF($C70="","",(VLOOKUP($C70,'使い方　競技者データ'!$R$11:$W$110,6,FALSE)))</f>
      </c>
      <c r="N70" s="205"/>
      <c r="O70" s="95">
        <f>IF($N70="","",(VLOOKUP($N70,'使い方　競技者データ'!$Y$11:$AD$110,2,FALSE)))</f>
      </c>
      <c r="P70" s="25"/>
      <c r="Q70" s="26"/>
      <c r="R70" s="27">
        <f>IF($N70="","",(VLOOKUP($N70,'使い方　競技者データ'!$Y$11:$AD$110,3,FALSE)))</f>
      </c>
      <c r="S70" s="28">
        <f>IF($N70="","",(VLOOKUP($N70,'使い方　競技者データ'!$Y$11:$AD$110,4,FALSE)))</f>
      </c>
      <c r="T70" s="29">
        <f>IF(N70="","",'使い方　競技者データ'!$U$6)</f>
      </c>
      <c r="U70" s="30">
        <f>IF($N70="","",(VLOOKUP($N70,'使い方　競技者データ'!$Y$11:$AD$110,5,FALSE)))</f>
      </c>
      <c r="V70" s="28">
        <f>IF($N70="","",(VLOOKUP($N70,'使い方　競技者データ'!$Y$11:$AD$110,2)))</f>
      </c>
      <c r="W70" s="28">
        <f>IF($N70="","",(VLOOKUP($N70,'使い方　競技者データ'!$Y$11:$AD$110,6,FALSE)))</f>
      </c>
    </row>
    <row r="71" spans="3:23" ht="12.75">
      <c r="C71" s="201"/>
      <c r="D71" s="96">
        <f>IF($C71="","",(VLOOKUP($C71,'使い方　競技者データ'!$R$11:$W$110,2,FALSE)))</f>
      </c>
      <c r="E71" s="19"/>
      <c r="F71" s="20"/>
      <c r="G71" s="12">
        <f>IF($C71="","",(VLOOKUP($C71,'使い方　競技者データ'!$R$11:$W$110,3,FALSE)))</f>
      </c>
      <c r="H71" s="11">
        <f>IF($C71="","",(VLOOKUP($C71,'使い方　競技者データ'!$R$11:$W$110,4,FALSE)))</f>
      </c>
      <c r="I71" s="14">
        <f>IF(C71="","",'使い方　競技者データ'!$U$6)</f>
      </c>
      <c r="J71" s="10">
        <f>IF($C71="","",(VLOOKUP($C71,'使い方　競技者データ'!$R$11:$W$110,5,FALSE)))</f>
      </c>
      <c r="K71" s="11">
        <f>IF($C71="","",(VLOOKUP($C71,'使い方　競技者データ'!$S$11:$W$110,3)))</f>
      </c>
      <c r="L71" s="11">
        <f>IF($C71="","",(VLOOKUP($C71,'使い方　競技者データ'!$R$11:$W$110,6,FALSE)))</f>
      </c>
      <c r="N71" s="206"/>
      <c r="O71" s="96">
        <f>IF($N71="","",(VLOOKUP($N71,'使い方　競技者データ'!$Y$11:$AD$110,2,FALSE)))</f>
      </c>
      <c r="P71" s="19"/>
      <c r="Q71" s="20"/>
      <c r="R71" s="12">
        <f>IF($N71="","",(VLOOKUP($N71,'使い方　競技者データ'!$Y$11:$AD$110,3,FALSE)))</f>
      </c>
      <c r="S71" s="11">
        <f>IF($N71="","",(VLOOKUP($N71,'使い方　競技者データ'!$Y$11:$AD$110,4,FALSE)))</f>
      </c>
      <c r="T71" s="14">
        <f>IF(N71="","",'使い方　競技者データ'!$U$6)</f>
      </c>
      <c r="U71" s="10">
        <f>IF($N71="","",(VLOOKUP($N71,'使い方　競技者データ'!$Y$11:$AD$110,5,FALSE)))</f>
      </c>
      <c r="V71" s="11">
        <f>IF($N71="","",(VLOOKUP($N71,'使い方　競技者データ'!$Y$11:$AD$110,2)))</f>
      </c>
      <c r="W71" s="11">
        <f>IF($N71="","",(VLOOKUP($N71,'使い方　競技者データ'!$Y$11:$AD$110,6,FALSE)))</f>
      </c>
    </row>
    <row r="72" spans="3:23" ht="12.75">
      <c r="C72" s="199"/>
      <c r="D72" s="94">
        <f>IF($C72="","",(VLOOKUP($C72,'使い方　競技者データ'!$R$11:$W$110,2,FALSE)))</f>
      </c>
      <c r="E72" s="21"/>
      <c r="F72" s="22"/>
      <c r="G72" s="6">
        <f>IF($C72="","",(VLOOKUP($C72,'使い方　競技者データ'!$R$11:$W$110,3,FALSE)))</f>
      </c>
      <c r="H72" s="5">
        <f>IF($C72="","",(VLOOKUP($C72,'使い方　競技者データ'!$R$11:$W$110,4,FALSE)))</f>
      </c>
      <c r="I72" s="15">
        <f>IF(C72="","",'使い方　競技者データ'!$U$6)</f>
      </c>
      <c r="J72" s="4">
        <f>IF($C72="","",(VLOOKUP($C72,'使い方　競技者データ'!$R$11:$W$110,5,FALSE)))</f>
      </c>
      <c r="K72" s="5">
        <f>IF($C72="","",(VLOOKUP($C72,'使い方　競技者データ'!$S$11:$W$110,3)))</f>
      </c>
      <c r="L72" s="5">
        <f>IF($C72="","",(VLOOKUP($C72,'使い方　競技者データ'!$R$11:$W$110,6,FALSE)))</f>
      </c>
      <c r="N72" s="204"/>
      <c r="O72" s="94">
        <f>IF($N72="","",(VLOOKUP($N72,'使い方　競技者データ'!$Y$11:$AD$110,2,FALSE)))</f>
      </c>
      <c r="P72" s="21"/>
      <c r="Q72" s="22"/>
      <c r="R72" s="6">
        <f>IF($N72="","",(VLOOKUP($N72,'使い方　競技者データ'!$Y$11:$AD$110,3,FALSE)))</f>
      </c>
      <c r="S72" s="5">
        <f>IF($N72="","",(VLOOKUP($N72,'使い方　競技者データ'!$Y$11:$AD$110,4,FALSE)))</f>
      </c>
      <c r="T72" s="15">
        <f>IF(N72="","",'使い方　競技者データ'!$U$6)</f>
      </c>
      <c r="U72" s="4">
        <f>IF($N72="","",(VLOOKUP($N72,'使い方　競技者データ'!$Y$11:$AD$110,5,FALSE)))</f>
      </c>
      <c r="V72" s="5">
        <f>IF($N72="","",(VLOOKUP($N72,'使い方　競技者データ'!$Y$11:$AD$110,2)))</f>
      </c>
      <c r="W72" s="5">
        <f>IF($N72="","",(VLOOKUP($N72,'使い方　競技者データ'!$Y$11:$AD$110,6,FALSE)))</f>
      </c>
    </row>
    <row r="73" spans="3:23" ht="12.75">
      <c r="C73" s="199"/>
      <c r="D73" s="94">
        <f>IF($C73="","",(VLOOKUP($C73,'使い方　競技者データ'!$R$11:$W$110,2,FALSE)))</f>
      </c>
      <c r="E73" s="21"/>
      <c r="F73" s="22"/>
      <c r="G73" s="6">
        <f>IF($C73="","",(VLOOKUP($C73,'使い方　競技者データ'!$R$11:$W$110,3,FALSE)))</f>
      </c>
      <c r="H73" s="5">
        <f>IF($C73="","",(VLOOKUP($C73,'使い方　競技者データ'!$R$11:$W$110,4,FALSE)))</f>
      </c>
      <c r="I73" s="15">
        <f>IF(C73="","",'使い方　競技者データ'!$U$6)</f>
      </c>
      <c r="J73" s="4">
        <f>IF($C73="","",(VLOOKUP($C73,'使い方　競技者データ'!$R$11:$W$110,5,FALSE)))</f>
      </c>
      <c r="K73" s="5">
        <f>IF($C73="","",(VLOOKUP($C73,'使い方　競技者データ'!$S$11:$W$110,3)))</f>
      </c>
      <c r="L73" s="5">
        <f>IF($C73="","",(VLOOKUP($C73,'使い方　競技者データ'!$R$11:$W$110,6,FALSE)))</f>
      </c>
      <c r="N73" s="204"/>
      <c r="O73" s="94">
        <f>IF($N73="","",(VLOOKUP($N73,'使い方　競技者データ'!$Y$11:$AD$110,2,FALSE)))</f>
      </c>
      <c r="P73" s="21"/>
      <c r="Q73" s="22"/>
      <c r="R73" s="6">
        <f>IF($N73="","",(VLOOKUP($N73,'使い方　競技者データ'!$Y$11:$AD$110,3,FALSE)))</f>
      </c>
      <c r="S73" s="5">
        <f>IF($N73="","",(VLOOKUP($N73,'使い方　競技者データ'!$Y$11:$AD$110,4,FALSE)))</f>
      </c>
      <c r="T73" s="15">
        <f>IF(N73="","",'使い方　競技者データ'!$U$6)</f>
      </c>
      <c r="U73" s="4">
        <f>IF($N73="","",(VLOOKUP($N73,'使い方　競技者データ'!$Y$11:$AD$110,5,FALSE)))</f>
      </c>
      <c r="V73" s="5">
        <f>IF($N73="","",(VLOOKUP($N73,'使い方　競技者データ'!$Y$11:$AD$110,2)))</f>
      </c>
      <c r="W73" s="5">
        <f>IF($N73="","",(VLOOKUP($N73,'使い方　競技者データ'!$Y$11:$AD$110,6,FALSE)))</f>
      </c>
    </row>
    <row r="74" spans="3:23" ht="12.75">
      <c r="C74" s="199"/>
      <c r="D74" s="94">
        <f>IF($C74="","",(VLOOKUP($C74,'使い方　競技者データ'!$R$11:$W$110,2,FALSE)))</f>
      </c>
      <c r="E74" s="21"/>
      <c r="F74" s="22"/>
      <c r="G74" s="6">
        <f>IF($C74="","",(VLOOKUP($C74,'使い方　競技者データ'!$R$11:$W$110,3,FALSE)))</f>
      </c>
      <c r="H74" s="5">
        <f>IF($C74="","",(VLOOKUP($C74,'使い方　競技者データ'!$R$11:$W$110,4,FALSE)))</f>
      </c>
      <c r="I74" s="15">
        <f>IF(C74="","",'使い方　競技者データ'!$U$6)</f>
      </c>
      <c r="J74" s="4">
        <f>IF($C74="","",(VLOOKUP($C74,'使い方　競技者データ'!$R$11:$W$110,5,FALSE)))</f>
      </c>
      <c r="K74" s="5">
        <f>IF($C74="","",(VLOOKUP($C74,'使い方　競技者データ'!$S$11:$W$110,3)))</f>
      </c>
      <c r="L74" s="5">
        <f>IF($C74="","",(VLOOKUP($C74,'使い方　競技者データ'!$R$11:$W$110,6,FALSE)))</f>
      </c>
      <c r="N74" s="204"/>
      <c r="O74" s="94">
        <f>IF($N74="","",(VLOOKUP($N74,'使い方　競技者データ'!$Y$11:$AD$110,2,FALSE)))</f>
      </c>
      <c r="P74" s="21"/>
      <c r="Q74" s="22"/>
      <c r="R74" s="6">
        <f>IF($N74="","",(VLOOKUP($N74,'使い方　競技者データ'!$Y$11:$AD$110,3,FALSE)))</f>
      </c>
      <c r="S74" s="5">
        <f>IF($N74="","",(VLOOKUP($N74,'使い方　競技者データ'!$Y$11:$AD$110,4,FALSE)))</f>
      </c>
      <c r="T74" s="15">
        <f>IF(N74="","",'使い方　競技者データ'!$U$6)</f>
      </c>
      <c r="U74" s="4">
        <f>IF($N74="","",(VLOOKUP($N74,'使い方　競技者データ'!$Y$11:$AD$110,5,FALSE)))</f>
      </c>
      <c r="V74" s="5">
        <f>IF($N74="","",(VLOOKUP($N74,'使い方　競技者データ'!$Y$11:$AD$110,2)))</f>
      </c>
      <c r="W74" s="5">
        <f>IF($N74="","",(VLOOKUP($N74,'使い方　競技者データ'!$Y$11:$AD$110,6,FALSE)))</f>
      </c>
    </row>
    <row r="75" spans="3:23" ht="12.75">
      <c r="C75" s="202"/>
      <c r="D75" s="97">
        <f>IF($C75="","",(VLOOKUP($C75,'使い方　競技者データ'!$R$11:$W$110,2,FALSE)))</f>
      </c>
      <c r="E75" s="23"/>
      <c r="F75" s="24"/>
      <c r="G75" s="7">
        <f>IF($C75="","",(VLOOKUP($C75,'使い方　競技者データ'!$R$11:$W$110,3,FALSE)))</f>
      </c>
      <c r="H75" s="9">
        <f>IF($C75="","",(VLOOKUP($C75,'使い方　競技者データ'!$R$11:$W$110,4,FALSE)))</f>
      </c>
      <c r="I75" s="16">
        <f>IF(C75="","",'使い方　競技者データ'!$U$6)</f>
      </c>
      <c r="J75" s="8">
        <f>IF($C75="","",(VLOOKUP($C75,'使い方　競技者データ'!$R$11:$W$110,5,FALSE)))</f>
      </c>
      <c r="K75" s="9">
        <f>IF($C75="","",(VLOOKUP($C75,'使い方　競技者データ'!$S$11:$W$110,3)))</f>
      </c>
      <c r="L75" s="9">
        <f>IF($C75="","",(VLOOKUP($C75,'使い方　競技者データ'!$R$11:$W$110,6,FALSE)))</f>
      </c>
      <c r="N75" s="207"/>
      <c r="O75" s="97">
        <f>IF($N75="","",(VLOOKUP($N75,'使い方　競技者データ'!$Y$11:$AD$110,2,FALSE)))</f>
      </c>
      <c r="P75" s="23"/>
      <c r="Q75" s="24"/>
      <c r="R75" s="7">
        <f>IF($N75="","",(VLOOKUP($N75,'使い方　競技者データ'!$Y$11:$AD$110,3,FALSE)))</f>
      </c>
      <c r="S75" s="9">
        <f>IF($N75="","",(VLOOKUP($N75,'使い方　競技者データ'!$Y$11:$AD$110,4,FALSE)))</f>
      </c>
      <c r="T75" s="16">
        <f>IF(N75="","",'使い方　競技者データ'!$U$6)</f>
      </c>
      <c r="U75" s="8">
        <f>IF($N75="","",(VLOOKUP($N75,'使い方　競技者データ'!$Y$11:$AD$110,5,FALSE)))</f>
      </c>
      <c r="V75" s="9">
        <f>IF($N75="","",(VLOOKUP($N75,'使い方　競技者データ'!$Y$11:$AD$110,2)))</f>
      </c>
      <c r="W75" s="9">
        <f>IF($N75="","",(VLOOKUP($N75,'使い方　競技者データ'!$Y$11:$AD$110,6,FALSE)))</f>
      </c>
    </row>
    <row r="76" spans="3:23" ht="12.75">
      <c r="C76" s="198"/>
      <c r="D76" s="93">
        <f>IF($C76="","",(VLOOKUP($C76,'使い方　競技者データ'!$R$11:$W$110,2,FALSE)))</f>
      </c>
      <c r="E76" s="31"/>
      <c r="F76" s="32"/>
      <c r="G76" s="33">
        <f>IF($C76="","",(VLOOKUP($C76,'使い方　競技者データ'!$R$11:$W$110,3,FALSE)))</f>
      </c>
      <c r="H76" s="34">
        <f>IF($C76="","",(VLOOKUP($C76,'使い方　競技者データ'!$R$11:$W$110,4,FALSE)))</f>
      </c>
      <c r="I76" s="35">
        <f>IF(C76="","",'使い方　競技者データ'!$U$6)</f>
      </c>
      <c r="J76" s="3">
        <f>IF($C76="","",(VLOOKUP($C76,'使い方　競技者データ'!$R$11:$W$110,5,FALSE)))</f>
      </c>
      <c r="K76" s="34">
        <f>IF($C76="","",(VLOOKUP($C76,'使い方　競技者データ'!$S$11:$W$110,3)))</f>
      </c>
      <c r="L76" s="34">
        <f>IF($C76="","",(VLOOKUP($C76,'使い方　競技者データ'!$R$11:$W$110,6,FALSE)))</f>
      </c>
      <c r="N76" s="203"/>
      <c r="O76" s="93">
        <f>IF($N76="","",(VLOOKUP($N76,'使い方　競技者データ'!$Y$11:$AD$110,2,FALSE)))</f>
      </c>
      <c r="P76" s="31"/>
      <c r="Q76" s="32"/>
      <c r="R76" s="33">
        <f>IF($N76="","",(VLOOKUP($N76,'使い方　競技者データ'!$Y$11:$AD$110,3,FALSE)))</f>
      </c>
      <c r="S76" s="34">
        <f>IF($N76="","",(VLOOKUP($N76,'使い方　競技者データ'!$Y$11:$AD$110,4,FALSE)))</f>
      </c>
      <c r="T76" s="35">
        <f>IF(N76="","",'使い方　競技者データ'!$U$6)</f>
      </c>
      <c r="U76" s="3">
        <f>IF($N76="","",(VLOOKUP($N76,'使い方　競技者データ'!$Y$11:$AD$110,5,FALSE)))</f>
      </c>
      <c r="V76" s="34">
        <f>IF($N76="","",(VLOOKUP($N76,'使い方　競技者データ'!$Y$11:$AD$110,2)))</f>
      </c>
      <c r="W76" s="34">
        <f>IF($N76="","",(VLOOKUP($N76,'使い方　競技者データ'!$Y$11:$AD$110,6,FALSE)))</f>
      </c>
    </row>
    <row r="77" spans="3:23" ht="12.75">
      <c r="C77" s="199"/>
      <c r="D77" s="94">
        <f>IF($C77="","",(VLOOKUP($C77,'使い方　競技者データ'!$R$11:$W$110,2,FALSE)))</f>
      </c>
      <c r="E77" s="21"/>
      <c r="F77" s="22"/>
      <c r="G77" s="6">
        <f>IF($C77="","",(VLOOKUP($C77,'使い方　競技者データ'!$R$11:$W$110,3,FALSE)))</f>
      </c>
      <c r="H77" s="5">
        <f>IF($C77="","",(VLOOKUP($C77,'使い方　競技者データ'!$R$11:$W$110,4,FALSE)))</f>
      </c>
      <c r="I77" s="15">
        <f>IF(C77="","",'使い方　競技者データ'!$U$6)</f>
      </c>
      <c r="J77" s="4">
        <f>IF($C77="","",(VLOOKUP($C77,'使い方　競技者データ'!$R$11:$W$110,5,FALSE)))</f>
      </c>
      <c r="K77" s="5">
        <f>IF($C77="","",(VLOOKUP($C77,'使い方　競技者データ'!$S$11:$W$110,3)))</f>
      </c>
      <c r="L77" s="5">
        <f>IF($C77="","",(VLOOKUP($C77,'使い方　競技者データ'!$R$11:$W$110,6,FALSE)))</f>
      </c>
      <c r="N77" s="204"/>
      <c r="O77" s="94">
        <f>IF($N77="","",(VLOOKUP($N77,'使い方　競技者データ'!$Y$11:$AD$110,2,FALSE)))</f>
      </c>
      <c r="P77" s="21"/>
      <c r="Q77" s="22"/>
      <c r="R77" s="6">
        <f>IF($N77="","",(VLOOKUP($N77,'使い方　競技者データ'!$Y$11:$AD$110,3,FALSE)))</f>
      </c>
      <c r="S77" s="5">
        <f>IF($N77="","",(VLOOKUP($N77,'使い方　競技者データ'!$Y$11:$AD$110,4,FALSE)))</f>
      </c>
      <c r="T77" s="15">
        <f>IF(N77="","",'使い方　競技者データ'!$U$6)</f>
      </c>
      <c r="U77" s="4">
        <f>IF($N77="","",(VLOOKUP($N77,'使い方　競技者データ'!$Y$11:$AD$110,5,FALSE)))</f>
      </c>
      <c r="V77" s="5">
        <f>IF($N77="","",(VLOOKUP($N77,'使い方　競技者データ'!$Y$11:$AD$110,2)))</f>
      </c>
      <c r="W77" s="5">
        <f>IF($N77="","",(VLOOKUP($N77,'使い方　競技者データ'!$Y$11:$AD$110,6,FALSE)))</f>
      </c>
    </row>
    <row r="78" spans="3:23" ht="12.75">
      <c r="C78" s="199"/>
      <c r="D78" s="94">
        <f>IF($C78="","",(VLOOKUP($C78,'使い方　競技者データ'!$R$11:$W$110,2,FALSE)))</f>
      </c>
      <c r="E78" s="21"/>
      <c r="F78" s="22"/>
      <c r="G78" s="6">
        <f>IF($C78="","",(VLOOKUP($C78,'使い方　競技者データ'!$R$11:$W$110,3,FALSE)))</f>
      </c>
      <c r="H78" s="5">
        <f>IF($C78="","",(VLOOKUP($C78,'使い方　競技者データ'!$R$11:$W$110,4,FALSE)))</f>
      </c>
      <c r="I78" s="15">
        <f>IF(C78="","",'使い方　競技者データ'!$U$6)</f>
      </c>
      <c r="J78" s="4">
        <f>IF($C78="","",(VLOOKUP($C78,'使い方　競技者データ'!$R$11:$W$110,5,FALSE)))</f>
      </c>
      <c r="K78" s="5">
        <f>IF($C78="","",(VLOOKUP($C78,'使い方　競技者データ'!$S$11:$W$110,3)))</f>
      </c>
      <c r="L78" s="5">
        <f>IF($C78="","",(VLOOKUP($C78,'使い方　競技者データ'!$R$11:$W$110,6,FALSE)))</f>
      </c>
      <c r="N78" s="204"/>
      <c r="O78" s="94">
        <f>IF($N78="","",(VLOOKUP($N78,'使い方　競技者データ'!$Y$11:$AD$110,2,FALSE)))</f>
      </c>
      <c r="P78" s="21"/>
      <c r="Q78" s="22"/>
      <c r="R78" s="6">
        <f>IF($N78="","",(VLOOKUP($N78,'使い方　競技者データ'!$Y$11:$AD$110,3,FALSE)))</f>
      </c>
      <c r="S78" s="5">
        <f>IF($N78="","",(VLOOKUP($N78,'使い方　競技者データ'!$Y$11:$AD$110,4,FALSE)))</f>
      </c>
      <c r="T78" s="15">
        <f>IF(N78="","",'使い方　競技者データ'!$U$6)</f>
      </c>
      <c r="U78" s="4">
        <f>IF($N78="","",(VLOOKUP($N78,'使い方　競技者データ'!$Y$11:$AD$110,5,FALSE)))</f>
      </c>
      <c r="V78" s="5">
        <f>IF($N78="","",(VLOOKUP($N78,'使い方　競技者データ'!$Y$11:$AD$110,2)))</f>
      </c>
      <c r="W78" s="5">
        <f>IF($N78="","",(VLOOKUP($N78,'使い方　競技者データ'!$Y$11:$AD$110,6,FALSE)))</f>
      </c>
    </row>
    <row r="79" spans="3:23" ht="12.75">
      <c r="C79" s="199"/>
      <c r="D79" s="94">
        <f>IF($C79="","",(VLOOKUP($C79,'使い方　競技者データ'!$R$11:$W$110,2,FALSE)))</f>
      </c>
      <c r="E79" s="21"/>
      <c r="F79" s="22"/>
      <c r="G79" s="6">
        <f>IF($C79="","",(VLOOKUP($C79,'使い方　競技者データ'!$R$11:$W$110,3,FALSE)))</f>
      </c>
      <c r="H79" s="5">
        <f>IF($C79="","",(VLOOKUP($C79,'使い方　競技者データ'!$R$11:$W$110,4,FALSE)))</f>
      </c>
      <c r="I79" s="15">
        <f>IF(C79="","",'使い方　競技者データ'!$U$6)</f>
      </c>
      <c r="J79" s="4">
        <f>IF($C79="","",(VLOOKUP($C79,'使い方　競技者データ'!$R$11:$W$110,5,FALSE)))</f>
      </c>
      <c r="K79" s="5">
        <f>IF($C79="","",(VLOOKUP($C79,'使い方　競技者データ'!$S$11:$W$110,3)))</f>
      </c>
      <c r="L79" s="5">
        <f>IF($C79="","",(VLOOKUP($C79,'使い方　競技者データ'!$R$11:$W$110,6,FALSE)))</f>
      </c>
      <c r="N79" s="204"/>
      <c r="O79" s="94">
        <f>IF($N79="","",(VLOOKUP($N79,'使い方　競技者データ'!$Y$11:$AD$110,2,FALSE)))</f>
      </c>
      <c r="P79" s="21"/>
      <c r="Q79" s="22"/>
      <c r="R79" s="6">
        <f>IF($N79="","",(VLOOKUP($N79,'使い方　競技者データ'!$Y$11:$AD$110,3,FALSE)))</f>
      </c>
      <c r="S79" s="5">
        <f>IF($N79="","",(VLOOKUP($N79,'使い方　競技者データ'!$Y$11:$AD$110,4,FALSE)))</f>
      </c>
      <c r="T79" s="15">
        <f>IF(N79="","",'使い方　競技者データ'!$U$6)</f>
      </c>
      <c r="U79" s="4">
        <f>IF($N79="","",(VLOOKUP($N79,'使い方　競技者データ'!$Y$11:$AD$110,5,FALSE)))</f>
      </c>
      <c r="V79" s="5">
        <f>IF($N79="","",(VLOOKUP($N79,'使い方　競技者データ'!$Y$11:$AD$110,2)))</f>
      </c>
      <c r="W79" s="5">
        <f>IF($N79="","",(VLOOKUP($N79,'使い方　競技者データ'!$Y$11:$AD$110,6,FALSE)))</f>
      </c>
    </row>
    <row r="80" spans="3:23" ht="12.75">
      <c r="C80" s="200"/>
      <c r="D80" s="95">
        <f>IF($C80="","",(VLOOKUP($C80,'使い方　競技者データ'!$R$11:$W$110,2,FALSE)))</f>
      </c>
      <c r="E80" s="25"/>
      <c r="F80" s="26"/>
      <c r="G80" s="27">
        <f>IF($C80="","",(VLOOKUP($C80,'使い方　競技者データ'!$R$11:$W$110,3,FALSE)))</f>
      </c>
      <c r="H80" s="28">
        <f>IF($C80="","",(VLOOKUP($C80,'使い方　競技者データ'!$R$11:$W$110,4,FALSE)))</f>
      </c>
      <c r="I80" s="29">
        <f>IF(C80="","",'使い方　競技者データ'!$U$6)</f>
      </c>
      <c r="J80" s="30">
        <f>IF($C80="","",(VLOOKUP($C80,'使い方　競技者データ'!$R$11:$W$110,5,FALSE)))</f>
      </c>
      <c r="K80" s="28">
        <f>IF($C80="","",(VLOOKUP($C80,'使い方　競技者データ'!$S$11:$W$110,3)))</f>
      </c>
      <c r="L80" s="28">
        <f>IF($C80="","",(VLOOKUP($C80,'使い方　競技者データ'!$R$11:$W$110,6,FALSE)))</f>
      </c>
      <c r="N80" s="205"/>
      <c r="O80" s="95">
        <f>IF($N80="","",(VLOOKUP($N80,'使い方　競技者データ'!$Y$11:$AD$110,2,FALSE)))</f>
      </c>
      <c r="P80" s="25"/>
      <c r="Q80" s="26"/>
      <c r="R80" s="27">
        <f>IF($N80="","",(VLOOKUP($N80,'使い方　競技者データ'!$Y$11:$AD$110,3,FALSE)))</f>
      </c>
      <c r="S80" s="28">
        <f>IF($N80="","",(VLOOKUP($N80,'使い方　競技者データ'!$Y$11:$AD$110,4,FALSE)))</f>
      </c>
      <c r="T80" s="29">
        <f>IF(N80="","",'使い方　競技者データ'!$U$6)</f>
      </c>
      <c r="U80" s="30">
        <f>IF($N80="","",(VLOOKUP($N80,'使い方　競技者データ'!$Y$11:$AD$110,5,FALSE)))</f>
      </c>
      <c r="V80" s="28">
        <f>IF($N80="","",(VLOOKUP($N80,'使い方　競技者データ'!$Y$11:$AD$110,2)))</f>
      </c>
      <c r="W80" s="28">
        <f>IF($N80="","",(VLOOKUP($N80,'使い方　競技者データ'!$Y$11:$AD$110,6,FALSE)))</f>
      </c>
    </row>
    <row r="81" spans="3:23" ht="12.75">
      <c r="C81" s="201"/>
      <c r="D81" s="96">
        <f>IF($C81="","",(VLOOKUP($C81,'使い方　競技者データ'!$R$11:$W$110,2,FALSE)))</f>
      </c>
      <c r="E81" s="19"/>
      <c r="F81" s="20"/>
      <c r="G81" s="12">
        <f>IF($C81="","",(VLOOKUP($C81,'使い方　競技者データ'!$R$11:$W$110,3,FALSE)))</f>
      </c>
      <c r="H81" s="11">
        <f>IF($C81="","",(VLOOKUP($C81,'使い方　競技者データ'!$R$11:$W$110,4,FALSE)))</f>
      </c>
      <c r="I81" s="14">
        <f>IF(C81="","",'使い方　競技者データ'!$U$6)</f>
      </c>
      <c r="J81" s="10">
        <f>IF($C81="","",(VLOOKUP($C81,'使い方　競技者データ'!$R$11:$W$110,5,FALSE)))</f>
      </c>
      <c r="K81" s="11">
        <f>IF($C81="","",(VLOOKUP($C81,'使い方　競技者データ'!$S$11:$W$110,3)))</f>
      </c>
      <c r="L81" s="11">
        <f>IF($C81="","",(VLOOKUP($C81,'使い方　競技者データ'!$R$11:$W$110,6,FALSE)))</f>
      </c>
      <c r="N81" s="206"/>
      <c r="O81" s="96">
        <f>IF($N81="","",(VLOOKUP($N81,'使い方　競技者データ'!$Y$11:$AD$110,2,FALSE)))</f>
      </c>
      <c r="P81" s="19"/>
      <c r="Q81" s="20"/>
      <c r="R81" s="12">
        <f>IF($N81="","",(VLOOKUP($N81,'使い方　競技者データ'!$Y$11:$AD$110,3,FALSE)))</f>
      </c>
      <c r="S81" s="11">
        <f>IF($N81="","",(VLOOKUP($N81,'使い方　競技者データ'!$Y$11:$AD$110,4,FALSE)))</f>
      </c>
      <c r="T81" s="14">
        <f>IF(N81="","",'使い方　競技者データ'!$U$6)</f>
      </c>
      <c r="U81" s="10">
        <f>IF($N81="","",(VLOOKUP($N81,'使い方　競技者データ'!$Y$11:$AD$110,5,FALSE)))</f>
      </c>
      <c r="V81" s="11">
        <f>IF($N81="","",(VLOOKUP($N81,'使い方　競技者データ'!$Y$11:$AD$110,2)))</f>
      </c>
      <c r="W81" s="11">
        <f>IF($N81="","",(VLOOKUP($N81,'使い方　競技者データ'!$Y$11:$AD$110,6,FALSE)))</f>
      </c>
    </row>
    <row r="82" spans="3:23" ht="12.75">
      <c r="C82" s="199"/>
      <c r="D82" s="94">
        <f>IF($C82="","",(VLOOKUP($C82,'使い方　競技者データ'!$R$11:$W$110,2,FALSE)))</f>
      </c>
      <c r="E82" s="21"/>
      <c r="F82" s="22"/>
      <c r="G82" s="6">
        <f>IF($C82="","",(VLOOKUP($C82,'使い方　競技者データ'!$R$11:$W$110,3,FALSE)))</f>
      </c>
      <c r="H82" s="5">
        <f>IF($C82="","",(VLOOKUP($C82,'使い方　競技者データ'!$R$11:$W$110,4,FALSE)))</f>
      </c>
      <c r="I82" s="15">
        <f>IF(C82="","",'使い方　競技者データ'!$U$6)</f>
      </c>
      <c r="J82" s="4">
        <f>IF($C82="","",(VLOOKUP($C82,'使い方　競技者データ'!$R$11:$W$110,5,FALSE)))</f>
      </c>
      <c r="K82" s="5">
        <f>IF($C82="","",(VLOOKUP($C82,'使い方　競技者データ'!$S$11:$W$110,3)))</f>
      </c>
      <c r="L82" s="5">
        <f>IF($C82="","",(VLOOKUP($C82,'使い方　競技者データ'!$R$11:$W$110,6,FALSE)))</f>
      </c>
      <c r="N82" s="204"/>
      <c r="O82" s="94">
        <f>IF($N82="","",(VLOOKUP($N82,'使い方　競技者データ'!$Y$11:$AD$110,2,FALSE)))</f>
      </c>
      <c r="P82" s="21"/>
      <c r="Q82" s="22"/>
      <c r="R82" s="6">
        <f>IF($N82="","",(VLOOKUP($N82,'使い方　競技者データ'!$Y$11:$AD$110,3,FALSE)))</f>
      </c>
      <c r="S82" s="5">
        <f>IF($N82="","",(VLOOKUP($N82,'使い方　競技者データ'!$Y$11:$AD$110,4,FALSE)))</f>
      </c>
      <c r="T82" s="15">
        <f>IF(N82="","",'使い方　競技者データ'!$U$6)</f>
      </c>
      <c r="U82" s="4">
        <f>IF($N82="","",(VLOOKUP($N82,'使い方　競技者データ'!$Y$11:$AD$110,5,FALSE)))</f>
      </c>
      <c r="V82" s="5">
        <f>IF($N82="","",(VLOOKUP($N82,'使い方　競技者データ'!$Y$11:$AD$110,2)))</f>
      </c>
      <c r="W82" s="5">
        <f>IF($N82="","",(VLOOKUP($N82,'使い方　競技者データ'!$Y$11:$AD$110,6,FALSE)))</f>
      </c>
    </row>
    <row r="83" spans="3:23" ht="12.75">
      <c r="C83" s="199"/>
      <c r="D83" s="94">
        <f>IF($C83="","",(VLOOKUP($C83,'使い方　競技者データ'!$R$11:$W$110,2,FALSE)))</f>
      </c>
      <c r="E83" s="21"/>
      <c r="F83" s="22"/>
      <c r="G83" s="6">
        <f>IF($C83="","",(VLOOKUP($C83,'使い方　競技者データ'!$R$11:$W$110,3,FALSE)))</f>
      </c>
      <c r="H83" s="5">
        <f>IF($C83="","",(VLOOKUP($C83,'使い方　競技者データ'!$R$11:$W$110,4,FALSE)))</f>
      </c>
      <c r="I83" s="15">
        <f>IF(C83="","",'使い方　競技者データ'!$U$6)</f>
      </c>
      <c r="J83" s="4">
        <f>IF($C83="","",(VLOOKUP($C83,'使い方　競技者データ'!$R$11:$W$110,5,FALSE)))</f>
      </c>
      <c r="K83" s="5">
        <f>IF($C83="","",(VLOOKUP($C83,'使い方　競技者データ'!$S$11:$W$110,3)))</f>
      </c>
      <c r="L83" s="5">
        <f>IF($C83="","",(VLOOKUP($C83,'使い方　競技者データ'!$R$11:$W$110,6,FALSE)))</f>
      </c>
      <c r="N83" s="204"/>
      <c r="O83" s="94">
        <f>IF($N83="","",(VLOOKUP($N83,'使い方　競技者データ'!$Y$11:$AD$110,2,FALSE)))</f>
      </c>
      <c r="P83" s="21"/>
      <c r="Q83" s="22"/>
      <c r="R83" s="6">
        <f>IF($N83="","",(VLOOKUP($N83,'使い方　競技者データ'!$Y$11:$AD$110,3,FALSE)))</f>
      </c>
      <c r="S83" s="5">
        <f>IF($N83="","",(VLOOKUP($N83,'使い方　競技者データ'!$Y$11:$AD$110,4,FALSE)))</f>
      </c>
      <c r="T83" s="15">
        <f>IF(N83="","",'使い方　競技者データ'!$U$6)</f>
      </c>
      <c r="U83" s="4">
        <f>IF($N83="","",(VLOOKUP($N83,'使い方　競技者データ'!$Y$11:$AD$110,5,FALSE)))</f>
      </c>
      <c r="V83" s="5">
        <f>IF($N83="","",(VLOOKUP($N83,'使い方　競技者データ'!$Y$11:$AD$110,2)))</f>
      </c>
      <c r="W83" s="5">
        <f>IF($N83="","",(VLOOKUP($N83,'使い方　競技者データ'!$Y$11:$AD$110,6,FALSE)))</f>
      </c>
    </row>
    <row r="84" spans="3:23" ht="12.75">
      <c r="C84" s="199"/>
      <c r="D84" s="94">
        <f>IF($C84="","",(VLOOKUP($C84,'使い方　競技者データ'!$R$11:$W$110,2,FALSE)))</f>
      </c>
      <c r="E84" s="21"/>
      <c r="F84" s="22"/>
      <c r="G84" s="6">
        <f>IF($C84="","",(VLOOKUP($C84,'使い方　競技者データ'!$R$11:$W$110,3,FALSE)))</f>
      </c>
      <c r="H84" s="5">
        <f>IF($C84="","",(VLOOKUP($C84,'使い方　競技者データ'!$R$11:$W$110,4,FALSE)))</f>
      </c>
      <c r="I84" s="15">
        <f>IF(C84="","",'使い方　競技者データ'!$U$6)</f>
      </c>
      <c r="J84" s="4">
        <f>IF($C84="","",(VLOOKUP($C84,'使い方　競技者データ'!$R$11:$W$110,5,FALSE)))</f>
      </c>
      <c r="K84" s="5">
        <f>IF($C84="","",(VLOOKUP($C84,'使い方　競技者データ'!$S$11:$W$110,3)))</f>
      </c>
      <c r="L84" s="5">
        <f>IF($C84="","",(VLOOKUP($C84,'使い方　競技者データ'!$R$11:$W$110,6,FALSE)))</f>
      </c>
      <c r="N84" s="204"/>
      <c r="O84" s="94">
        <f>IF($N84="","",(VLOOKUP($N84,'使い方　競技者データ'!$Y$11:$AD$110,2,FALSE)))</f>
      </c>
      <c r="P84" s="21"/>
      <c r="Q84" s="22"/>
      <c r="R84" s="6">
        <f>IF($N84="","",(VLOOKUP($N84,'使い方　競技者データ'!$Y$11:$AD$110,3,FALSE)))</f>
      </c>
      <c r="S84" s="5">
        <f>IF($N84="","",(VLOOKUP($N84,'使い方　競技者データ'!$Y$11:$AD$110,4,FALSE)))</f>
      </c>
      <c r="T84" s="15">
        <f>IF(N84="","",'使い方　競技者データ'!$U$6)</f>
      </c>
      <c r="U84" s="4">
        <f>IF($N84="","",(VLOOKUP($N84,'使い方　競技者データ'!$Y$11:$AD$110,5,FALSE)))</f>
      </c>
      <c r="V84" s="5">
        <f>IF($N84="","",(VLOOKUP($N84,'使い方　競技者データ'!$Y$11:$AD$110,2)))</f>
      </c>
      <c r="W84" s="5">
        <f>IF($N84="","",(VLOOKUP($N84,'使い方　競技者データ'!$Y$11:$AD$110,6,FALSE)))</f>
      </c>
    </row>
    <row r="85" spans="3:23" ht="12.75">
      <c r="C85" s="202"/>
      <c r="D85" s="97">
        <f>IF($C85="","",(VLOOKUP($C85,'使い方　競技者データ'!$R$11:$W$110,2,FALSE)))</f>
      </c>
      <c r="E85" s="23"/>
      <c r="F85" s="24"/>
      <c r="G85" s="7">
        <f>IF($C85="","",(VLOOKUP($C85,'使い方　競技者データ'!$R$11:$W$110,3,FALSE)))</f>
      </c>
      <c r="H85" s="9">
        <f>IF($C85="","",(VLOOKUP($C85,'使い方　競技者データ'!$R$11:$W$110,4,FALSE)))</f>
      </c>
      <c r="I85" s="16">
        <f>IF(C85="","",'使い方　競技者データ'!$U$6)</f>
      </c>
      <c r="J85" s="8">
        <f>IF($C85="","",(VLOOKUP($C85,'使い方　競技者データ'!$R$11:$W$110,5,FALSE)))</f>
      </c>
      <c r="K85" s="9">
        <f>IF($C85="","",(VLOOKUP($C85,'使い方　競技者データ'!$S$11:$W$110,3)))</f>
      </c>
      <c r="L85" s="9">
        <f>IF($C85="","",(VLOOKUP($C85,'使い方　競技者データ'!$R$11:$W$110,6,FALSE)))</f>
      </c>
      <c r="N85" s="207"/>
      <c r="O85" s="97">
        <f>IF($N85="","",(VLOOKUP($N85,'使い方　競技者データ'!$Y$11:$AD$110,2,FALSE)))</f>
      </c>
      <c r="P85" s="23"/>
      <c r="Q85" s="24"/>
      <c r="R85" s="7">
        <f>IF($N85="","",(VLOOKUP($N85,'使い方　競技者データ'!$Y$11:$AD$110,3,FALSE)))</f>
      </c>
      <c r="S85" s="9">
        <f>IF($N85="","",(VLOOKUP($N85,'使い方　競技者データ'!$Y$11:$AD$110,4,FALSE)))</f>
      </c>
      <c r="T85" s="16">
        <f>IF(N85="","",'使い方　競技者データ'!$U$6)</f>
      </c>
      <c r="U85" s="8">
        <f>IF($N85="","",(VLOOKUP($N85,'使い方　競技者データ'!$Y$11:$AD$110,5,FALSE)))</f>
      </c>
      <c r="V85" s="9">
        <f>IF($N85="","",(VLOOKUP($N85,'使い方　競技者データ'!$Y$11:$AD$110,2)))</f>
      </c>
      <c r="W85" s="9">
        <f>IF($N85="","",(VLOOKUP($N85,'使い方　競技者データ'!$Y$11:$AD$110,6,FALSE)))</f>
      </c>
    </row>
    <row r="86" spans="3:23" ht="12.75">
      <c r="C86" s="198"/>
      <c r="D86" s="93">
        <f>IF($C86="","",(VLOOKUP($C86,'使い方　競技者データ'!$R$11:$W$110,2,FALSE)))</f>
      </c>
      <c r="E86" s="31"/>
      <c r="F86" s="32"/>
      <c r="G86" s="33">
        <f>IF($C86="","",(VLOOKUP($C86,'使い方　競技者データ'!$R$11:$W$110,3,FALSE)))</f>
      </c>
      <c r="H86" s="34">
        <f>IF($C86="","",(VLOOKUP($C86,'使い方　競技者データ'!$R$11:$W$110,4,FALSE)))</f>
      </c>
      <c r="I86" s="35">
        <f>IF(C86="","",'使い方　競技者データ'!$U$6)</f>
      </c>
      <c r="J86" s="3">
        <f>IF($C86="","",(VLOOKUP($C86,'使い方　競技者データ'!$R$11:$W$110,5,FALSE)))</f>
      </c>
      <c r="K86" s="34">
        <f>IF($C86="","",(VLOOKUP($C86,'使い方　競技者データ'!$S$11:$W$110,3)))</f>
      </c>
      <c r="L86" s="34">
        <f>IF($C86="","",(VLOOKUP($C86,'使い方　競技者データ'!$R$11:$W$110,6,FALSE)))</f>
      </c>
      <c r="N86" s="203"/>
      <c r="O86" s="93">
        <f>IF($N86="","",(VLOOKUP($N86,'使い方　競技者データ'!$Y$11:$AD$110,2,FALSE)))</f>
      </c>
      <c r="P86" s="31"/>
      <c r="Q86" s="32"/>
      <c r="R86" s="33">
        <f>IF($N86="","",(VLOOKUP($N86,'使い方　競技者データ'!$Y$11:$AD$110,3,FALSE)))</f>
      </c>
      <c r="S86" s="34">
        <f>IF($N86="","",(VLOOKUP($N86,'使い方　競技者データ'!$Y$11:$AD$110,4,FALSE)))</f>
      </c>
      <c r="T86" s="35">
        <f>IF(N86="","",'使い方　競技者データ'!$U$6)</f>
      </c>
      <c r="U86" s="3">
        <f>IF($N86="","",(VLOOKUP($N86,'使い方　競技者データ'!$Y$11:$AD$110,5,FALSE)))</f>
      </c>
      <c r="V86" s="34">
        <f>IF($N86="","",(VLOOKUP($N86,'使い方　競技者データ'!$Y$11:$AD$110,2)))</f>
      </c>
      <c r="W86" s="34">
        <f>IF($N86="","",(VLOOKUP($N86,'使い方　競技者データ'!$Y$11:$AD$110,6,FALSE)))</f>
      </c>
    </row>
    <row r="87" spans="3:23" ht="12.75">
      <c r="C87" s="199"/>
      <c r="D87" s="94">
        <f>IF($C87="","",(VLOOKUP($C87,'使い方　競技者データ'!$R$11:$W$110,2,FALSE)))</f>
      </c>
      <c r="E87" s="21"/>
      <c r="F87" s="22"/>
      <c r="G87" s="6">
        <f>IF($C87="","",(VLOOKUP($C87,'使い方　競技者データ'!$R$11:$W$110,3,FALSE)))</f>
      </c>
      <c r="H87" s="5">
        <f>IF($C87="","",(VLOOKUP($C87,'使い方　競技者データ'!$R$11:$W$110,4,FALSE)))</f>
      </c>
      <c r="I87" s="15">
        <f>IF(C87="","",'使い方　競技者データ'!$U$6)</f>
      </c>
      <c r="J87" s="4">
        <f>IF($C87="","",(VLOOKUP($C87,'使い方　競技者データ'!$R$11:$W$110,5,FALSE)))</f>
      </c>
      <c r="K87" s="5">
        <f>IF($C87="","",(VLOOKUP($C87,'使い方　競技者データ'!$S$11:$W$110,3)))</f>
      </c>
      <c r="L87" s="5">
        <f>IF($C87="","",(VLOOKUP($C87,'使い方　競技者データ'!$R$11:$W$110,6,FALSE)))</f>
      </c>
      <c r="N87" s="204"/>
      <c r="O87" s="94">
        <f>IF($N87="","",(VLOOKUP($N87,'使い方　競技者データ'!$Y$11:$AD$110,2,FALSE)))</f>
      </c>
      <c r="P87" s="21"/>
      <c r="Q87" s="22"/>
      <c r="R87" s="6">
        <f>IF($N87="","",(VLOOKUP($N87,'使い方　競技者データ'!$Y$11:$AD$110,3,FALSE)))</f>
      </c>
      <c r="S87" s="5">
        <f>IF($N87="","",(VLOOKUP($N87,'使い方　競技者データ'!$Y$11:$AD$110,4,FALSE)))</f>
      </c>
      <c r="T87" s="15">
        <f>IF(N87="","",'使い方　競技者データ'!$U$6)</f>
      </c>
      <c r="U87" s="4">
        <f>IF($N87="","",(VLOOKUP($N87,'使い方　競技者データ'!$Y$11:$AD$110,5,FALSE)))</f>
      </c>
      <c r="V87" s="5">
        <f>IF($N87="","",(VLOOKUP($N87,'使い方　競技者データ'!$Y$11:$AD$110,2)))</f>
      </c>
      <c r="W87" s="5">
        <f>IF($N87="","",(VLOOKUP($N87,'使い方　競技者データ'!$Y$11:$AD$110,6,FALSE)))</f>
      </c>
    </row>
    <row r="88" spans="3:23" ht="12.75">
      <c r="C88" s="199"/>
      <c r="D88" s="94">
        <f>IF($C88="","",(VLOOKUP($C88,'使い方　競技者データ'!$R$11:$W$110,2,FALSE)))</f>
      </c>
      <c r="E88" s="21"/>
      <c r="F88" s="22"/>
      <c r="G88" s="6">
        <f>IF($C88="","",(VLOOKUP($C88,'使い方　競技者データ'!$R$11:$W$110,3,FALSE)))</f>
      </c>
      <c r="H88" s="5">
        <f>IF($C88="","",(VLOOKUP($C88,'使い方　競技者データ'!$R$11:$W$110,4,FALSE)))</f>
      </c>
      <c r="I88" s="15">
        <f>IF(C88="","",'使い方　競技者データ'!$U$6)</f>
      </c>
      <c r="J88" s="4">
        <f>IF($C88="","",(VLOOKUP($C88,'使い方　競技者データ'!$R$11:$W$110,5,FALSE)))</f>
      </c>
      <c r="K88" s="5">
        <f>IF($C88="","",(VLOOKUP($C88,'使い方　競技者データ'!$S$11:$W$110,3)))</f>
      </c>
      <c r="L88" s="5">
        <f>IF($C88="","",(VLOOKUP($C88,'使い方　競技者データ'!$R$11:$W$110,6,FALSE)))</f>
      </c>
      <c r="N88" s="204"/>
      <c r="O88" s="94">
        <f>IF($N88="","",(VLOOKUP($N88,'使い方　競技者データ'!$Y$11:$AD$110,2,FALSE)))</f>
      </c>
      <c r="P88" s="21"/>
      <c r="Q88" s="22"/>
      <c r="R88" s="6">
        <f>IF($N88="","",(VLOOKUP($N88,'使い方　競技者データ'!$Y$11:$AD$110,3,FALSE)))</f>
      </c>
      <c r="S88" s="5">
        <f>IF($N88="","",(VLOOKUP($N88,'使い方　競技者データ'!$Y$11:$AD$110,4,FALSE)))</f>
      </c>
      <c r="T88" s="15">
        <f>IF(N88="","",'使い方　競技者データ'!$U$6)</f>
      </c>
      <c r="U88" s="4">
        <f>IF($N88="","",(VLOOKUP($N88,'使い方　競技者データ'!$Y$11:$AD$110,5,FALSE)))</f>
      </c>
      <c r="V88" s="5">
        <f>IF($N88="","",(VLOOKUP($N88,'使い方　競技者データ'!$Y$11:$AD$110,2)))</f>
      </c>
      <c r="W88" s="5">
        <f>IF($N88="","",(VLOOKUP($N88,'使い方　競技者データ'!$Y$11:$AD$110,6,FALSE)))</f>
      </c>
    </row>
    <row r="89" spans="3:23" ht="12.75">
      <c r="C89" s="199"/>
      <c r="D89" s="94">
        <f>IF($C89="","",(VLOOKUP($C89,'使い方　競技者データ'!$R$11:$W$110,2,FALSE)))</f>
      </c>
      <c r="E89" s="21"/>
      <c r="F89" s="22"/>
      <c r="G89" s="6">
        <f>IF($C89="","",(VLOOKUP($C89,'使い方　競技者データ'!$R$11:$W$110,3,FALSE)))</f>
      </c>
      <c r="H89" s="5">
        <f>IF($C89="","",(VLOOKUP($C89,'使い方　競技者データ'!$R$11:$W$110,4,FALSE)))</f>
      </c>
      <c r="I89" s="15">
        <f>IF(C89="","",'使い方　競技者データ'!$U$6)</f>
      </c>
      <c r="J89" s="4">
        <f>IF($C89="","",(VLOOKUP($C89,'使い方　競技者データ'!$R$11:$W$110,5,FALSE)))</f>
      </c>
      <c r="K89" s="5">
        <f>IF($C89="","",(VLOOKUP($C89,'使い方　競技者データ'!$S$11:$W$110,3)))</f>
      </c>
      <c r="L89" s="5">
        <f>IF($C89="","",(VLOOKUP($C89,'使い方　競技者データ'!$R$11:$W$110,6,FALSE)))</f>
      </c>
      <c r="N89" s="204"/>
      <c r="O89" s="94">
        <f>IF($N89="","",(VLOOKUP($N89,'使い方　競技者データ'!$Y$11:$AD$110,2,FALSE)))</f>
      </c>
      <c r="P89" s="21"/>
      <c r="Q89" s="22"/>
      <c r="R89" s="6">
        <f>IF($N89="","",(VLOOKUP($N89,'使い方　競技者データ'!$Y$11:$AD$110,3,FALSE)))</f>
      </c>
      <c r="S89" s="5">
        <f>IF($N89="","",(VLOOKUP($N89,'使い方　競技者データ'!$Y$11:$AD$110,4,FALSE)))</f>
      </c>
      <c r="T89" s="15">
        <f>IF(N89="","",'使い方　競技者データ'!$U$6)</f>
      </c>
      <c r="U89" s="4">
        <f>IF($N89="","",(VLOOKUP($N89,'使い方　競技者データ'!$Y$11:$AD$110,5,FALSE)))</f>
      </c>
      <c r="V89" s="5">
        <f>IF($N89="","",(VLOOKUP($N89,'使い方　競技者データ'!$Y$11:$AD$110,2)))</f>
      </c>
      <c r="W89" s="5">
        <f>IF($N89="","",(VLOOKUP($N89,'使い方　競技者データ'!$Y$11:$AD$110,6,FALSE)))</f>
      </c>
    </row>
    <row r="90" spans="3:23" ht="12.75">
      <c r="C90" s="200"/>
      <c r="D90" s="95">
        <f>IF($C90="","",(VLOOKUP($C90,'使い方　競技者データ'!$R$11:$W$110,2,FALSE)))</f>
      </c>
      <c r="E90" s="25"/>
      <c r="F90" s="26"/>
      <c r="G90" s="27">
        <f>IF($C90="","",(VLOOKUP($C90,'使い方　競技者データ'!$R$11:$W$110,3,FALSE)))</f>
      </c>
      <c r="H90" s="28">
        <f>IF($C90="","",(VLOOKUP($C90,'使い方　競技者データ'!$R$11:$W$110,4,FALSE)))</f>
      </c>
      <c r="I90" s="29">
        <f>IF(C90="","",'使い方　競技者データ'!$U$6)</f>
      </c>
      <c r="J90" s="30">
        <f>IF($C90="","",(VLOOKUP($C90,'使い方　競技者データ'!$R$11:$W$110,5,FALSE)))</f>
      </c>
      <c r="K90" s="28">
        <f>IF($C90="","",(VLOOKUP($C90,'使い方　競技者データ'!$S$11:$W$110,3)))</f>
      </c>
      <c r="L90" s="28">
        <f>IF($C90="","",(VLOOKUP($C90,'使い方　競技者データ'!$R$11:$W$110,6,FALSE)))</f>
      </c>
      <c r="N90" s="205"/>
      <c r="O90" s="95">
        <f>IF($N90="","",(VLOOKUP($N90,'使い方　競技者データ'!$Y$11:$AD$110,2,FALSE)))</f>
      </c>
      <c r="P90" s="25"/>
      <c r="Q90" s="26"/>
      <c r="R90" s="27">
        <f>IF($N90="","",(VLOOKUP($N90,'使い方　競技者データ'!$Y$11:$AD$110,3,FALSE)))</f>
      </c>
      <c r="S90" s="28">
        <f>IF($N90="","",(VLOOKUP($N90,'使い方　競技者データ'!$Y$11:$AD$110,4,FALSE)))</f>
      </c>
      <c r="T90" s="29">
        <f>IF(N90="","",'使い方　競技者データ'!$U$6)</f>
      </c>
      <c r="U90" s="30">
        <f>IF($N90="","",(VLOOKUP($N90,'使い方　競技者データ'!$Y$11:$AD$110,5,FALSE)))</f>
      </c>
      <c r="V90" s="28">
        <f>IF($N90="","",(VLOOKUP($N90,'使い方　競技者データ'!$Y$11:$AD$110,2)))</f>
      </c>
      <c r="W90" s="28">
        <f>IF($N90="","",(VLOOKUP($N90,'使い方　競技者データ'!$Y$11:$AD$110,6,FALSE)))</f>
      </c>
    </row>
    <row r="91" spans="3:23" ht="12.75">
      <c r="C91" s="201"/>
      <c r="D91" s="96">
        <f>IF($C91="","",(VLOOKUP($C91,'使い方　競技者データ'!$R$11:$W$110,2,FALSE)))</f>
      </c>
      <c r="E91" s="19"/>
      <c r="F91" s="20"/>
      <c r="G91" s="12">
        <f>IF($C91="","",(VLOOKUP($C91,'使い方　競技者データ'!$R$11:$W$110,3,FALSE)))</f>
      </c>
      <c r="H91" s="11">
        <f>IF($C91="","",(VLOOKUP($C91,'使い方　競技者データ'!$R$11:$W$110,4,FALSE)))</f>
      </c>
      <c r="I91" s="14">
        <f>IF(C91="","",'使い方　競技者データ'!$U$6)</f>
      </c>
      <c r="J91" s="10">
        <f>IF($C91="","",(VLOOKUP($C91,'使い方　競技者データ'!$R$11:$W$110,5,FALSE)))</f>
      </c>
      <c r="K91" s="11">
        <f>IF($C91="","",(VLOOKUP($C91,'使い方　競技者データ'!$S$11:$W$110,3)))</f>
      </c>
      <c r="L91" s="11">
        <f>IF($C91="","",(VLOOKUP($C91,'使い方　競技者データ'!$R$11:$W$110,6,FALSE)))</f>
      </c>
      <c r="N91" s="206"/>
      <c r="O91" s="96">
        <f>IF($N91="","",(VLOOKUP($N91,'使い方　競技者データ'!$Y$11:$AD$110,2,FALSE)))</f>
      </c>
      <c r="P91" s="19"/>
      <c r="Q91" s="20"/>
      <c r="R91" s="12">
        <f>IF($N91="","",(VLOOKUP($N91,'使い方　競技者データ'!$Y$11:$AD$110,3,FALSE)))</f>
      </c>
      <c r="S91" s="11">
        <f>IF($N91="","",(VLOOKUP($N91,'使い方　競技者データ'!$Y$11:$AD$110,4,FALSE)))</f>
      </c>
      <c r="T91" s="14">
        <f>IF(N91="","",'使い方　競技者データ'!$U$6)</f>
      </c>
      <c r="U91" s="10">
        <f>IF($N91="","",(VLOOKUP($N91,'使い方　競技者データ'!$Y$11:$AD$110,5,FALSE)))</f>
      </c>
      <c r="V91" s="11">
        <f>IF($N91="","",(VLOOKUP($N91,'使い方　競技者データ'!$Y$11:$AD$110,2)))</f>
      </c>
      <c r="W91" s="11">
        <f>IF($N91="","",(VLOOKUP($N91,'使い方　競技者データ'!$Y$11:$AD$110,6,FALSE)))</f>
      </c>
    </row>
    <row r="92" spans="3:23" ht="12.75">
      <c r="C92" s="199"/>
      <c r="D92" s="94">
        <f>IF($C92="","",(VLOOKUP($C92,'使い方　競技者データ'!$R$11:$W$110,2,FALSE)))</f>
      </c>
      <c r="E92" s="21"/>
      <c r="F92" s="22"/>
      <c r="G92" s="6">
        <f>IF($C92="","",(VLOOKUP($C92,'使い方　競技者データ'!$R$11:$W$110,3,FALSE)))</f>
      </c>
      <c r="H92" s="5">
        <f>IF($C92="","",(VLOOKUP($C92,'使い方　競技者データ'!$R$11:$W$110,4,FALSE)))</f>
      </c>
      <c r="I92" s="15">
        <f>IF(C92="","",'使い方　競技者データ'!$U$6)</f>
      </c>
      <c r="J92" s="4">
        <f>IF($C92="","",(VLOOKUP($C92,'使い方　競技者データ'!$R$11:$W$110,5,FALSE)))</f>
      </c>
      <c r="K92" s="5">
        <f>IF($C92="","",(VLOOKUP($C92,'使い方　競技者データ'!$S$11:$W$110,3)))</f>
      </c>
      <c r="L92" s="5">
        <f>IF($C92="","",(VLOOKUP($C92,'使い方　競技者データ'!$R$11:$W$110,6,FALSE)))</f>
      </c>
      <c r="N92" s="204"/>
      <c r="O92" s="94">
        <f>IF($N92="","",(VLOOKUP($N92,'使い方　競技者データ'!$Y$11:$AD$110,2,FALSE)))</f>
      </c>
      <c r="P92" s="21"/>
      <c r="Q92" s="22"/>
      <c r="R92" s="6">
        <f>IF($N92="","",(VLOOKUP($N92,'使い方　競技者データ'!$Y$11:$AD$110,3,FALSE)))</f>
      </c>
      <c r="S92" s="5">
        <f>IF($N92="","",(VLOOKUP($N92,'使い方　競技者データ'!$Y$11:$AD$110,4,FALSE)))</f>
      </c>
      <c r="T92" s="15">
        <f>IF(N92="","",'使い方　競技者データ'!$U$6)</f>
      </c>
      <c r="U92" s="4">
        <f>IF($N92="","",(VLOOKUP($N92,'使い方　競技者データ'!$Y$11:$AD$110,5,FALSE)))</f>
      </c>
      <c r="V92" s="5">
        <f>IF($N92="","",(VLOOKUP($N92,'使い方　競技者データ'!$Y$11:$AD$110,2)))</f>
      </c>
      <c r="W92" s="5">
        <f>IF($N92="","",(VLOOKUP($N92,'使い方　競技者データ'!$Y$11:$AD$110,6,FALSE)))</f>
      </c>
    </row>
    <row r="93" spans="3:23" ht="12.75">
      <c r="C93" s="199"/>
      <c r="D93" s="94">
        <f>IF($C93="","",(VLOOKUP($C93,'使い方　競技者データ'!$R$11:$W$110,2,FALSE)))</f>
      </c>
      <c r="E93" s="21"/>
      <c r="F93" s="22"/>
      <c r="G93" s="6">
        <f>IF($C93="","",(VLOOKUP($C93,'使い方　競技者データ'!$R$11:$W$110,3,FALSE)))</f>
      </c>
      <c r="H93" s="5">
        <f>IF($C93="","",(VLOOKUP($C93,'使い方　競技者データ'!$R$11:$W$110,4,FALSE)))</f>
      </c>
      <c r="I93" s="15">
        <f>IF(C93="","",'使い方　競技者データ'!$U$6)</f>
      </c>
      <c r="J93" s="4">
        <f>IF($C93="","",(VLOOKUP($C93,'使い方　競技者データ'!$R$11:$W$110,5,FALSE)))</f>
      </c>
      <c r="K93" s="5">
        <f>IF($C93="","",(VLOOKUP($C93,'使い方　競技者データ'!$S$11:$W$110,3)))</f>
      </c>
      <c r="L93" s="5">
        <f>IF($C93="","",(VLOOKUP($C93,'使い方　競技者データ'!$R$11:$W$110,6,FALSE)))</f>
      </c>
      <c r="N93" s="204"/>
      <c r="O93" s="94">
        <f>IF($N93="","",(VLOOKUP($N93,'使い方　競技者データ'!$Y$11:$AD$110,2,FALSE)))</f>
      </c>
      <c r="P93" s="21"/>
      <c r="Q93" s="22"/>
      <c r="R93" s="6">
        <f>IF($N93="","",(VLOOKUP($N93,'使い方　競技者データ'!$Y$11:$AD$110,3,FALSE)))</f>
      </c>
      <c r="S93" s="5">
        <f>IF($N93="","",(VLOOKUP($N93,'使い方　競技者データ'!$Y$11:$AD$110,4,FALSE)))</f>
      </c>
      <c r="T93" s="15">
        <f>IF(N93="","",'使い方　競技者データ'!$U$6)</f>
      </c>
      <c r="U93" s="4">
        <f>IF($N93="","",(VLOOKUP($N93,'使い方　競技者データ'!$Y$11:$AD$110,5,FALSE)))</f>
      </c>
      <c r="V93" s="5">
        <f>IF($N93="","",(VLOOKUP($N93,'使い方　競技者データ'!$Y$11:$AD$110,2)))</f>
      </c>
      <c r="W93" s="5">
        <f>IF($N93="","",(VLOOKUP($N93,'使い方　競技者データ'!$Y$11:$AD$110,6,FALSE)))</f>
      </c>
    </row>
    <row r="94" spans="3:23" ht="12.75">
      <c r="C94" s="199"/>
      <c r="D94" s="94">
        <f>IF($C94="","",(VLOOKUP($C94,'使い方　競技者データ'!$R$11:$W$110,2,FALSE)))</f>
      </c>
      <c r="E94" s="21"/>
      <c r="F94" s="22"/>
      <c r="G94" s="6">
        <f>IF($C94="","",(VLOOKUP($C94,'使い方　競技者データ'!$R$11:$W$110,3,FALSE)))</f>
      </c>
      <c r="H94" s="5">
        <f>IF($C94="","",(VLOOKUP($C94,'使い方　競技者データ'!$R$11:$W$110,4,FALSE)))</f>
      </c>
      <c r="I94" s="15">
        <f>IF(C94="","",'使い方　競技者データ'!$U$6)</f>
      </c>
      <c r="J94" s="4">
        <f>IF($C94="","",(VLOOKUP($C94,'使い方　競技者データ'!$R$11:$W$110,5,FALSE)))</f>
      </c>
      <c r="K94" s="5">
        <f>IF($C94="","",(VLOOKUP($C94,'使い方　競技者データ'!$S$11:$W$110,3)))</f>
      </c>
      <c r="L94" s="5">
        <f>IF($C94="","",(VLOOKUP($C94,'使い方　競技者データ'!$R$11:$W$110,6,FALSE)))</f>
      </c>
      <c r="N94" s="204"/>
      <c r="O94" s="94">
        <f>IF($N94="","",(VLOOKUP($N94,'使い方　競技者データ'!$Y$11:$AD$110,2,FALSE)))</f>
      </c>
      <c r="P94" s="21"/>
      <c r="Q94" s="22"/>
      <c r="R94" s="6">
        <f>IF($N94="","",(VLOOKUP($N94,'使い方　競技者データ'!$Y$11:$AD$110,3,FALSE)))</f>
      </c>
      <c r="S94" s="5">
        <f>IF($N94="","",(VLOOKUP($N94,'使い方　競技者データ'!$Y$11:$AD$110,4,FALSE)))</f>
      </c>
      <c r="T94" s="15">
        <f>IF(N94="","",'使い方　競技者データ'!$U$6)</f>
      </c>
      <c r="U94" s="4">
        <f>IF($N94="","",(VLOOKUP($N94,'使い方　競技者データ'!$Y$11:$AD$110,5,FALSE)))</f>
      </c>
      <c r="V94" s="5">
        <f>IF($N94="","",(VLOOKUP($N94,'使い方　競技者データ'!$Y$11:$AD$110,2)))</f>
      </c>
      <c r="W94" s="5">
        <f>IF($N94="","",(VLOOKUP($N94,'使い方　競技者データ'!$Y$11:$AD$110,6,FALSE)))</f>
      </c>
    </row>
    <row r="95" spans="3:23" ht="12.75">
      <c r="C95" s="202"/>
      <c r="D95" s="97">
        <f>IF($C95="","",(VLOOKUP($C95,'使い方　競技者データ'!$R$11:$W$110,2,FALSE)))</f>
      </c>
      <c r="E95" s="23"/>
      <c r="F95" s="24"/>
      <c r="G95" s="7">
        <f>IF($C95="","",(VLOOKUP($C95,'使い方　競技者データ'!$R$11:$W$110,3,FALSE)))</f>
      </c>
      <c r="H95" s="9">
        <f>IF($C95="","",(VLOOKUP($C95,'使い方　競技者データ'!$R$11:$W$110,4,FALSE)))</f>
      </c>
      <c r="I95" s="16">
        <f>IF(C95="","",'使い方　競技者データ'!$U$6)</f>
      </c>
      <c r="J95" s="8">
        <f>IF($C95="","",(VLOOKUP($C95,'使い方　競技者データ'!$R$11:$W$110,5,FALSE)))</f>
      </c>
      <c r="K95" s="9">
        <f>IF($C95="","",(VLOOKUP($C95,'使い方　競技者データ'!$S$11:$W$110,3)))</f>
      </c>
      <c r="L95" s="9">
        <f>IF($C95="","",(VLOOKUP($C95,'使い方　競技者データ'!$R$11:$W$110,6,FALSE)))</f>
      </c>
      <c r="N95" s="207"/>
      <c r="O95" s="97">
        <f>IF($N95="","",(VLOOKUP($N95,'使い方　競技者データ'!$Y$11:$AD$110,2,FALSE)))</f>
      </c>
      <c r="P95" s="23"/>
      <c r="Q95" s="24"/>
      <c r="R95" s="7">
        <f>IF($N95="","",(VLOOKUP($N95,'使い方　競技者データ'!$Y$11:$AD$110,3,FALSE)))</f>
      </c>
      <c r="S95" s="9">
        <f>IF($N95="","",(VLOOKUP($N95,'使い方　競技者データ'!$Y$11:$AD$110,4,FALSE)))</f>
      </c>
      <c r="T95" s="16">
        <f>IF(N95="","",'使い方　競技者データ'!$U$6)</f>
      </c>
      <c r="U95" s="8">
        <f>IF($N95="","",(VLOOKUP($N95,'使い方　競技者データ'!$Y$11:$AD$110,5,FALSE)))</f>
      </c>
      <c r="V95" s="9">
        <f>IF($N95="","",(VLOOKUP($N95,'使い方　競技者データ'!$Y$11:$AD$110,2)))</f>
      </c>
      <c r="W95" s="9">
        <f>IF($N95="","",(VLOOKUP($N95,'使い方　競技者データ'!$Y$11:$AD$110,6,FALSE)))</f>
      </c>
    </row>
    <row r="96" spans="3:23" ht="12.75">
      <c r="C96" s="198"/>
      <c r="D96" s="93">
        <f>IF($C96="","",(VLOOKUP($C96,'使い方　競技者データ'!$R$11:$W$110,2,FALSE)))</f>
      </c>
      <c r="E96" s="31"/>
      <c r="F96" s="32"/>
      <c r="G96" s="33">
        <f>IF($C96="","",(VLOOKUP($C96,'使い方　競技者データ'!$R$11:$W$110,3,FALSE)))</f>
      </c>
      <c r="H96" s="34">
        <f>IF($C96="","",(VLOOKUP($C96,'使い方　競技者データ'!$R$11:$W$110,4,FALSE)))</f>
      </c>
      <c r="I96" s="35">
        <f>IF(C96="","",'使い方　競技者データ'!$U$6)</f>
      </c>
      <c r="J96" s="3">
        <f>IF($C96="","",(VLOOKUP($C96,'使い方　競技者データ'!$R$11:$W$110,5,FALSE)))</f>
      </c>
      <c r="K96" s="34">
        <f>IF($C96="","",(VLOOKUP($C96,'使い方　競技者データ'!$S$11:$W$110,3)))</f>
      </c>
      <c r="L96" s="34">
        <f>IF($C96="","",(VLOOKUP($C96,'使い方　競技者データ'!$R$11:$W$110,6,FALSE)))</f>
      </c>
      <c r="N96" s="203"/>
      <c r="O96" s="93">
        <f>IF($N96="","",(VLOOKUP($N96,'使い方　競技者データ'!$Y$11:$AD$110,2,FALSE)))</f>
      </c>
      <c r="P96" s="31"/>
      <c r="Q96" s="32"/>
      <c r="R96" s="33">
        <f>IF($N96="","",(VLOOKUP($N96,'使い方　競技者データ'!$Y$11:$AD$110,3,FALSE)))</f>
      </c>
      <c r="S96" s="34">
        <f>IF($N96="","",(VLOOKUP($N96,'使い方　競技者データ'!$Y$11:$AD$110,4,FALSE)))</f>
      </c>
      <c r="T96" s="35">
        <f>IF(N96="","",'使い方　競技者データ'!$U$6)</f>
      </c>
      <c r="U96" s="3">
        <f>IF($N96="","",(VLOOKUP($N96,'使い方　競技者データ'!$Y$11:$AD$110,5,FALSE)))</f>
      </c>
      <c r="V96" s="34">
        <f>IF($N96="","",(VLOOKUP($N96,'使い方　競技者データ'!$Y$11:$AD$110,2)))</f>
      </c>
      <c r="W96" s="34">
        <f>IF($N96="","",(VLOOKUP($N96,'使い方　競技者データ'!$Y$11:$AD$110,6,FALSE)))</f>
      </c>
    </row>
    <row r="97" spans="3:23" ht="12.75">
      <c r="C97" s="199"/>
      <c r="D97" s="94">
        <f>IF($C97="","",(VLOOKUP($C97,'使い方　競技者データ'!$R$11:$W$110,2,FALSE)))</f>
      </c>
      <c r="E97" s="21"/>
      <c r="F97" s="22"/>
      <c r="G97" s="6">
        <f>IF($C97="","",(VLOOKUP($C97,'使い方　競技者データ'!$R$11:$W$110,3,FALSE)))</f>
      </c>
      <c r="H97" s="5">
        <f>IF($C97="","",(VLOOKUP($C97,'使い方　競技者データ'!$R$11:$W$110,4,FALSE)))</f>
      </c>
      <c r="I97" s="15">
        <f>IF(C97="","",'使い方　競技者データ'!$U$6)</f>
      </c>
      <c r="J97" s="4">
        <f>IF($C97="","",(VLOOKUP($C97,'使い方　競技者データ'!$R$11:$W$110,5,FALSE)))</f>
      </c>
      <c r="K97" s="5">
        <f>IF($C97="","",(VLOOKUP($C97,'使い方　競技者データ'!$S$11:$W$110,3)))</f>
      </c>
      <c r="L97" s="5">
        <f>IF($C97="","",(VLOOKUP($C97,'使い方　競技者データ'!$R$11:$W$110,6,FALSE)))</f>
      </c>
      <c r="N97" s="204"/>
      <c r="O97" s="94">
        <f>IF($N97="","",(VLOOKUP($N97,'使い方　競技者データ'!$Y$11:$AD$110,2,FALSE)))</f>
      </c>
      <c r="P97" s="21"/>
      <c r="Q97" s="22"/>
      <c r="R97" s="6">
        <f>IF($N97="","",(VLOOKUP($N97,'使い方　競技者データ'!$Y$11:$AD$110,3,FALSE)))</f>
      </c>
      <c r="S97" s="5">
        <f>IF($N97="","",(VLOOKUP($N97,'使い方　競技者データ'!$Y$11:$AD$110,4,FALSE)))</f>
      </c>
      <c r="T97" s="15">
        <f>IF(N97="","",'使い方　競技者データ'!$U$6)</f>
      </c>
      <c r="U97" s="4">
        <f>IF($N97="","",(VLOOKUP($N97,'使い方　競技者データ'!$Y$11:$AD$110,5,FALSE)))</f>
      </c>
      <c r="V97" s="5">
        <f>IF($N97="","",(VLOOKUP($N97,'使い方　競技者データ'!$Y$11:$AD$110,2)))</f>
      </c>
      <c r="W97" s="5">
        <f>IF($N97="","",(VLOOKUP($N97,'使い方　競技者データ'!$Y$11:$AD$110,6,FALSE)))</f>
      </c>
    </row>
    <row r="98" spans="3:23" ht="12.75">
      <c r="C98" s="199"/>
      <c r="D98" s="94">
        <f>IF($C98="","",(VLOOKUP($C98,'使い方　競技者データ'!$R$11:$W$110,2,FALSE)))</f>
      </c>
      <c r="E98" s="21"/>
      <c r="F98" s="22"/>
      <c r="G98" s="6">
        <f>IF($C98="","",(VLOOKUP($C98,'使い方　競技者データ'!$R$11:$W$110,3,FALSE)))</f>
      </c>
      <c r="H98" s="5">
        <f>IF($C98="","",(VLOOKUP($C98,'使い方　競技者データ'!$R$11:$W$110,4,FALSE)))</f>
      </c>
      <c r="I98" s="15">
        <f>IF(C98="","",'使い方　競技者データ'!$U$6)</f>
      </c>
      <c r="J98" s="4">
        <f>IF($C98="","",(VLOOKUP($C98,'使い方　競技者データ'!$R$11:$W$110,5,FALSE)))</f>
      </c>
      <c r="K98" s="5">
        <f>IF($C98="","",(VLOOKUP($C98,'使い方　競技者データ'!$S$11:$W$110,3)))</f>
      </c>
      <c r="L98" s="5">
        <f>IF($C98="","",(VLOOKUP($C98,'使い方　競技者データ'!$R$11:$W$110,6,FALSE)))</f>
      </c>
      <c r="N98" s="204"/>
      <c r="O98" s="94">
        <f>IF($N98="","",(VLOOKUP($N98,'使い方　競技者データ'!$Y$11:$AD$110,2,FALSE)))</f>
      </c>
      <c r="P98" s="21"/>
      <c r="Q98" s="22"/>
      <c r="R98" s="6">
        <f>IF($N98="","",(VLOOKUP($N98,'使い方　競技者データ'!$Y$11:$AD$110,3,FALSE)))</f>
      </c>
      <c r="S98" s="5">
        <f>IF($N98="","",(VLOOKUP($N98,'使い方　競技者データ'!$Y$11:$AD$110,4,FALSE)))</f>
      </c>
      <c r="T98" s="15">
        <f>IF(N98="","",'使い方　競技者データ'!$U$6)</f>
      </c>
      <c r="U98" s="4">
        <f>IF($N98="","",(VLOOKUP($N98,'使い方　競技者データ'!$Y$11:$AD$110,5,FALSE)))</f>
      </c>
      <c r="V98" s="5">
        <f>IF($N98="","",(VLOOKUP($N98,'使い方　競技者データ'!$Y$11:$AD$110,2)))</f>
      </c>
      <c r="W98" s="5">
        <f>IF($N98="","",(VLOOKUP($N98,'使い方　競技者データ'!$Y$11:$AD$110,6,FALSE)))</f>
      </c>
    </row>
    <row r="99" spans="3:23" ht="12.75">
      <c r="C99" s="199"/>
      <c r="D99" s="94">
        <f>IF($C99="","",(VLOOKUP($C99,'使い方　競技者データ'!$R$11:$W$110,2,FALSE)))</f>
      </c>
      <c r="E99" s="21"/>
      <c r="F99" s="22"/>
      <c r="G99" s="6">
        <f>IF($C99="","",(VLOOKUP($C99,'使い方　競技者データ'!$R$11:$W$110,3,FALSE)))</f>
      </c>
      <c r="H99" s="5">
        <f>IF($C99="","",(VLOOKUP($C99,'使い方　競技者データ'!$R$11:$W$110,4,FALSE)))</f>
      </c>
      <c r="I99" s="15">
        <f>IF(C99="","",'使い方　競技者データ'!$U$6)</f>
      </c>
      <c r="J99" s="4">
        <f>IF($C99="","",(VLOOKUP($C99,'使い方　競技者データ'!$R$11:$W$110,5,FALSE)))</f>
      </c>
      <c r="K99" s="5">
        <f>IF($C99="","",(VLOOKUP($C99,'使い方　競技者データ'!$S$11:$W$110,3)))</f>
      </c>
      <c r="L99" s="5">
        <f>IF($C99="","",(VLOOKUP($C99,'使い方　競技者データ'!$R$11:$W$110,6,FALSE)))</f>
      </c>
      <c r="N99" s="204"/>
      <c r="O99" s="94">
        <f>IF($N99="","",(VLOOKUP($N99,'使い方　競技者データ'!$Y$11:$AD$110,2,FALSE)))</f>
      </c>
      <c r="P99" s="21"/>
      <c r="Q99" s="22"/>
      <c r="R99" s="6">
        <f>IF($N99="","",(VLOOKUP($N99,'使い方　競技者データ'!$Y$11:$AD$110,3,FALSE)))</f>
      </c>
      <c r="S99" s="5">
        <f>IF($N99="","",(VLOOKUP($N99,'使い方　競技者データ'!$Y$11:$AD$110,4,FALSE)))</f>
      </c>
      <c r="T99" s="15">
        <f>IF(N99="","",'使い方　競技者データ'!$U$6)</f>
      </c>
      <c r="U99" s="4">
        <f>IF($N99="","",(VLOOKUP($N99,'使い方　競技者データ'!$Y$11:$AD$110,5,FALSE)))</f>
      </c>
      <c r="V99" s="5">
        <f>IF($N99="","",(VLOOKUP($N99,'使い方　競技者データ'!$Y$11:$AD$110,2)))</f>
      </c>
      <c r="W99" s="5">
        <f>IF($N99="","",(VLOOKUP($N99,'使い方　競技者データ'!$Y$11:$AD$110,6,FALSE)))</f>
      </c>
    </row>
    <row r="100" spans="3:23" ht="12.75">
      <c r="C100" s="200"/>
      <c r="D100" s="95">
        <f>IF($C100="","",(VLOOKUP($C100,'使い方　競技者データ'!$R$11:$W$110,2,FALSE)))</f>
      </c>
      <c r="E100" s="25"/>
      <c r="F100" s="26"/>
      <c r="G100" s="27">
        <f>IF($C100="","",(VLOOKUP($C100,'使い方　競技者データ'!$R$11:$W$110,3,FALSE)))</f>
      </c>
      <c r="H100" s="28">
        <f>IF($C100="","",(VLOOKUP($C100,'使い方　競技者データ'!$R$11:$W$110,4,FALSE)))</f>
      </c>
      <c r="I100" s="29">
        <f>IF(C100="","",'使い方　競技者データ'!$U$6)</f>
      </c>
      <c r="J100" s="30">
        <f>IF($C100="","",(VLOOKUP($C100,'使い方　競技者データ'!$R$11:$W$110,5,FALSE)))</f>
      </c>
      <c r="K100" s="28">
        <f>IF($C100="","",(VLOOKUP($C100,'使い方　競技者データ'!$S$11:$W$110,3)))</f>
      </c>
      <c r="L100" s="28">
        <f>IF($C100="","",(VLOOKUP($C100,'使い方　競技者データ'!$R$11:$W$110,6,FALSE)))</f>
      </c>
      <c r="N100" s="205"/>
      <c r="O100" s="95">
        <f>IF($N100="","",(VLOOKUP($N100,'使い方　競技者データ'!$Y$11:$AD$110,2,FALSE)))</f>
      </c>
      <c r="P100" s="25"/>
      <c r="Q100" s="26"/>
      <c r="R100" s="27">
        <f>IF($N100="","",(VLOOKUP($N100,'使い方　競技者データ'!$Y$11:$AD$110,3,FALSE)))</f>
      </c>
      <c r="S100" s="28">
        <f>IF($N100="","",(VLOOKUP($N100,'使い方　競技者データ'!$Y$11:$AD$110,4,FALSE)))</f>
      </c>
      <c r="T100" s="29">
        <f>IF(N100="","",'使い方　競技者データ'!$U$6)</f>
      </c>
      <c r="U100" s="30">
        <f>IF($N100="","",(VLOOKUP($N100,'使い方　競技者データ'!$Y$11:$AD$110,5,FALSE)))</f>
      </c>
      <c r="V100" s="28">
        <f>IF($N100="","",(VLOOKUP($N100,'使い方　競技者データ'!$Y$11:$AD$110,2)))</f>
      </c>
      <c r="W100" s="28">
        <f>IF($N100="","",(VLOOKUP($N100,'使い方　競技者データ'!$Y$11:$AD$110,6,FALSE)))</f>
      </c>
    </row>
    <row r="101" spans="3:23" ht="12.75">
      <c r="C101" s="201"/>
      <c r="D101" s="96">
        <f>IF($C101="","",(VLOOKUP($C101,'使い方　競技者データ'!$R$11:$W$110,2,FALSE)))</f>
      </c>
      <c r="E101" s="19"/>
      <c r="F101" s="20"/>
      <c r="G101" s="12">
        <f>IF($C101="","",(VLOOKUP($C101,'使い方　競技者データ'!$R$11:$W$110,3,FALSE)))</f>
      </c>
      <c r="H101" s="11">
        <f>IF($C101="","",(VLOOKUP($C101,'使い方　競技者データ'!$R$11:$W$110,4,FALSE)))</f>
      </c>
      <c r="I101" s="14">
        <f>IF(C101="","",'使い方　競技者データ'!$U$6)</f>
      </c>
      <c r="J101" s="10">
        <f>IF($C101="","",(VLOOKUP($C101,'使い方　競技者データ'!$R$11:$W$110,5,FALSE)))</f>
      </c>
      <c r="K101" s="11">
        <f>IF($C101="","",(VLOOKUP($C101,'使い方　競技者データ'!$S$11:$W$110,3)))</f>
      </c>
      <c r="L101" s="11">
        <f>IF($C101="","",(VLOOKUP($C101,'使い方　競技者データ'!$R$11:$W$110,6,FALSE)))</f>
      </c>
      <c r="N101" s="206"/>
      <c r="O101" s="96">
        <f>IF($N101="","",(VLOOKUP($N101,'使い方　競技者データ'!$Y$11:$AD$110,2,FALSE)))</f>
      </c>
      <c r="P101" s="19"/>
      <c r="Q101" s="20"/>
      <c r="R101" s="12">
        <f>IF($N101="","",(VLOOKUP($N101,'使い方　競技者データ'!$Y$11:$AD$110,3,FALSE)))</f>
      </c>
      <c r="S101" s="11">
        <f>IF($N101="","",(VLOOKUP($N101,'使い方　競技者データ'!$Y$11:$AD$110,4,FALSE)))</f>
      </c>
      <c r="T101" s="14">
        <f>IF(N101="","",'使い方　競技者データ'!$U$6)</f>
      </c>
      <c r="U101" s="10">
        <f>IF($N101="","",(VLOOKUP($N101,'使い方　競技者データ'!$Y$11:$AD$110,5,FALSE)))</f>
      </c>
      <c r="V101" s="11">
        <f>IF($N101="","",(VLOOKUP($N101,'使い方　競技者データ'!$Y$11:$AD$110,2)))</f>
      </c>
      <c r="W101" s="11">
        <f>IF($N101="","",(VLOOKUP($N101,'使い方　競技者データ'!$Y$11:$AD$110,6,FALSE)))</f>
      </c>
    </row>
    <row r="102" spans="3:23" ht="12.75">
      <c r="C102" s="199"/>
      <c r="D102" s="94">
        <f>IF($C102="","",(VLOOKUP($C102,'使い方　競技者データ'!$R$11:$W$110,2,FALSE)))</f>
      </c>
      <c r="E102" s="21"/>
      <c r="F102" s="22"/>
      <c r="G102" s="6">
        <f>IF($C102="","",(VLOOKUP($C102,'使い方　競技者データ'!$R$11:$W$110,3,FALSE)))</f>
      </c>
      <c r="H102" s="5">
        <f>IF($C102="","",(VLOOKUP($C102,'使い方　競技者データ'!$R$11:$W$110,4,FALSE)))</f>
      </c>
      <c r="I102" s="15">
        <f>IF(C102="","",'使い方　競技者データ'!$U$6)</f>
      </c>
      <c r="J102" s="4">
        <f>IF($C102="","",(VLOOKUP($C102,'使い方　競技者データ'!$R$11:$W$110,5,FALSE)))</f>
      </c>
      <c r="K102" s="5">
        <f>IF($C102="","",(VLOOKUP($C102,'使い方　競技者データ'!$S$11:$W$110,3)))</f>
      </c>
      <c r="L102" s="5">
        <f>IF($C102="","",(VLOOKUP($C102,'使い方　競技者データ'!$R$11:$W$110,6,FALSE)))</f>
      </c>
      <c r="N102" s="204"/>
      <c r="O102" s="94">
        <f>IF($N102="","",(VLOOKUP($N102,'使い方　競技者データ'!$Y$11:$AD$110,2,FALSE)))</f>
      </c>
      <c r="P102" s="21"/>
      <c r="Q102" s="22"/>
      <c r="R102" s="6">
        <f>IF($N102="","",(VLOOKUP($N102,'使い方　競技者データ'!$Y$11:$AD$110,3,FALSE)))</f>
      </c>
      <c r="S102" s="5">
        <f>IF($N102="","",(VLOOKUP($N102,'使い方　競技者データ'!$Y$11:$AD$110,4,FALSE)))</f>
      </c>
      <c r="T102" s="15">
        <f>IF(N102="","",'使い方　競技者データ'!$U$6)</f>
      </c>
      <c r="U102" s="4">
        <f>IF($N102="","",(VLOOKUP($N102,'使い方　競技者データ'!$Y$11:$AD$110,5,FALSE)))</f>
      </c>
      <c r="V102" s="5">
        <f>IF($N102="","",(VLOOKUP($N102,'使い方　競技者データ'!$Y$11:$AD$110,2)))</f>
      </c>
      <c r="W102" s="5">
        <f>IF($N102="","",(VLOOKUP($N102,'使い方　競技者データ'!$Y$11:$AD$110,6,FALSE)))</f>
      </c>
    </row>
    <row r="103" spans="3:23" ht="12.75">
      <c r="C103" s="199"/>
      <c r="D103" s="94">
        <f>IF($C103="","",(VLOOKUP($C103,'使い方　競技者データ'!$R$11:$W$110,2,FALSE)))</f>
      </c>
      <c r="E103" s="21"/>
      <c r="F103" s="22"/>
      <c r="G103" s="6">
        <f>IF($C103="","",(VLOOKUP($C103,'使い方　競技者データ'!$R$11:$W$110,3,FALSE)))</f>
      </c>
      <c r="H103" s="5">
        <f>IF($C103="","",(VLOOKUP($C103,'使い方　競技者データ'!$R$11:$W$110,4,FALSE)))</f>
      </c>
      <c r="I103" s="15">
        <f>IF(C103="","",'使い方　競技者データ'!$U$6)</f>
      </c>
      <c r="J103" s="4">
        <f>IF($C103="","",(VLOOKUP($C103,'使い方　競技者データ'!$R$11:$W$110,5,FALSE)))</f>
      </c>
      <c r="K103" s="5">
        <f>IF($C103="","",(VLOOKUP($C103,'使い方　競技者データ'!$S$11:$W$110,3)))</f>
      </c>
      <c r="L103" s="5">
        <f>IF($C103="","",(VLOOKUP($C103,'使い方　競技者データ'!$R$11:$W$110,6,FALSE)))</f>
      </c>
      <c r="N103" s="204"/>
      <c r="O103" s="94">
        <f>IF($N103="","",(VLOOKUP($N103,'使い方　競技者データ'!$Y$11:$AD$110,2,FALSE)))</f>
      </c>
      <c r="P103" s="21"/>
      <c r="Q103" s="22"/>
      <c r="R103" s="6">
        <f>IF($N103="","",(VLOOKUP($N103,'使い方　競技者データ'!$Y$11:$AD$110,3,FALSE)))</f>
      </c>
      <c r="S103" s="5">
        <f>IF($N103="","",(VLOOKUP($N103,'使い方　競技者データ'!$Y$11:$AD$110,4,FALSE)))</f>
      </c>
      <c r="T103" s="15">
        <f>IF(N103="","",'使い方　競技者データ'!$U$6)</f>
      </c>
      <c r="U103" s="4">
        <f>IF($N103="","",(VLOOKUP($N103,'使い方　競技者データ'!$Y$11:$AD$110,5,FALSE)))</f>
      </c>
      <c r="V103" s="5">
        <f>IF($N103="","",(VLOOKUP($N103,'使い方　競技者データ'!$Y$11:$AD$110,2)))</f>
      </c>
      <c r="W103" s="5">
        <f>IF($N103="","",(VLOOKUP($N103,'使い方　競技者データ'!$Y$11:$AD$110,6,FALSE)))</f>
      </c>
    </row>
    <row r="104" spans="3:23" ht="12.75">
      <c r="C104" s="199"/>
      <c r="D104" s="94">
        <f>IF($C104="","",(VLOOKUP($C104,'使い方　競技者データ'!$R$11:$W$110,2,FALSE)))</f>
      </c>
      <c r="E104" s="21"/>
      <c r="F104" s="22"/>
      <c r="G104" s="6">
        <f>IF($C104="","",(VLOOKUP($C104,'使い方　競技者データ'!$R$11:$W$110,3,FALSE)))</f>
      </c>
      <c r="H104" s="5">
        <f>IF($C104="","",(VLOOKUP($C104,'使い方　競技者データ'!$R$11:$W$110,4,FALSE)))</f>
      </c>
      <c r="I104" s="15">
        <f>IF(C104="","",'使い方　競技者データ'!$U$6)</f>
      </c>
      <c r="J104" s="4">
        <f>IF($C104="","",(VLOOKUP($C104,'使い方　競技者データ'!$R$11:$W$110,5,FALSE)))</f>
      </c>
      <c r="K104" s="5">
        <f>IF($C104="","",(VLOOKUP($C104,'使い方　競技者データ'!$S$11:$W$110,3)))</f>
      </c>
      <c r="L104" s="5">
        <f>IF($C104="","",(VLOOKUP($C104,'使い方　競技者データ'!$R$11:$W$110,6,FALSE)))</f>
      </c>
      <c r="N104" s="204"/>
      <c r="O104" s="94">
        <f>IF($N104="","",(VLOOKUP($N104,'使い方　競技者データ'!$Y$11:$AD$110,2,FALSE)))</f>
      </c>
      <c r="P104" s="21"/>
      <c r="Q104" s="22"/>
      <c r="R104" s="6">
        <f>IF($N104="","",(VLOOKUP($N104,'使い方　競技者データ'!$Y$11:$AD$110,3,FALSE)))</f>
      </c>
      <c r="S104" s="5">
        <f>IF($N104="","",(VLOOKUP($N104,'使い方　競技者データ'!$Y$11:$AD$110,4,FALSE)))</f>
      </c>
      <c r="T104" s="15">
        <f>IF(N104="","",'使い方　競技者データ'!$U$6)</f>
      </c>
      <c r="U104" s="4">
        <f>IF($N104="","",(VLOOKUP($N104,'使い方　競技者データ'!$Y$11:$AD$110,5,FALSE)))</f>
      </c>
      <c r="V104" s="5">
        <f>IF($N104="","",(VLOOKUP($N104,'使い方　競技者データ'!$Y$11:$AD$110,2)))</f>
      </c>
      <c r="W104" s="5">
        <f>IF($N104="","",(VLOOKUP($N104,'使い方　競技者データ'!$Y$11:$AD$110,6,FALSE)))</f>
      </c>
    </row>
    <row r="105" spans="3:23" ht="12.75">
      <c r="C105" s="202"/>
      <c r="D105" s="97">
        <f>IF($C105="","",(VLOOKUP($C105,'使い方　競技者データ'!$R$11:$W$110,2,FALSE)))</f>
      </c>
      <c r="E105" s="23"/>
      <c r="F105" s="24"/>
      <c r="G105" s="7">
        <f>IF($C105="","",(VLOOKUP($C105,'使い方　競技者データ'!$R$11:$W$110,3,FALSE)))</f>
      </c>
      <c r="H105" s="9">
        <f>IF($C105="","",(VLOOKUP($C105,'使い方　競技者データ'!$R$11:$W$110,4,FALSE)))</f>
      </c>
      <c r="I105" s="16">
        <f>IF(C105="","",'使い方　競技者データ'!$U$6)</f>
      </c>
      <c r="J105" s="8">
        <f>IF($C105="","",(VLOOKUP($C105,'使い方　競技者データ'!$R$11:$W$110,5,FALSE)))</f>
      </c>
      <c r="K105" s="9">
        <f>IF($C105="","",(VLOOKUP($C105,'使い方　競技者データ'!$S$11:$W$110,3)))</f>
      </c>
      <c r="L105" s="9">
        <f>IF($C105="","",(VLOOKUP($C105,'使い方　競技者データ'!$R$11:$W$110,6,FALSE)))</f>
      </c>
      <c r="N105" s="207"/>
      <c r="O105" s="97">
        <f>IF($N105="","",(VLOOKUP($N105,'使い方　競技者データ'!$Y$11:$AD$110,2,FALSE)))</f>
      </c>
      <c r="P105" s="23"/>
      <c r="Q105" s="24"/>
      <c r="R105" s="7">
        <f>IF($N105="","",(VLOOKUP($N105,'使い方　競技者データ'!$Y$11:$AD$110,3,FALSE)))</f>
      </c>
      <c r="S105" s="9">
        <f>IF($N105="","",(VLOOKUP($N105,'使い方　競技者データ'!$Y$11:$AD$110,4,FALSE)))</f>
      </c>
      <c r="T105" s="16">
        <f>IF(N105="","",'使い方　競技者データ'!$U$6)</f>
      </c>
      <c r="U105" s="8">
        <f>IF($N105="","",(VLOOKUP($N105,'使い方　競技者データ'!$Y$11:$AD$110,5,FALSE)))</f>
      </c>
      <c r="V105" s="9">
        <f>IF($N105="","",(VLOOKUP($N105,'使い方　競技者データ'!$Y$11:$AD$110,2)))</f>
      </c>
      <c r="W105" s="9">
        <f>IF($N105="","",(VLOOKUP($N105,'使い方　競技者データ'!$Y$11:$AD$110,6,FALSE)))</f>
      </c>
    </row>
    <row r="106" spans="3:23" ht="12.75">
      <c r="C106" s="198"/>
      <c r="D106" s="93">
        <f>IF($C106="","",(VLOOKUP($C106,'使い方　競技者データ'!$R$11:$W$110,2,FALSE)))</f>
      </c>
      <c r="E106" s="31"/>
      <c r="F106" s="32"/>
      <c r="G106" s="33">
        <f>IF($C106="","",(VLOOKUP($C106,'使い方　競技者データ'!$R$11:$W$110,3,FALSE)))</f>
      </c>
      <c r="H106" s="34">
        <f>IF($C106="","",(VLOOKUP($C106,'使い方　競技者データ'!$R$11:$W$110,4,FALSE)))</f>
      </c>
      <c r="I106" s="35">
        <f>IF(C106="","",'使い方　競技者データ'!$U$6)</f>
      </c>
      <c r="J106" s="3">
        <f>IF($C106="","",(VLOOKUP($C106,'使い方　競技者データ'!$R$11:$W$110,5,FALSE)))</f>
      </c>
      <c r="K106" s="34">
        <f>IF($C106="","",(VLOOKUP($C106,'使い方　競技者データ'!$S$11:$W$110,3)))</f>
      </c>
      <c r="L106" s="34">
        <f>IF($C106="","",(VLOOKUP($C106,'使い方　競技者データ'!$R$11:$W$110,6,FALSE)))</f>
      </c>
      <c r="N106" s="203"/>
      <c r="O106" s="93">
        <f>IF($N106="","",(VLOOKUP($N106,'使い方　競技者データ'!$Y$11:$AD$110,2,FALSE)))</f>
      </c>
      <c r="P106" s="31"/>
      <c r="Q106" s="32"/>
      <c r="R106" s="33">
        <f>IF($N106="","",(VLOOKUP($N106,'使い方　競技者データ'!$Y$11:$AD$110,3,FALSE)))</f>
      </c>
      <c r="S106" s="34">
        <f>IF($N106="","",(VLOOKUP($N106,'使い方　競技者データ'!$Y$11:$AD$110,4,FALSE)))</f>
      </c>
      <c r="T106" s="35">
        <f>IF(N106="","",'使い方　競技者データ'!$U$6)</f>
      </c>
      <c r="U106" s="3">
        <f>IF($N106="","",(VLOOKUP($N106,'使い方　競技者データ'!$Y$11:$AD$110,5,FALSE)))</f>
      </c>
      <c r="V106" s="34">
        <f>IF($N106="","",(VLOOKUP($N106,'使い方　競技者データ'!$Y$11:$AD$110,2)))</f>
      </c>
      <c r="W106" s="34">
        <f>IF($N106="","",(VLOOKUP($N106,'使い方　競技者データ'!$Y$11:$AD$110,6,FALSE)))</f>
      </c>
    </row>
    <row r="107" spans="3:23" ht="12.75">
      <c r="C107" s="199"/>
      <c r="D107" s="94">
        <f>IF($C107="","",(VLOOKUP($C107,'使い方　競技者データ'!$R$11:$W$110,2,FALSE)))</f>
      </c>
      <c r="E107" s="21"/>
      <c r="F107" s="22"/>
      <c r="G107" s="6">
        <f>IF($C107="","",(VLOOKUP($C107,'使い方　競技者データ'!$R$11:$W$110,3,FALSE)))</f>
      </c>
      <c r="H107" s="5">
        <f>IF($C107="","",(VLOOKUP($C107,'使い方　競技者データ'!$R$11:$W$110,4,FALSE)))</f>
      </c>
      <c r="I107" s="15">
        <f>IF(C107="","",'使い方　競技者データ'!$U$6)</f>
      </c>
      <c r="J107" s="4">
        <f>IF($C107="","",(VLOOKUP($C107,'使い方　競技者データ'!$R$11:$W$110,5,FALSE)))</f>
      </c>
      <c r="K107" s="5">
        <f>IF($C107="","",(VLOOKUP($C107,'使い方　競技者データ'!$S$11:$W$110,3)))</f>
      </c>
      <c r="L107" s="5">
        <f>IF($C107="","",(VLOOKUP($C107,'使い方　競技者データ'!$R$11:$W$110,6,FALSE)))</f>
      </c>
      <c r="N107" s="204"/>
      <c r="O107" s="94">
        <f>IF($N107="","",(VLOOKUP($N107,'使い方　競技者データ'!$Y$11:$AD$110,2,FALSE)))</f>
      </c>
      <c r="P107" s="21"/>
      <c r="Q107" s="22"/>
      <c r="R107" s="6">
        <f>IF($N107="","",(VLOOKUP($N107,'使い方　競技者データ'!$Y$11:$AD$110,3,FALSE)))</f>
      </c>
      <c r="S107" s="5">
        <f>IF($N107="","",(VLOOKUP($N107,'使い方　競技者データ'!$Y$11:$AD$110,4,FALSE)))</f>
      </c>
      <c r="T107" s="15">
        <f>IF(N107="","",'使い方　競技者データ'!$U$6)</f>
      </c>
      <c r="U107" s="4">
        <f>IF($N107="","",(VLOOKUP($N107,'使い方　競技者データ'!$Y$11:$AD$110,5,FALSE)))</f>
      </c>
      <c r="V107" s="5">
        <f>IF($N107="","",(VLOOKUP($N107,'使い方　競技者データ'!$Y$11:$AD$110,2)))</f>
      </c>
      <c r="W107" s="5">
        <f>IF($N107="","",(VLOOKUP($N107,'使い方　競技者データ'!$Y$11:$AD$110,6,FALSE)))</f>
      </c>
    </row>
    <row r="108" spans="3:23" ht="12.75">
      <c r="C108" s="199"/>
      <c r="D108" s="94">
        <f>IF($C108="","",(VLOOKUP($C108,'使い方　競技者データ'!$R$11:$W$110,2,FALSE)))</f>
      </c>
      <c r="E108" s="21"/>
      <c r="F108" s="22"/>
      <c r="G108" s="6">
        <f>IF($C108="","",(VLOOKUP($C108,'使い方　競技者データ'!$R$11:$W$110,3,FALSE)))</f>
      </c>
      <c r="H108" s="5">
        <f>IF($C108="","",(VLOOKUP($C108,'使い方　競技者データ'!$R$11:$W$110,4,FALSE)))</f>
      </c>
      <c r="I108" s="15">
        <f>IF(C108="","",'使い方　競技者データ'!$U$6)</f>
      </c>
      <c r="J108" s="4">
        <f>IF($C108="","",(VLOOKUP($C108,'使い方　競技者データ'!$R$11:$W$110,5,FALSE)))</f>
      </c>
      <c r="K108" s="5">
        <f>IF($C108="","",(VLOOKUP($C108,'使い方　競技者データ'!$S$11:$W$110,3)))</f>
      </c>
      <c r="L108" s="5">
        <f>IF($C108="","",(VLOOKUP($C108,'使い方　競技者データ'!$R$11:$W$110,6,FALSE)))</f>
      </c>
      <c r="N108" s="204"/>
      <c r="O108" s="94">
        <f>IF($N108="","",(VLOOKUP($N108,'使い方　競技者データ'!$Y$11:$AD$110,2,FALSE)))</f>
      </c>
      <c r="P108" s="21"/>
      <c r="Q108" s="22"/>
      <c r="R108" s="6">
        <f>IF($N108="","",(VLOOKUP($N108,'使い方　競技者データ'!$Y$11:$AD$110,3,FALSE)))</f>
      </c>
      <c r="S108" s="5">
        <f>IF($N108="","",(VLOOKUP($N108,'使い方　競技者データ'!$Y$11:$AD$110,4,FALSE)))</f>
      </c>
      <c r="T108" s="15">
        <f>IF(N108="","",'使い方　競技者データ'!$U$6)</f>
      </c>
      <c r="U108" s="4">
        <f>IF($N108="","",(VLOOKUP($N108,'使い方　競技者データ'!$Y$11:$AD$110,5,FALSE)))</f>
      </c>
      <c r="V108" s="5">
        <f>IF($N108="","",(VLOOKUP($N108,'使い方　競技者データ'!$Y$11:$AD$110,2)))</f>
      </c>
      <c r="W108" s="5">
        <f>IF($N108="","",(VLOOKUP($N108,'使い方　競技者データ'!$Y$11:$AD$110,6,FALSE)))</f>
      </c>
    </row>
    <row r="109" spans="3:23" ht="12.75">
      <c r="C109" s="199"/>
      <c r="D109" s="94">
        <f>IF($C109="","",(VLOOKUP($C109,'使い方　競技者データ'!$R$11:$W$110,2,FALSE)))</f>
      </c>
      <c r="E109" s="21"/>
      <c r="F109" s="22"/>
      <c r="G109" s="6">
        <f>IF($C109="","",(VLOOKUP($C109,'使い方　競技者データ'!$R$11:$W$110,3,FALSE)))</f>
      </c>
      <c r="H109" s="5">
        <f>IF($C109="","",(VLOOKUP($C109,'使い方　競技者データ'!$R$11:$W$110,4,FALSE)))</f>
      </c>
      <c r="I109" s="15">
        <f>IF(C109="","",'使い方　競技者データ'!$U$6)</f>
      </c>
      <c r="J109" s="4">
        <f>IF($C109="","",(VLOOKUP($C109,'使い方　競技者データ'!$R$11:$W$110,5,FALSE)))</f>
      </c>
      <c r="K109" s="5">
        <f>IF($C109="","",(VLOOKUP($C109,'使い方　競技者データ'!$S$11:$W$110,3)))</f>
      </c>
      <c r="L109" s="5">
        <f>IF($C109="","",(VLOOKUP($C109,'使い方　競技者データ'!$R$11:$W$110,6,FALSE)))</f>
      </c>
      <c r="N109" s="204"/>
      <c r="O109" s="94">
        <f>IF($N109="","",(VLOOKUP($N109,'使い方　競技者データ'!$Y$11:$AD$110,2,FALSE)))</f>
      </c>
      <c r="P109" s="21"/>
      <c r="Q109" s="22"/>
      <c r="R109" s="6">
        <f>IF($N109="","",(VLOOKUP($N109,'使い方　競技者データ'!$Y$11:$AD$110,3,FALSE)))</f>
      </c>
      <c r="S109" s="5">
        <f>IF($N109="","",(VLOOKUP($N109,'使い方　競技者データ'!$Y$11:$AD$110,4,FALSE)))</f>
      </c>
      <c r="T109" s="15">
        <f>IF(N109="","",'使い方　競技者データ'!$U$6)</f>
      </c>
      <c r="U109" s="4">
        <f>IF($N109="","",(VLOOKUP($N109,'使い方　競技者データ'!$Y$11:$AD$110,5,FALSE)))</f>
      </c>
      <c r="V109" s="5">
        <f>IF($N109="","",(VLOOKUP($N109,'使い方　競技者データ'!$Y$11:$AD$110,2)))</f>
      </c>
      <c r="W109" s="5">
        <f>IF($N109="","",(VLOOKUP($N109,'使い方　競技者データ'!$Y$11:$AD$110,6,FALSE)))</f>
      </c>
    </row>
    <row r="110" spans="3:23" ht="12.75">
      <c r="C110" s="200"/>
      <c r="D110" s="95">
        <f>IF($C110="","",(VLOOKUP($C110,'使い方　競技者データ'!$R$11:$W$110,2,FALSE)))</f>
      </c>
      <c r="E110" s="25"/>
      <c r="F110" s="26"/>
      <c r="G110" s="27">
        <f>IF($C110="","",(VLOOKUP($C110,'使い方　競技者データ'!$R$11:$W$110,3,FALSE)))</f>
      </c>
      <c r="H110" s="28">
        <f>IF($C110="","",(VLOOKUP($C110,'使い方　競技者データ'!$R$11:$W$110,4,FALSE)))</f>
      </c>
      <c r="I110" s="29">
        <f>IF(C110="","",'使い方　競技者データ'!$U$6)</f>
      </c>
      <c r="J110" s="30">
        <f>IF($C110="","",(VLOOKUP($C110,'使い方　競技者データ'!$R$11:$W$110,5,FALSE)))</f>
      </c>
      <c r="K110" s="28">
        <f>IF($C110="","",(VLOOKUP($C110,'使い方　競技者データ'!$S$11:$W$110,3)))</f>
      </c>
      <c r="L110" s="28">
        <f>IF($C110="","",(VLOOKUP($C110,'使い方　競技者データ'!$R$11:$W$110,6,FALSE)))</f>
      </c>
      <c r="N110" s="205"/>
      <c r="O110" s="95">
        <f>IF($N110="","",(VLOOKUP($N110,'使い方　競技者データ'!$Y$11:$AD$110,2,FALSE)))</f>
      </c>
      <c r="P110" s="25"/>
      <c r="Q110" s="26"/>
      <c r="R110" s="27">
        <f>IF($N110="","",(VLOOKUP($N110,'使い方　競技者データ'!$Y$11:$AD$110,3,FALSE)))</f>
      </c>
      <c r="S110" s="28">
        <f>IF($N110="","",(VLOOKUP($N110,'使い方　競技者データ'!$Y$11:$AD$110,4,FALSE)))</f>
      </c>
      <c r="T110" s="29">
        <f>IF(N110="","",'使い方　競技者データ'!$U$6)</f>
      </c>
      <c r="U110" s="30">
        <f>IF($N110="","",(VLOOKUP($N110,'使い方　競技者データ'!$Y$11:$AD$110,5,FALSE)))</f>
      </c>
      <c r="V110" s="28">
        <f>IF($N110="","",(VLOOKUP($N110,'使い方　競技者データ'!$Y$11:$AD$110,2)))</f>
      </c>
      <c r="W110" s="28">
        <f>IF($N110="","",(VLOOKUP($N110,'使い方　競技者データ'!$Y$11:$AD$110,6,FALSE)))</f>
      </c>
    </row>
    <row r="111" spans="3:23" ht="12.75">
      <c r="C111" s="201"/>
      <c r="D111" s="96">
        <f>IF($C111="","",(VLOOKUP($C111,'使い方　競技者データ'!$R$11:$W$110,2,FALSE)))</f>
      </c>
      <c r="E111" s="19"/>
      <c r="F111" s="20"/>
      <c r="G111" s="12">
        <f>IF($C111="","",(VLOOKUP($C111,'使い方　競技者データ'!$R$11:$W$110,3,FALSE)))</f>
      </c>
      <c r="H111" s="11">
        <f>IF($C111="","",(VLOOKUP($C111,'使い方　競技者データ'!$R$11:$W$110,4,FALSE)))</f>
      </c>
      <c r="I111" s="14">
        <f>IF(C111="","",'使い方　競技者データ'!$U$6)</f>
      </c>
      <c r="J111" s="10">
        <f>IF($C111="","",(VLOOKUP($C111,'使い方　競技者データ'!$R$11:$W$110,5,FALSE)))</f>
      </c>
      <c r="K111" s="11">
        <f>IF($C111="","",(VLOOKUP($C111,'使い方　競技者データ'!$S$11:$W$110,3)))</f>
      </c>
      <c r="L111" s="11">
        <f>IF($C111="","",(VLOOKUP($C111,'使い方　競技者データ'!$R$11:$W$110,6,FALSE)))</f>
      </c>
      <c r="N111" s="206"/>
      <c r="O111" s="96">
        <f>IF($N111="","",(VLOOKUP($N111,'使い方　競技者データ'!$Y$11:$AD$110,2,FALSE)))</f>
      </c>
      <c r="P111" s="19"/>
      <c r="Q111" s="20"/>
      <c r="R111" s="12">
        <f>IF($N111="","",(VLOOKUP($N111,'使い方　競技者データ'!$Y$11:$AD$110,3,FALSE)))</f>
      </c>
      <c r="S111" s="11">
        <f>IF($N111="","",(VLOOKUP($N111,'使い方　競技者データ'!$Y$11:$AD$110,4,FALSE)))</f>
      </c>
      <c r="T111" s="14">
        <f>IF(N111="","",'使い方　競技者データ'!$U$6)</f>
      </c>
      <c r="U111" s="10">
        <f>IF($N111="","",(VLOOKUP($N111,'使い方　競技者データ'!$Y$11:$AD$110,5,FALSE)))</f>
      </c>
      <c r="V111" s="11">
        <f>IF($N111="","",(VLOOKUP($N111,'使い方　競技者データ'!$Y$11:$AD$110,2)))</f>
      </c>
      <c r="W111" s="11">
        <f>IF($N111="","",(VLOOKUP($N111,'使い方　競技者データ'!$Y$11:$AD$110,6,FALSE)))</f>
      </c>
    </row>
    <row r="112" spans="3:23" ht="12.75">
      <c r="C112" s="199"/>
      <c r="D112" s="94">
        <f>IF($C112="","",(VLOOKUP($C112,'使い方　競技者データ'!$R$11:$W$110,2,FALSE)))</f>
      </c>
      <c r="E112" s="21"/>
      <c r="F112" s="22"/>
      <c r="G112" s="6">
        <f>IF($C112="","",(VLOOKUP($C112,'使い方　競技者データ'!$R$11:$W$110,3,FALSE)))</f>
      </c>
      <c r="H112" s="5">
        <f>IF($C112="","",(VLOOKUP($C112,'使い方　競技者データ'!$R$11:$W$110,4,FALSE)))</f>
      </c>
      <c r="I112" s="15">
        <f>IF(C112="","",'使い方　競技者データ'!$U$6)</f>
      </c>
      <c r="J112" s="4">
        <f>IF($C112="","",(VLOOKUP($C112,'使い方　競技者データ'!$R$11:$W$110,5,FALSE)))</f>
      </c>
      <c r="K112" s="5">
        <f>IF($C112="","",(VLOOKUP($C112,'使い方　競技者データ'!$S$11:$W$110,3)))</f>
      </c>
      <c r="L112" s="5">
        <f>IF($C112="","",(VLOOKUP($C112,'使い方　競技者データ'!$R$11:$W$110,6,FALSE)))</f>
      </c>
      <c r="N112" s="204"/>
      <c r="O112" s="94">
        <f>IF($N112="","",(VLOOKUP($N112,'使い方　競技者データ'!$Y$11:$AD$110,2,FALSE)))</f>
      </c>
      <c r="P112" s="21"/>
      <c r="Q112" s="22"/>
      <c r="R112" s="6">
        <f>IF($N112="","",(VLOOKUP($N112,'使い方　競技者データ'!$Y$11:$AD$110,3,FALSE)))</f>
      </c>
      <c r="S112" s="5">
        <f>IF($N112="","",(VLOOKUP($N112,'使い方　競技者データ'!$Y$11:$AD$110,4,FALSE)))</f>
      </c>
      <c r="T112" s="15">
        <f>IF(N112="","",'使い方　競技者データ'!$U$6)</f>
      </c>
      <c r="U112" s="4">
        <f>IF($N112="","",(VLOOKUP($N112,'使い方　競技者データ'!$Y$11:$AD$110,5,FALSE)))</f>
      </c>
      <c r="V112" s="5">
        <f>IF($N112="","",(VLOOKUP($N112,'使い方　競技者データ'!$Y$11:$AD$110,2)))</f>
      </c>
      <c r="W112" s="5">
        <f>IF($N112="","",(VLOOKUP($N112,'使い方　競技者データ'!$Y$11:$AD$110,6,FALSE)))</f>
      </c>
    </row>
    <row r="113" spans="3:23" ht="12.75">
      <c r="C113" s="199"/>
      <c r="D113" s="94">
        <f>IF($C113="","",(VLOOKUP($C113,'使い方　競技者データ'!$R$11:$W$110,2,FALSE)))</f>
      </c>
      <c r="E113" s="21"/>
      <c r="F113" s="22"/>
      <c r="G113" s="6">
        <f>IF($C113="","",(VLOOKUP($C113,'使い方　競技者データ'!$R$11:$W$110,3,FALSE)))</f>
      </c>
      <c r="H113" s="5">
        <f>IF($C113="","",(VLOOKUP($C113,'使い方　競技者データ'!$R$11:$W$110,4,FALSE)))</f>
      </c>
      <c r="I113" s="15">
        <f>IF(C113="","",'使い方　競技者データ'!$U$6)</f>
      </c>
      <c r="J113" s="4">
        <f>IF($C113="","",(VLOOKUP($C113,'使い方　競技者データ'!$R$11:$W$110,5,FALSE)))</f>
      </c>
      <c r="K113" s="5">
        <f>IF($C113="","",(VLOOKUP($C113,'使い方　競技者データ'!$S$11:$W$110,3)))</f>
      </c>
      <c r="L113" s="5">
        <f>IF($C113="","",(VLOOKUP($C113,'使い方　競技者データ'!$R$11:$W$110,6,FALSE)))</f>
      </c>
      <c r="N113" s="204"/>
      <c r="O113" s="94">
        <f>IF($N113="","",(VLOOKUP($N113,'使い方　競技者データ'!$Y$11:$AD$110,2,FALSE)))</f>
      </c>
      <c r="P113" s="21"/>
      <c r="Q113" s="22"/>
      <c r="R113" s="6">
        <f>IF($N113="","",(VLOOKUP($N113,'使い方　競技者データ'!$Y$11:$AD$110,3,FALSE)))</f>
      </c>
      <c r="S113" s="5">
        <f>IF($N113="","",(VLOOKUP($N113,'使い方　競技者データ'!$Y$11:$AD$110,4,FALSE)))</f>
      </c>
      <c r="T113" s="15">
        <f>IF(N113="","",'使い方　競技者データ'!$U$6)</f>
      </c>
      <c r="U113" s="4">
        <f>IF($N113="","",(VLOOKUP($N113,'使い方　競技者データ'!$Y$11:$AD$110,5,FALSE)))</f>
      </c>
      <c r="V113" s="5">
        <f>IF($N113="","",(VLOOKUP($N113,'使い方　競技者データ'!$Y$11:$AD$110,2)))</f>
      </c>
      <c r="W113" s="5">
        <f>IF($N113="","",(VLOOKUP($N113,'使い方　競技者データ'!$Y$11:$AD$110,6,FALSE)))</f>
      </c>
    </row>
    <row r="114" spans="3:23" ht="12.75">
      <c r="C114" s="199"/>
      <c r="D114" s="94">
        <f>IF($C114="","",(VLOOKUP($C114,'使い方　競技者データ'!$R$11:$W$110,2,FALSE)))</f>
      </c>
      <c r="E114" s="21"/>
      <c r="F114" s="22"/>
      <c r="G114" s="6">
        <f>IF($C114="","",(VLOOKUP($C114,'使い方　競技者データ'!$R$11:$W$110,3,FALSE)))</f>
      </c>
      <c r="H114" s="5">
        <f>IF($C114="","",(VLOOKUP($C114,'使い方　競技者データ'!$R$11:$W$110,4,FALSE)))</f>
      </c>
      <c r="I114" s="15">
        <f>IF(C114="","",'使い方　競技者データ'!$U$6)</f>
      </c>
      <c r="J114" s="4">
        <f>IF($C114="","",(VLOOKUP($C114,'使い方　競技者データ'!$R$11:$W$110,5,FALSE)))</f>
      </c>
      <c r="K114" s="5">
        <f>IF($C114="","",(VLOOKUP($C114,'使い方　競技者データ'!$S$11:$W$110,3)))</f>
      </c>
      <c r="L114" s="5">
        <f>IF($C114="","",(VLOOKUP($C114,'使い方　競技者データ'!$R$11:$W$110,6,FALSE)))</f>
      </c>
      <c r="N114" s="204"/>
      <c r="O114" s="94">
        <f>IF($N114="","",(VLOOKUP($N114,'使い方　競技者データ'!$Y$11:$AD$110,2,FALSE)))</f>
      </c>
      <c r="P114" s="21"/>
      <c r="Q114" s="22"/>
      <c r="R114" s="6">
        <f>IF($N114="","",(VLOOKUP($N114,'使い方　競技者データ'!$Y$11:$AD$110,3,FALSE)))</f>
      </c>
      <c r="S114" s="5">
        <f>IF($N114="","",(VLOOKUP($N114,'使い方　競技者データ'!$Y$11:$AD$110,4,FALSE)))</f>
      </c>
      <c r="T114" s="15">
        <f>IF(N114="","",'使い方　競技者データ'!$U$6)</f>
      </c>
      <c r="U114" s="4">
        <f>IF($N114="","",(VLOOKUP($N114,'使い方　競技者データ'!$Y$11:$AD$110,5,FALSE)))</f>
      </c>
      <c r="V114" s="5">
        <f>IF($N114="","",(VLOOKUP($N114,'使い方　競技者データ'!$Y$11:$AD$110,2)))</f>
      </c>
      <c r="W114" s="5">
        <f>IF($N114="","",(VLOOKUP($N114,'使い方　競技者データ'!$Y$11:$AD$110,6,FALSE)))</f>
      </c>
    </row>
    <row r="115" spans="3:23" ht="12.75">
      <c r="C115" s="202"/>
      <c r="D115" s="97">
        <f>IF($C115="","",(VLOOKUP($C115,'使い方　競技者データ'!$R$11:$W$110,2,FALSE)))</f>
      </c>
      <c r="E115" s="23"/>
      <c r="F115" s="24"/>
      <c r="G115" s="7">
        <f>IF($C115="","",(VLOOKUP($C115,'使い方　競技者データ'!$R$11:$W$110,3,FALSE)))</f>
      </c>
      <c r="H115" s="9">
        <f>IF($C115="","",(VLOOKUP($C115,'使い方　競技者データ'!$R$11:$W$110,4,FALSE)))</f>
      </c>
      <c r="I115" s="16">
        <f>IF(C115="","",'使い方　競技者データ'!$U$6)</f>
      </c>
      <c r="J115" s="8">
        <f>IF($C115="","",(VLOOKUP($C115,'使い方　競技者データ'!$R$11:$W$110,5,FALSE)))</f>
      </c>
      <c r="K115" s="9">
        <f>IF($C115="","",(VLOOKUP($C115,'使い方　競技者データ'!$S$11:$W$110,3)))</f>
      </c>
      <c r="L115" s="9">
        <f>IF($C115="","",(VLOOKUP($C115,'使い方　競技者データ'!$R$11:$W$110,6,FALSE)))</f>
      </c>
      <c r="N115" s="207"/>
      <c r="O115" s="97">
        <f>IF($N115="","",(VLOOKUP($N115,'使い方　競技者データ'!$Y$11:$AD$110,2,FALSE)))</f>
      </c>
      <c r="P115" s="23"/>
      <c r="Q115" s="24"/>
      <c r="R115" s="7">
        <f>IF($N115="","",(VLOOKUP($N115,'使い方　競技者データ'!$Y$11:$AD$110,3,FALSE)))</f>
      </c>
      <c r="S115" s="9">
        <f>IF($N115="","",(VLOOKUP($N115,'使い方　競技者データ'!$Y$11:$AD$110,4,FALSE)))</f>
      </c>
      <c r="T115" s="16">
        <f>IF(N115="","",'使い方　競技者データ'!$U$6)</f>
      </c>
      <c r="U115" s="8">
        <f>IF($N115="","",(VLOOKUP($N115,'使い方　競技者データ'!$Y$11:$AD$110,5,FALSE)))</f>
      </c>
      <c r="V115" s="9">
        <f>IF($N115="","",(VLOOKUP($N115,'使い方　競技者データ'!$Y$11:$AD$110,2)))</f>
      </c>
      <c r="W115" s="9">
        <f>IF($N115="","",(VLOOKUP($N115,'使い方　競技者データ'!$Y$11:$AD$110,6,FALSE)))</f>
      </c>
    </row>
    <row r="116" spans="3:23" ht="12.75">
      <c r="C116" s="198"/>
      <c r="D116" s="93">
        <f>IF($C116="","",(VLOOKUP($C116,'使い方　競技者データ'!$R$11:$W$110,2,FALSE)))</f>
      </c>
      <c r="E116" s="31"/>
      <c r="F116" s="32"/>
      <c r="G116" s="33">
        <f>IF($C116="","",(VLOOKUP($C116,'使い方　競技者データ'!$R$11:$W$110,3,FALSE)))</f>
      </c>
      <c r="H116" s="34">
        <f>IF($C116="","",(VLOOKUP($C116,'使い方　競技者データ'!$R$11:$W$110,4,FALSE)))</f>
      </c>
      <c r="I116" s="35">
        <f>IF(C116="","",'使い方　競技者データ'!$U$6)</f>
      </c>
      <c r="J116" s="3">
        <f>IF($C116="","",(VLOOKUP($C116,'使い方　競技者データ'!$R$11:$W$110,5,FALSE)))</f>
      </c>
      <c r="K116" s="34">
        <f>IF($C116="","",(VLOOKUP($C116,'使い方　競技者データ'!$S$11:$W$110,3)))</f>
      </c>
      <c r="L116" s="34">
        <f>IF($C116="","",(VLOOKUP($C116,'使い方　競技者データ'!$R$11:$W$110,6,FALSE)))</f>
      </c>
      <c r="N116" s="203"/>
      <c r="O116" s="93">
        <f>IF($N116="","",(VLOOKUP($N116,'使い方　競技者データ'!$Y$11:$AD$110,2,FALSE)))</f>
      </c>
      <c r="P116" s="31"/>
      <c r="Q116" s="32"/>
      <c r="R116" s="33">
        <f>IF($N116="","",(VLOOKUP($N116,'使い方　競技者データ'!$Y$11:$AD$110,3,FALSE)))</f>
      </c>
      <c r="S116" s="34">
        <f>IF($N116="","",(VLOOKUP($N116,'使い方　競技者データ'!$Y$11:$AD$110,4,FALSE)))</f>
      </c>
      <c r="T116" s="35">
        <f>IF(N116="","",'使い方　競技者データ'!$U$6)</f>
      </c>
      <c r="U116" s="3">
        <f>IF($N116="","",(VLOOKUP($N116,'使い方　競技者データ'!$Y$11:$AD$110,5,FALSE)))</f>
      </c>
      <c r="V116" s="34">
        <f>IF($N116="","",(VLOOKUP($N116,'使い方　競技者データ'!$Y$11:$AD$110,2)))</f>
      </c>
      <c r="W116" s="34">
        <f>IF($N116="","",(VLOOKUP($N116,'使い方　競技者データ'!$Y$11:$AD$110,6,FALSE)))</f>
      </c>
    </row>
    <row r="117" spans="3:23" ht="12.75">
      <c r="C117" s="199"/>
      <c r="D117" s="94">
        <f>IF($C117="","",(VLOOKUP($C117,'使い方　競技者データ'!$R$11:$W$110,2,FALSE)))</f>
      </c>
      <c r="E117" s="21"/>
      <c r="F117" s="22"/>
      <c r="G117" s="6">
        <f>IF($C117="","",(VLOOKUP($C117,'使い方　競技者データ'!$R$11:$W$110,3,FALSE)))</f>
      </c>
      <c r="H117" s="5">
        <f>IF($C117="","",(VLOOKUP($C117,'使い方　競技者データ'!$R$11:$W$110,4,FALSE)))</f>
      </c>
      <c r="I117" s="15">
        <f>IF(C117="","",'使い方　競技者データ'!$U$6)</f>
      </c>
      <c r="J117" s="4">
        <f>IF($C117="","",(VLOOKUP($C117,'使い方　競技者データ'!$R$11:$W$110,5,FALSE)))</f>
      </c>
      <c r="K117" s="5">
        <f>IF($C117="","",(VLOOKUP($C117,'使い方　競技者データ'!$S$11:$W$110,3)))</f>
      </c>
      <c r="L117" s="5">
        <f>IF($C117="","",(VLOOKUP($C117,'使い方　競技者データ'!$R$11:$W$110,6,FALSE)))</f>
      </c>
      <c r="N117" s="204"/>
      <c r="O117" s="94">
        <f>IF($N117="","",(VLOOKUP($N117,'使い方　競技者データ'!$Y$11:$AD$110,2,FALSE)))</f>
      </c>
      <c r="P117" s="21"/>
      <c r="Q117" s="22"/>
      <c r="R117" s="6">
        <f>IF($N117="","",(VLOOKUP($N117,'使い方　競技者データ'!$Y$11:$AD$110,3,FALSE)))</f>
      </c>
      <c r="S117" s="5">
        <f>IF($N117="","",(VLOOKUP($N117,'使い方　競技者データ'!$Y$11:$AD$110,4,FALSE)))</f>
      </c>
      <c r="T117" s="15">
        <f>IF(N117="","",'使い方　競技者データ'!$U$6)</f>
      </c>
      <c r="U117" s="4">
        <f>IF($N117="","",(VLOOKUP($N117,'使い方　競技者データ'!$Y$11:$AD$110,5,FALSE)))</f>
      </c>
      <c r="V117" s="5">
        <f>IF($N117="","",(VLOOKUP($N117,'使い方　競技者データ'!$Y$11:$AD$110,2)))</f>
      </c>
      <c r="W117" s="5">
        <f>IF($N117="","",(VLOOKUP($N117,'使い方　競技者データ'!$Y$11:$AD$110,6,FALSE)))</f>
      </c>
    </row>
    <row r="118" spans="3:23" ht="12.75">
      <c r="C118" s="199"/>
      <c r="D118" s="94">
        <f>IF($C118="","",(VLOOKUP($C118,'使い方　競技者データ'!$R$11:$W$110,2,FALSE)))</f>
      </c>
      <c r="E118" s="21"/>
      <c r="F118" s="22"/>
      <c r="G118" s="6">
        <f>IF($C118="","",(VLOOKUP($C118,'使い方　競技者データ'!$R$11:$W$110,3,FALSE)))</f>
      </c>
      <c r="H118" s="5">
        <f>IF($C118="","",(VLOOKUP($C118,'使い方　競技者データ'!$R$11:$W$110,4,FALSE)))</f>
      </c>
      <c r="I118" s="15">
        <f>IF(C118="","",'使い方　競技者データ'!$U$6)</f>
      </c>
      <c r="J118" s="4">
        <f>IF($C118="","",(VLOOKUP($C118,'使い方　競技者データ'!$R$11:$W$110,5,FALSE)))</f>
      </c>
      <c r="K118" s="5">
        <f>IF($C118="","",(VLOOKUP($C118,'使い方　競技者データ'!$S$11:$W$110,3)))</f>
      </c>
      <c r="L118" s="5">
        <f>IF($C118="","",(VLOOKUP($C118,'使い方　競技者データ'!$R$11:$W$110,6,FALSE)))</f>
      </c>
      <c r="N118" s="204"/>
      <c r="O118" s="94">
        <f>IF($N118="","",(VLOOKUP($N118,'使い方　競技者データ'!$Y$11:$AD$110,2,FALSE)))</f>
      </c>
      <c r="P118" s="21"/>
      <c r="Q118" s="22"/>
      <c r="R118" s="6">
        <f>IF($N118="","",(VLOOKUP($N118,'使い方　競技者データ'!$Y$11:$AD$110,3,FALSE)))</f>
      </c>
      <c r="S118" s="5">
        <f>IF($N118="","",(VLOOKUP($N118,'使い方　競技者データ'!$Y$11:$AD$110,4,FALSE)))</f>
      </c>
      <c r="T118" s="15">
        <f>IF(N118="","",'使い方　競技者データ'!$U$6)</f>
      </c>
      <c r="U118" s="4">
        <f>IF($N118="","",(VLOOKUP($N118,'使い方　競技者データ'!$Y$11:$AD$110,5,FALSE)))</f>
      </c>
      <c r="V118" s="5">
        <f>IF($N118="","",(VLOOKUP($N118,'使い方　競技者データ'!$Y$11:$AD$110,2)))</f>
      </c>
      <c r="W118" s="5">
        <f>IF($N118="","",(VLOOKUP($N118,'使い方　競技者データ'!$Y$11:$AD$110,6,FALSE)))</f>
      </c>
    </row>
    <row r="119" spans="3:23" ht="12.75">
      <c r="C119" s="199"/>
      <c r="D119" s="94">
        <f>IF($C119="","",(VLOOKUP($C119,'使い方　競技者データ'!$R$11:$W$110,2,FALSE)))</f>
      </c>
      <c r="E119" s="21"/>
      <c r="F119" s="22"/>
      <c r="G119" s="6">
        <f>IF($C119="","",(VLOOKUP($C119,'使い方　競技者データ'!$R$11:$W$110,3,FALSE)))</f>
      </c>
      <c r="H119" s="5">
        <f>IF($C119="","",(VLOOKUP($C119,'使い方　競技者データ'!$R$11:$W$110,4,FALSE)))</f>
      </c>
      <c r="I119" s="15">
        <f>IF(C119="","",'使い方　競技者データ'!$U$6)</f>
      </c>
      <c r="J119" s="4">
        <f>IF($C119="","",(VLOOKUP($C119,'使い方　競技者データ'!$R$11:$W$110,5,FALSE)))</f>
      </c>
      <c r="K119" s="5">
        <f>IF($C119="","",(VLOOKUP($C119,'使い方　競技者データ'!$S$11:$W$110,3)))</f>
      </c>
      <c r="L119" s="5">
        <f>IF($C119="","",(VLOOKUP($C119,'使い方　競技者データ'!$R$11:$W$110,6,FALSE)))</f>
      </c>
      <c r="N119" s="204"/>
      <c r="O119" s="94">
        <f>IF($N119="","",(VLOOKUP($N119,'使い方　競技者データ'!$Y$11:$AD$110,2,FALSE)))</f>
      </c>
      <c r="P119" s="21"/>
      <c r="Q119" s="22"/>
      <c r="R119" s="6">
        <f>IF($N119="","",(VLOOKUP($N119,'使い方　競技者データ'!$Y$11:$AD$110,3,FALSE)))</f>
      </c>
      <c r="S119" s="5">
        <f>IF($N119="","",(VLOOKUP($N119,'使い方　競技者データ'!$Y$11:$AD$110,4,FALSE)))</f>
      </c>
      <c r="T119" s="15">
        <f>IF(N119="","",'使い方　競技者データ'!$U$6)</f>
      </c>
      <c r="U119" s="4">
        <f>IF($N119="","",(VLOOKUP($N119,'使い方　競技者データ'!$Y$11:$AD$110,5,FALSE)))</f>
      </c>
      <c r="V119" s="5">
        <f>IF($N119="","",(VLOOKUP($N119,'使い方　競技者データ'!$Y$11:$AD$110,2)))</f>
      </c>
      <c r="W119" s="5">
        <f>IF($N119="","",(VLOOKUP($N119,'使い方　競技者データ'!$Y$11:$AD$110,6,FALSE)))</f>
      </c>
    </row>
    <row r="120" spans="3:23" ht="12.75">
      <c r="C120" s="200"/>
      <c r="D120" s="95">
        <f>IF($C120="","",(VLOOKUP($C120,'使い方　競技者データ'!$R$11:$W$110,2,FALSE)))</f>
      </c>
      <c r="E120" s="25"/>
      <c r="F120" s="26"/>
      <c r="G120" s="27">
        <f>IF($C120="","",(VLOOKUP($C120,'使い方　競技者データ'!$R$11:$W$110,3,FALSE)))</f>
      </c>
      <c r="H120" s="28">
        <f>IF($C120="","",(VLOOKUP($C120,'使い方　競技者データ'!$R$11:$W$110,4,FALSE)))</f>
      </c>
      <c r="I120" s="29">
        <f>IF(C120="","",'使い方　競技者データ'!$U$6)</f>
      </c>
      <c r="J120" s="30">
        <f>IF($C120="","",(VLOOKUP($C120,'使い方　競技者データ'!$R$11:$W$110,5,FALSE)))</f>
      </c>
      <c r="K120" s="28">
        <f>IF($C120="","",(VLOOKUP($C120,'使い方　競技者データ'!$S$11:$W$110,3)))</f>
      </c>
      <c r="L120" s="28">
        <f>IF($C120="","",(VLOOKUP($C120,'使い方　競技者データ'!$R$11:$W$110,6,FALSE)))</f>
      </c>
      <c r="N120" s="205"/>
      <c r="O120" s="95">
        <f>IF($N120="","",(VLOOKUP($N120,'使い方　競技者データ'!$Y$11:$AD$110,2,FALSE)))</f>
      </c>
      <c r="P120" s="25"/>
      <c r="Q120" s="26"/>
      <c r="R120" s="27">
        <f>IF($N120="","",(VLOOKUP($N120,'使い方　競技者データ'!$Y$11:$AD$110,3,FALSE)))</f>
      </c>
      <c r="S120" s="28">
        <f>IF($N120="","",(VLOOKUP($N120,'使い方　競技者データ'!$Y$11:$AD$110,4,FALSE)))</f>
      </c>
      <c r="T120" s="29">
        <f>IF(N120="","",'使い方　競技者データ'!$U$6)</f>
      </c>
      <c r="U120" s="30">
        <f>IF($N120="","",(VLOOKUP($N120,'使い方　競技者データ'!$Y$11:$AD$110,5,FALSE)))</f>
      </c>
      <c r="V120" s="28">
        <f>IF($N120="","",(VLOOKUP($N120,'使い方　競技者データ'!$Y$11:$AD$110,2)))</f>
      </c>
      <c r="W120" s="28">
        <f>IF($N120="","",(VLOOKUP($N120,'使い方　競技者データ'!$Y$11:$AD$110,6,FALSE)))</f>
      </c>
    </row>
    <row r="121" spans="3:23" ht="12.75">
      <c r="C121" s="201"/>
      <c r="D121" s="96">
        <f>IF($C121="","",(VLOOKUP($C121,'使い方　競技者データ'!$R$11:$W$110,2,FALSE)))</f>
      </c>
      <c r="E121" s="19"/>
      <c r="F121" s="20"/>
      <c r="G121" s="12">
        <f>IF($C121="","",(VLOOKUP($C121,'使い方　競技者データ'!$R$11:$W$110,3,FALSE)))</f>
      </c>
      <c r="H121" s="11">
        <f>IF($C121="","",(VLOOKUP($C121,'使い方　競技者データ'!$R$11:$W$110,4,FALSE)))</f>
      </c>
      <c r="I121" s="14">
        <f>IF(C121="","",'使い方　競技者データ'!$U$6)</f>
      </c>
      <c r="J121" s="10">
        <f>IF($C121="","",(VLOOKUP($C121,'使い方　競技者データ'!$R$11:$W$110,5,FALSE)))</f>
      </c>
      <c r="K121" s="11">
        <f>IF($C121="","",(VLOOKUP($C121,'使い方　競技者データ'!$S$11:$W$110,3)))</f>
      </c>
      <c r="L121" s="11">
        <f>IF($C121="","",(VLOOKUP($C121,'使い方　競技者データ'!$R$11:$W$110,6,FALSE)))</f>
      </c>
      <c r="N121" s="206"/>
      <c r="O121" s="96">
        <f>IF($N121="","",(VLOOKUP($N121,'使い方　競技者データ'!$Y$11:$AD$110,2,FALSE)))</f>
      </c>
      <c r="P121" s="19"/>
      <c r="Q121" s="20"/>
      <c r="R121" s="12">
        <f>IF($N121="","",(VLOOKUP($N121,'使い方　競技者データ'!$Y$11:$AD$110,3,FALSE)))</f>
      </c>
      <c r="S121" s="11">
        <f>IF($N121="","",(VLOOKUP($N121,'使い方　競技者データ'!$Y$11:$AD$110,4,FALSE)))</f>
      </c>
      <c r="T121" s="14">
        <f>IF(N121="","",'使い方　競技者データ'!$U$6)</f>
      </c>
      <c r="U121" s="10">
        <f>IF($N121="","",(VLOOKUP($N121,'使い方　競技者データ'!$Y$11:$AD$110,5,FALSE)))</f>
      </c>
      <c r="V121" s="11">
        <f>IF($N121="","",(VLOOKUP($N121,'使い方　競技者データ'!$Y$11:$AD$110,2)))</f>
      </c>
      <c r="W121" s="11">
        <f>IF($N121="","",(VLOOKUP($N121,'使い方　競技者データ'!$Y$11:$AD$110,6,FALSE)))</f>
      </c>
    </row>
    <row r="122" spans="3:23" ht="12.75">
      <c r="C122" s="199"/>
      <c r="D122" s="94">
        <f>IF($C122="","",(VLOOKUP($C122,'使い方　競技者データ'!$R$11:$W$110,2,FALSE)))</f>
      </c>
      <c r="E122" s="21"/>
      <c r="F122" s="22"/>
      <c r="G122" s="6">
        <f>IF($C122="","",(VLOOKUP($C122,'使い方　競技者データ'!$R$11:$W$110,3,FALSE)))</f>
      </c>
      <c r="H122" s="5">
        <f>IF($C122="","",(VLOOKUP($C122,'使い方　競技者データ'!$R$11:$W$110,4,FALSE)))</f>
      </c>
      <c r="I122" s="15">
        <f>IF(C122="","",'使い方　競技者データ'!$U$6)</f>
      </c>
      <c r="J122" s="4">
        <f>IF($C122="","",(VLOOKUP($C122,'使い方　競技者データ'!$R$11:$W$110,5,FALSE)))</f>
      </c>
      <c r="K122" s="5">
        <f>IF($C122="","",(VLOOKUP($C122,'使い方　競技者データ'!$S$11:$W$110,3)))</f>
      </c>
      <c r="L122" s="5">
        <f>IF($C122="","",(VLOOKUP($C122,'使い方　競技者データ'!$R$11:$W$110,6,FALSE)))</f>
      </c>
      <c r="N122" s="204"/>
      <c r="O122" s="94">
        <f>IF($N122="","",(VLOOKUP($N122,'使い方　競技者データ'!$Y$11:$AD$110,2,FALSE)))</f>
      </c>
      <c r="P122" s="21"/>
      <c r="Q122" s="22"/>
      <c r="R122" s="6">
        <f>IF($N122="","",(VLOOKUP($N122,'使い方　競技者データ'!$Y$11:$AD$110,3,FALSE)))</f>
      </c>
      <c r="S122" s="5">
        <f>IF($N122="","",(VLOOKUP($N122,'使い方　競技者データ'!$Y$11:$AD$110,4,FALSE)))</f>
      </c>
      <c r="T122" s="15">
        <f>IF(N122="","",'使い方　競技者データ'!$U$6)</f>
      </c>
      <c r="U122" s="4">
        <f>IF($N122="","",(VLOOKUP($N122,'使い方　競技者データ'!$Y$11:$AD$110,5,FALSE)))</f>
      </c>
      <c r="V122" s="5">
        <f>IF($N122="","",(VLOOKUP($N122,'使い方　競技者データ'!$Y$11:$AD$110,2)))</f>
      </c>
      <c r="W122" s="5">
        <f>IF($N122="","",(VLOOKUP($N122,'使い方　競技者データ'!$Y$11:$AD$110,6,FALSE)))</f>
      </c>
    </row>
    <row r="123" spans="3:23" ht="12.75">
      <c r="C123" s="199"/>
      <c r="D123" s="94">
        <f>IF($C123="","",(VLOOKUP($C123,'使い方　競技者データ'!$R$11:$W$110,2,FALSE)))</f>
      </c>
      <c r="E123" s="21"/>
      <c r="F123" s="22"/>
      <c r="G123" s="6">
        <f>IF($C123="","",(VLOOKUP($C123,'使い方　競技者データ'!$R$11:$W$110,3,FALSE)))</f>
      </c>
      <c r="H123" s="5">
        <f>IF($C123="","",(VLOOKUP($C123,'使い方　競技者データ'!$R$11:$W$110,4,FALSE)))</f>
      </c>
      <c r="I123" s="15">
        <f>IF(C123="","",'使い方　競技者データ'!$U$6)</f>
      </c>
      <c r="J123" s="4">
        <f>IF($C123="","",(VLOOKUP($C123,'使い方　競技者データ'!$R$11:$W$110,5,FALSE)))</f>
      </c>
      <c r="K123" s="5">
        <f>IF($C123="","",(VLOOKUP($C123,'使い方　競技者データ'!$S$11:$W$110,3)))</f>
      </c>
      <c r="L123" s="5">
        <f>IF($C123="","",(VLOOKUP($C123,'使い方　競技者データ'!$R$11:$W$110,6,FALSE)))</f>
      </c>
      <c r="N123" s="204"/>
      <c r="O123" s="94">
        <f>IF($N123="","",(VLOOKUP($N123,'使い方　競技者データ'!$Y$11:$AD$110,2,FALSE)))</f>
      </c>
      <c r="P123" s="21"/>
      <c r="Q123" s="22"/>
      <c r="R123" s="6">
        <f>IF($N123="","",(VLOOKUP($N123,'使い方　競技者データ'!$Y$11:$AD$110,3,FALSE)))</f>
      </c>
      <c r="S123" s="5">
        <f>IF($N123="","",(VLOOKUP($N123,'使い方　競技者データ'!$Y$11:$AD$110,4,FALSE)))</f>
      </c>
      <c r="T123" s="15">
        <f>IF(N123="","",'使い方　競技者データ'!$U$6)</f>
      </c>
      <c r="U123" s="4">
        <f>IF($N123="","",(VLOOKUP($N123,'使い方　競技者データ'!$Y$11:$AD$110,5,FALSE)))</f>
      </c>
      <c r="V123" s="5">
        <f>IF($N123="","",(VLOOKUP($N123,'使い方　競技者データ'!$Y$11:$AD$110,2)))</f>
      </c>
      <c r="W123" s="5">
        <f>IF($N123="","",(VLOOKUP($N123,'使い方　競技者データ'!$Y$11:$AD$110,6,FALSE)))</f>
      </c>
    </row>
    <row r="124" spans="3:23" ht="12.75">
      <c r="C124" s="199"/>
      <c r="D124" s="94">
        <f>IF($C124="","",(VLOOKUP($C124,'使い方　競技者データ'!$R$11:$W$110,2,FALSE)))</f>
      </c>
      <c r="E124" s="21"/>
      <c r="F124" s="22"/>
      <c r="G124" s="6">
        <f>IF($C124="","",(VLOOKUP($C124,'使い方　競技者データ'!$R$11:$W$110,3,FALSE)))</f>
      </c>
      <c r="H124" s="5">
        <f>IF($C124="","",(VLOOKUP($C124,'使い方　競技者データ'!$R$11:$W$110,4,FALSE)))</f>
      </c>
      <c r="I124" s="15">
        <f>IF(C124="","",'使い方　競技者データ'!$U$6)</f>
      </c>
      <c r="J124" s="4">
        <f>IF($C124="","",(VLOOKUP($C124,'使い方　競技者データ'!$R$11:$W$110,5,FALSE)))</f>
      </c>
      <c r="K124" s="5">
        <f>IF($C124="","",(VLOOKUP($C124,'使い方　競技者データ'!$S$11:$W$110,3)))</f>
      </c>
      <c r="L124" s="5">
        <f>IF($C124="","",(VLOOKUP($C124,'使い方　競技者データ'!$R$11:$W$110,6,FALSE)))</f>
      </c>
      <c r="N124" s="204"/>
      <c r="O124" s="94">
        <f>IF($N124="","",(VLOOKUP($N124,'使い方　競技者データ'!$Y$11:$AD$110,2,FALSE)))</f>
      </c>
      <c r="P124" s="21"/>
      <c r="Q124" s="22"/>
      <c r="R124" s="6">
        <f>IF($N124="","",(VLOOKUP($N124,'使い方　競技者データ'!$Y$11:$AD$110,3,FALSE)))</f>
      </c>
      <c r="S124" s="5">
        <f>IF($N124="","",(VLOOKUP($N124,'使い方　競技者データ'!$Y$11:$AD$110,4,FALSE)))</f>
      </c>
      <c r="T124" s="15">
        <f>IF(N124="","",'使い方　競技者データ'!$U$6)</f>
      </c>
      <c r="U124" s="4">
        <f>IF($N124="","",(VLOOKUP($N124,'使い方　競技者データ'!$Y$11:$AD$110,5,FALSE)))</f>
      </c>
      <c r="V124" s="5">
        <f>IF($N124="","",(VLOOKUP($N124,'使い方　競技者データ'!$Y$11:$AD$110,2)))</f>
      </c>
      <c r="W124" s="5">
        <f>IF($N124="","",(VLOOKUP($N124,'使い方　競技者データ'!$Y$11:$AD$110,6,FALSE)))</f>
      </c>
    </row>
    <row r="125" spans="3:45" ht="12.75">
      <c r="C125" s="202"/>
      <c r="D125" s="97">
        <f>IF($C125="","",(VLOOKUP($C125,'使い方　競技者データ'!$R$11:$W$110,2,FALSE)))</f>
      </c>
      <c r="E125" s="23"/>
      <c r="F125" s="24"/>
      <c r="G125" s="7">
        <f>IF($C125="","",(VLOOKUP($C125,'使い方　競技者データ'!$R$11:$W$110,3,FALSE)))</f>
      </c>
      <c r="H125" s="9">
        <f>IF($C125="","",(VLOOKUP($C125,'使い方　競技者データ'!$R$11:$W$110,4,FALSE)))</f>
      </c>
      <c r="I125" s="16">
        <f>IF(C125="","",'使い方　競技者データ'!$U$6)</f>
      </c>
      <c r="J125" s="8">
        <f>IF($C125="","",(VLOOKUP($C125,'使い方　競技者データ'!$R$11:$W$110,5,FALSE)))</f>
      </c>
      <c r="K125" s="9">
        <f>IF($C125="","",(VLOOKUP($C125,'使い方　競技者データ'!$S$11:$W$110,3)))</f>
      </c>
      <c r="L125" s="9">
        <f>IF($C125="","",(VLOOKUP($C125,'使い方　競技者データ'!$R$11:$W$110,6,FALSE)))</f>
      </c>
      <c r="N125" s="207"/>
      <c r="O125" s="97">
        <f>IF($N125="","",(VLOOKUP($N125,'使い方　競技者データ'!$Y$11:$AD$110,2,FALSE)))</f>
      </c>
      <c r="P125" s="23"/>
      <c r="Q125" s="24"/>
      <c r="R125" s="7">
        <f>IF($N125="","",(VLOOKUP($N125,'使い方　競技者データ'!$Y$11:$AD$110,3,FALSE)))</f>
      </c>
      <c r="S125" s="9">
        <f>IF($N125="","",(VLOOKUP($N125,'使い方　競技者データ'!$Y$11:$AD$110,4,FALSE)))</f>
      </c>
      <c r="T125" s="16">
        <f>IF(N125="","",'使い方　競技者データ'!$U$6)</f>
      </c>
      <c r="U125" s="8">
        <f>IF($N125="","",(VLOOKUP($N125,'使い方　競技者データ'!$Y$11:$AD$110,5,FALSE)))</f>
      </c>
      <c r="V125" s="9">
        <f>IF($N125="","",(VLOOKUP($N125,'使い方　競技者データ'!$Y$11:$AD$110,2)))</f>
      </c>
      <c r="W125" s="9">
        <f>IF($N125="","",(VLOOKUP($N125,'使い方　競技者データ'!$Y$11:$AD$110,6,FALSE)))</f>
      </c>
      <c r="AR125" s="219"/>
      <c r="AS125" s="219"/>
    </row>
    <row r="126" spans="44:45" ht="12.75">
      <c r="AR126" s="219"/>
      <c r="AS126" s="219"/>
    </row>
    <row r="127" spans="44:45" ht="12.75">
      <c r="AR127" s="219"/>
      <c r="AS127" s="219"/>
    </row>
    <row r="128" spans="3:27" s="219" customFormat="1" ht="12.75">
      <c r="C128" s="220"/>
      <c r="E128" s="218"/>
      <c r="F128" s="218"/>
      <c r="J128" s="220"/>
      <c r="O128" s="220"/>
      <c r="P128" s="218"/>
      <c r="Q128" s="218"/>
      <c r="U128" s="220"/>
      <c r="AA128" s="220"/>
    </row>
    <row r="129" spans="3:27" s="219" customFormat="1" ht="12.75">
      <c r="C129" s="220"/>
      <c r="D129" s="218" t="s">
        <v>126</v>
      </c>
      <c r="E129" s="218">
        <f>COUNTIF(E$6:E$125,D129)</f>
        <v>0</v>
      </c>
      <c r="F129" s="218"/>
      <c r="J129" s="220"/>
      <c r="O129" s="220" t="s">
        <v>126</v>
      </c>
      <c r="P129" s="218">
        <f>COUNTIF(P$6:P$125,O129)</f>
        <v>0</v>
      </c>
      <c r="Q129" s="218"/>
      <c r="U129" s="220"/>
      <c r="AA129" s="220"/>
    </row>
    <row r="130" spans="3:27" s="219" customFormat="1" ht="12.75">
      <c r="C130" s="220"/>
      <c r="D130" s="218" t="s">
        <v>127</v>
      </c>
      <c r="E130" s="218">
        <f aca="true" t="shared" si="6" ref="E130:E146">COUNTIF(E$6:E$125,D130)</f>
        <v>0</v>
      </c>
      <c r="F130" s="218"/>
      <c r="J130" s="220"/>
      <c r="O130" s="220" t="s">
        <v>127</v>
      </c>
      <c r="P130" s="218">
        <f aca="true" t="shared" si="7" ref="P130:P146">COUNTIF(P$6:P$125,O130)</f>
        <v>0</v>
      </c>
      <c r="Q130" s="218"/>
      <c r="U130" s="220"/>
      <c r="AA130" s="220"/>
    </row>
    <row r="131" spans="3:27" s="219" customFormat="1" ht="12.75">
      <c r="C131" s="220"/>
      <c r="D131" s="218" t="s">
        <v>128</v>
      </c>
      <c r="E131" s="218">
        <f t="shared" si="6"/>
        <v>0</v>
      </c>
      <c r="F131" s="218"/>
      <c r="J131" s="220"/>
      <c r="O131" s="220" t="s">
        <v>128</v>
      </c>
      <c r="P131" s="218">
        <f t="shared" si="7"/>
        <v>0</v>
      </c>
      <c r="Q131" s="218"/>
      <c r="U131" s="220"/>
      <c r="AA131" s="220"/>
    </row>
    <row r="132" spans="3:27" s="219" customFormat="1" ht="12.75">
      <c r="C132" s="220"/>
      <c r="D132" s="218" t="s">
        <v>129</v>
      </c>
      <c r="E132" s="218">
        <f t="shared" si="6"/>
        <v>0</v>
      </c>
      <c r="F132" s="218"/>
      <c r="J132" s="220"/>
      <c r="O132" s="220" t="s">
        <v>129</v>
      </c>
      <c r="P132" s="218">
        <f t="shared" si="7"/>
        <v>0</v>
      </c>
      <c r="Q132" s="218"/>
      <c r="U132" s="220"/>
      <c r="AA132" s="220"/>
    </row>
    <row r="133" spans="3:27" s="219" customFormat="1" ht="12.75">
      <c r="C133" s="220"/>
      <c r="D133" s="218">
        <v>1000</v>
      </c>
      <c r="E133" s="218">
        <f t="shared" si="6"/>
        <v>0</v>
      </c>
      <c r="F133" s="218"/>
      <c r="J133" s="220"/>
      <c r="O133" s="220">
        <v>1000</v>
      </c>
      <c r="P133" s="218">
        <f t="shared" si="7"/>
        <v>0</v>
      </c>
      <c r="Q133" s="218"/>
      <c r="U133" s="220"/>
      <c r="AA133" s="220"/>
    </row>
    <row r="134" spans="3:27" s="219" customFormat="1" ht="12.75">
      <c r="C134" s="220"/>
      <c r="D134" s="218" t="s">
        <v>130</v>
      </c>
      <c r="E134" s="218">
        <f t="shared" si="6"/>
        <v>0</v>
      </c>
      <c r="F134" s="218"/>
      <c r="J134" s="220"/>
      <c r="O134" s="220" t="s">
        <v>130</v>
      </c>
      <c r="P134" s="218">
        <f t="shared" si="7"/>
        <v>0</v>
      </c>
      <c r="Q134" s="218"/>
      <c r="U134" s="220"/>
      <c r="AA134" s="220"/>
    </row>
    <row r="135" spans="3:27" s="219" customFormat="1" ht="12.75">
      <c r="C135" s="220"/>
      <c r="D135" s="218" t="s">
        <v>131</v>
      </c>
      <c r="E135" s="218">
        <f t="shared" si="6"/>
        <v>0</v>
      </c>
      <c r="F135" s="218"/>
      <c r="J135" s="220"/>
      <c r="O135" s="220" t="s">
        <v>131</v>
      </c>
      <c r="P135" s="218">
        <f t="shared" si="7"/>
        <v>0</v>
      </c>
      <c r="Q135" s="218"/>
      <c r="U135" s="220"/>
      <c r="AA135" s="220"/>
    </row>
    <row r="136" spans="3:27" s="219" customFormat="1" ht="12.75">
      <c r="C136" s="220"/>
      <c r="D136" s="218" t="s">
        <v>132</v>
      </c>
      <c r="E136" s="218">
        <f t="shared" si="6"/>
        <v>0</v>
      </c>
      <c r="F136" s="218"/>
      <c r="J136" s="220"/>
      <c r="O136" s="220" t="s">
        <v>132</v>
      </c>
      <c r="P136" s="218">
        <f t="shared" si="7"/>
        <v>0</v>
      </c>
      <c r="Q136" s="218"/>
      <c r="U136" s="220"/>
      <c r="AA136" s="220"/>
    </row>
    <row r="137" spans="3:27" s="219" customFormat="1" ht="12.75">
      <c r="C137" s="220"/>
      <c r="D137" s="218" t="s">
        <v>217</v>
      </c>
      <c r="E137" s="218">
        <f t="shared" si="6"/>
        <v>0</v>
      </c>
      <c r="F137" s="218"/>
      <c r="J137" s="220"/>
      <c r="O137" s="220" t="s">
        <v>217</v>
      </c>
      <c r="P137" s="218">
        <f t="shared" si="7"/>
        <v>0</v>
      </c>
      <c r="Q137" s="218"/>
      <c r="U137" s="220"/>
      <c r="AA137" s="220"/>
    </row>
    <row r="138" spans="3:27" s="219" customFormat="1" ht="12.75">
      <c r="C138" s="220"/>
      <c r="D138" s="218" t="s">
        <v>51</v>
      </c>
      <c r="E138" s="218">
        <f t="shared" si="6"/>
        <v>0</v>
      </c>
      <c r="F138" s="218"/>
      <c r="J138" s="220"/>
      <c r="O138" s="220" t="s">
        <v>51</v>
      </c>
      <c r="P138" s="218">
        <f t="shared" si="7"/>
        <v>0</v>
      </c>
      <c r="Q138" s="218"/>
      <c r="U138" s="220"/>
      <c r="AA138" s="220"/>
    </row>
    <row r="139" spans="3:27" s="219" customFormat="1" ht="12.75">
      <c r="C139" s="220"/>
      <c r="D139" s="218" t="s">
        <v>54</v>
      </c>
      <c r="E139" s="218">
        <f t="shared" si="6"/>
        <v>0</v>
      </c>
      <c r="F139" s="218"/>
      <c r="J139" s="220"/>
      <c r="O139" s="220" t="s">
        <v>54</v>
      </c>
      <c r="P139" s="218">
        <f t="shared" si="7"/>
        <v>0</v>
      </c>
      <c r="Q139" s="218"/>
      <c r="U139" s="220"/>
      <c r="AA139" s="220"/>
    </row>
    <row r="140" spans="3:27" s="219" customFormat="1" ht="12.75">
      <c r="C140" s="220"/>
      <c r="D140" s="218" t="s">
        <v>189</v>
      </c>
      <c r="E140" s="218">
        <f t="shared" si="6"/>
        <v>0</v>
      </c>
      <c r="F140" s="218"/>
      <c r="J140" s="220"/>
      <c r="O140" s="220" t="s">
        <v>189</v>
      </c>
      <c r="P140" s="218">
        <f t="shared" si="7"/>
        <v>0</v>
      </c>
      <c r="Q140" s="218"/>
      <c r="U140" s="220"/>
      <c r="AA140" s="220"/>
    </row>
    <row r="141" spans="3:27" s="219" customFormat="1" ht="12.75">
      <c r="C141" s="220"/>
      <c r="D141" s="218" t="s">
        <v>58</v>
      </c>
      <c r="E141" s="218">
        <f t="shared" si="6"/>
        <v>0</v>
      </c>
      <c r="F141" s="218"/>
      <c r="J141" s="220"/>
      <c r="O141" s="220" t="s">
        <v>58</v>
      </c>
      <c r="P141" s="218">
        <f t="shared" si="7"/>
        <v>0</v>
      </c>
      <c r="Q141" s="218"/>
      <c r="U141" s="220"/>
      <c r="AA141" s="220"/>
    </row>
    <row r="142" spans="3:27" s="219" customFormat="1" ht="12.75">
      <c r="C142" s="220"/>
      <c r="D142" s="218" t="s">
        <v>61</v>
      </c>
      <c r="E142" s="218">
        <f t="shared" si="6"/>
        <v>0</v>
      </c>
      <c r="F142" s="218"/>
      <c r="J142" s="220"/>
      <c r="O142" s="220" t="s">
        <v>61</v>
      </c>
      <c r="P142" s="218">
        <f t="shared" si="7"/>
        <v>0</v>
      </c>
      <c r="Q142" s="218"/>
      <c r="U142" s="220"/>
      <c r="AA142" s="220"/>
    </row>
    <row r="143" spans="3:27" s="219" customFormat="1" ht="12.75">
      <c r="C143" s="220"/>
      <c r="D143" s="218" t="s">
        <v>43</v>
      </c>
      <c r="E143" s="218">
        <f t="shared" si="6"/>
        <v>0</v>
      </c>
      <c r="F143" s="218"/>
      <c r="J143" s="220"/>
      <c r="O143" s="220" t="s">
        <v>43</v>
      </c>
      <c r="P143" s="218">
        <f t="shared" si="7"/>
        <v>0</v>
      </c>
      <c r="Q143" s="218"/>
      <c r="U143" s="220"/>
      <c r="AA143" s="220"/>
    </row>
    <row r="144" spans="3:27" s="219" customFormat="1" ht="12.75">
      <c r="C144" s="220"/>
      <c r="D144" s="218" t="s">
        <v>48</v>
      </c>
      <c r="E144" s="218">
        <f t="shared" si="6"/>
        <v>0</v>
      </c>
      <c r="F144" s="218"/>
      <c r="J144" s="220"/>
      <c r="O144" s="220" t="s">
        <v>48</v>
      </c>
      <c r="P144" s="218">
        <f t="shared" si="7"/>
        <v>0</v>
      </c>
      <c r="Q144" s="218"/>
      <c r="U144" s="220"/>
      <c r="AA144" s="220"/>
    </row>
    <row r="145" spans="3:45" s="219" customFormat="1" ht="12.75">
      <c r="C145" s="220"/>
      <c r="D145" s="218" t="s">
        <v>185</v>
      </c>
      <c r="E145" s="218">
        <f t="shared" si="6"/>
        <v>0</v>
      </c>
      <c r="F145" s="218"/>
      <c r="J145" s="220"/>
      <c r="O145" s="220" t="s">
        <v>185</v>
      </c>
      <c r="P145" s="218">
        <f t="shared" si="7"/>
        <v>0</v>
      </c>
      <c r="Q145" s="218"/>
      <c r="U145" s="220"/>
      <c r="AA145" s="220"/>
      <c r="AR145"/>
      <c r="AS145"/>
    </row>
    <row r="146" spans="3:45" s="219" customFormat="1" ht="12.75">
      <c r="C146" s="220"/>
      <c r="D146" s="218" t="s">
        <v>186</v>
      </c>
      <c r="E146" s="218">
        <f t="shared" si="6"/>
        <v>0</v>
      </c>
      <c r="F146" s="218">
        <f>SUM(E129:E146)</f>
        <v>0</v>
      </c>
      <c r="J146" s="220"/>
      <c r="O146" s="220" t="s">
        <v>186</v>
      </c>
      <c r="P146" s="218">
        <f t="shared" si="7"/>
        <v>0</v>
      </c>
      <c r="Q146" s="218">
        <f>SUM(P129:P146)</f>
        <v>0</v>
      </c>
      <c r="U146" s="220"/>
      <c r="AA146" s="220"/>
      <c r="AR146"/>
      <c r="AS146"/>
    </row>
    <row r="147" spans="3:45" s="219" customFormat="1" ht="12.75">
      <c r="C147" s="220"/>
      <c r="D147" s="219" t="s">
        <v>146</v>
      </c>
      <c r="E147" s="218">
        <f aca="true" t="shared" si="8" ref="E147:E154">ROUNDUP(COUNTIF(E$6:E$125,D147)/6,0)</f>
        <v>0</v>
      </c>
      <c r="F147" s="218"/>
      <c r="J147" s="220"/>
      <c r="O147" s="220" t="s">
        <v>146</v>
      </c>
      <c r="P147" s="218">
        <f aca="true" t="shared" si="9" ref="P147:P154">ROUNDUP(COUNTIF(P$6:P$125,O147)/6,0)</f>
        <v>0</v>
      </c>
      <c r="Q147" s="218"/>
      <c r="U147" s="220"/>
      <c r="AA147" s="220"/>
      <c r="AR147"/>
      <c r="AS147"/>
    </row>
    <row r="148" spans="4:17" ht="12.75">
      <c r="D148" s="219" t="s">
        <v>147</v>
      </c>
      <c r="E148" s="218">
        <f t="shared" si="8"/>
        <v>0</v>
      </c>
      <c r="F148" s="218"/>
      <c r="O148" s="220" t="s">
        <v>147</v>
      </c>
      <c r="P148" s="218">
        <f t="shared" si="9"/>
        <v>0</v>
      </c>
      <c r="Q148" s="218"/>
    </row>
    <row r="149" spans="4:16" ht="12.75">
      <c r="D149" t="s">
        <v>212</v>
      </c>
      <c r="E149" s="218">
        <f t="shared" si="8"/>
        <v>0</v>
      </c>
      <c r="O149" s="1" t="s">
        <v>212</v>
      </c>
      <c r="P149" s="218">
        <f t="shared" si="9"/>
        <v>0</v>
      </c>
    </row>
    <row r="150" spans="4:16" ht="12.75">
      <c r="D150" t="s">
        <v>213</v>
      </c>
      <c r="E150" s="218">
        <f t="shared" si="8"/>
        <v>0</v>
      </c>
      <c r="O150" s="1" t="s">
        <v>213</v>
      </c>
      <c r="P150" s="218">
        <f t="shared" si="9"/>
        <v>0</v>
      </c>
    </row>
    <row r="151" spans="4:16" ht="12.75">
      <c r="D151" t="s">
        <v>197</v>
      </c>
      <c r="E151" s="2">
        <f t="shared" si="8"/>
        <v>0</v>
      </c>
      <c r="O151" s="1" t="s">
        <v>197</v>
      </c>
      <c r="P151" s="2">
        <f t="shared" si="9"/>
        <v>0</v>
      </c>
    </row>
    <row r="152" spans="4:16" ht="12.75">
      <c r="D152" t="s">
        <v>198</v>
      </c>
      <c r="E152" s="2">
        <f t="shared" si="8"/>
        <v>0</v>
      </c>
      <c r="O152" s="1" t="s">
        <v>198</v>
      </c>
      <c r="P152" s="2">
        <f t="shared" si="9"/>
        <v>0</v>
      </c>
    </row>
    <row r="153" spans="4:16" ht="12.75">
      <c r="D153" t="s">
        <v>214</v>
      </c>
      <c r="E153" s="2">
        <f t="shared" si="8"/>
        <v>0</v>
      </c>
      <c r="O153" s="1" t="s">
        <v>214</v>
      </c>
      <c r="P153" s="2">
        <f t="shared" si="9"/>
        <v>0</v>
      </c>
    </row>
    <row r="154" spans="4:17" ht="12.75">
      <c r="D154" t="s">
        <v>215</v>
      </c>
      <c r="E154" s="2">
        <f t="shared" si="8"/>
        <v>0</v>
      </c>
      <c r="F154" s="2">
        <f>SUM(E147:E154)</f>
        <v>0</v>
      </c>
      <c r="O154" s="1" t="s">
        <v>215</v>
      </c>
      <c r="P154" s="2">
        <f t="shared" si="9"/>
        <v>0</v>
      </c>
      <c r="Q154" s="2">
        <f>SUM(P147:P154)</f>
        <v>0</v>
      </c>
    </row>
  </sheetData>
  <sheetProtection/>
  <mergeCells count="6">
    <mergeCell ref="C3:D3"/>
    <mergeCell ref="N3:O3"/>
    <mergeCell ref="E3:L3"/>
    <mergeCell ref="P3:W3"/>
    <mergeCell ref="C2:S2"/>
    <mergeCell ref="T2:U2"/>
  </mergeCells>
  <dataValidations count="2">
    <dataValidation allowBlank="1" showInputMessage="1" showErrorMessage="1" imeMode="off" sqref="O6:Q125 F6:F125 D7:D125"/>
    <dataValidation allowBlank="1" showInputMessage="1" showErrorMessage="1" imeMode="off" sqref="E6:E125"/>
  </dataValidations>
  <hyperlinks>
    <hyperlink ref="T2:U2" location="'使い方　競技者データ'!G28" display="競技者データ作成の説明へ"/>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R231"/>
  <sheetViews>
    <sheetView showGridLines="0" view="pageBreakPreview" zoomScale="85" zoomScaleSheetLayoutView="8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E13" sqref="E13:H15"/>
    </sheetView>
  </sheetViews>
  <sheetFormatPr defaultColWidth="9.140625" defaultRowHeight="12.75"/>
  <cols>
    <col min="1" max="1" width="1.7109375" style="37" customWidth="1"/>
    <col min="2" max="2" width="13.140625" style="86" customWidth="1"/>
    <col min="3" max="3" width="11.8515625" style="38" customWidth="1"/>
    <col min="4" max="4" width="20.57421875" style="37" customWidth="1"/>
    <col min="5" max="6" width="5.57421875" style="37" bestFit="1" customWidth="1"/>
    <col min="7" max="7" width="11.28125" style="38" customWidth="1"/>
    <col min="8" max="8" width="8.57421875" style="37" customWidth="1"/>
    <col min="9" max="9" width="10.8515625" style="37" customWidth="1"/>
    <col min="10" max="10" width="8.57421875" style="37" customWidth="1"/>
    <col min="11" max="11" width="10.8515625" style="37" customWidth="1"/>
    <col min="12" max="12" width="14.140625" style="37" customWidth="1"/>
    <col min="13" max="13" width="9.00390625" style="37" customWidth="1"/>
    <col min="14" max="14" width="10.140625" style="37" customWidth="1"/>
    <col min="15" max="15" width="10.8515625" style="37" customWidth="1"/>
    <col min="16" max="16" width="9.8515625" style="37" customWidth="1"/>
    <col min="17" max="17" width="10.8515625" style="37" customWidth="1"/>
    <col min="18" max="16384" width="9.140625" style="37" customWidth="1"/>
  </cols>
  <sheetData>
    <row r="1" ht="13.5"/>
    <row r="2" spans="3:10" ht="13.5">
      <c r="C2" s="36" t="s">
        <v>7</v>
      </c>
      <c r="J2" s="39"/>
    </row>
    <row r="3" spans="4:17" ht="14.25">
      <c r="D3" s="60" t="s">
        <v>178</v>
      </c>
      <c r="J3" s="39"/>
      <c r="P3" s="40" t="s">
        <v>8</v>
      </c>
      <c r="Q3" s="148">
        <v>1</v>
      </c>
    </row>
    <row r="4" spans="4:17" ht="13.5">
      <c r="D4" s="38"/>
      <c r="E4" s="38"/>
      <c r="F4" s="38"/>
      <c r="G4" s="41"/>
      <c r="H4" s="38"/>
      <c r="I4" s="38"/>
      <c r="J4" s="42"/>
      <c r="K4" s="38"/>
      <c r="L4" s="38"/>
      <c r="M4" s="38"/>
      <c r="N4" s="38"/>
      <c r="O4" s="38"/>
      <c r="P4" s="38"/>
      <c r="Q4" s="38"/>
    </row>
    <row r="5" ht="13.5">
      <c r="J5" s="39"/>
    </row>
    <row r="6" spans="4:12" ht="13.5">
      <c r="D6" s="43"/>
      <c r="E6" s="320" t="s">
        <v>9</v>
      </c>
      <c r="F6" s="320"/>
      <c r="G6" s="320"/>
      <c r="H6" s="320"/>
      <c r="I6" s="320"/>
      <c r="J6" s="320"/>
      <c r="K6" s="320"/>
      <c r="L6" s="43"/>
    </row>
    <row r="7" spans="10:12" ht="24" customHeight="1">
      <c r="J7" s="39"/>
      <c r="L7" s="37" t="s">
        <v>179</v>
      </c>
    </row>
    <row r="8" ht="15.75" customHeight="1">
      <c r="J8" s="39"/>
    </row>
    <row r="9" spans="6:10" ht="24" customHeight="1">
      <c r="F9" s="98" t="s">
        <v>242</v>
      </c>
      <c r="J9" s="39"/>
    </row>
    <row r="10" spans="6:10" ht="13.5">
      <c r="F10" s="98" t="s">
        <v>243</v>
      </c>
      <c r="J10" s="39"/>
    </row>
    <row r="11" spans="3:10" ht="13.5">
      <c r="C11" s="41"/>
      <c r="J11" s="39"/>
    </row>
    <row r="12" spans="4:17" ht="21" customHeight="1">
      <c r="D12" s="44" t="s">
        <v>30</v>
      </c>
      <c r="E12" s="321"/>
      <c r="F12" s="322"/>
      <c r="G12" s="322"/>
      <c r="H12" s="322"/>
      <c r="I12" s="323"/>
      <c r="J12" s="324" t="s">
        <v>10</v>
      </c>
      <c r="K12" s="325"/>
      <c r="L12" s="321">
        <f>IF('使い方　競技者データ'!U6="","",'使い方　競技者データ'!U6)</f>
      </c>
      <c r="M12" s="322"/>
      <c r="N12" s="322"/>
      <c r="O12" s="322"/>
      <c r="P12" s="322"/>
      <c r="Q12" s="323"/>
    </row>
    <row r="13" spans="4:17" ht="21" customHeight="1">
      <c r="D13" s="345" t="s">
        <v>161</v>
      </c>
      <c r="E13" s="347"/>
      <c r="F13" s="348"/>
      <c r="G13" s="348"/>
      <c r="H13" s="348"/>
      <c r="I13" s="326" t="s">
        <v>27</v>
      </c>
      <c r="J13" s="329" t="s">
        <v>32</v>
      </c>
      <c r="K13" s="337" t="s">
        <v>180</v>
      </c>
      <c r="L13" s="338"/>
      <c r="M13" s="338"/>
      <c r="N13" s="45"/>
      <c r="O13" s="45"/>
      <c r="P13" s="45"/>
      <c r="Q13" s="46"/>
    </row>
    <row r="14" spans="4:17" ht="21" customHeight="1">
      <c r="D14" s="346"/>
      <c r="E14" s="349"/>
      <c r="F14" s="350"/>
      <c r="G14" s="350"/>
      <c r="H14" s="350"/>
      <c r="I14" s="327"/>
      <c r="J14" s="353"/>
      <c r="K14" s="339"/>
      <c r="L14" s="340"/>
      <c r="M14" s="340"/>
      <c r="N14" s="340"/>
      <c r="O14" s="340"/>
      <c r="P14" s="340"/>
      <c r="Q14" s="341"/>
    </row>
    <row r="15" spans="4:17" ht="21" customHeight="1">
      <c r="D15" s="330"/>
      <c r="E15" s="351"/>
      <c r="F15" s="352"/>
      <c r="G15" s="352"/>
      <c r="H15" s="352"/>
      <c r="I15" s="328"/>
      <c r="J15" s="353"/>
      <c r="K15" s="339"/>
      <c r="L15" s="340"/>
      <c r="M15" s="340"/>
      <c r="N15" s="340"/>
      <c r="O15" s="340"/>
      <c r="P15" s="340"/>
      <c r="Q15" s="341"/>
    </row>
    <row r="16" spans="4:17" ht="21" customHeight="1">
      <c r="D16" s="329" t="s">
        <v>31</v>
      </c>
      <c r="E16" s="347"/>
      <c r="F16" s="348"/>
      <c r="G16" s="348"/>
      <c r="H16" s="348"/>
      <c r="I16" s="326" t="s">
        <v>27</v>
      </c>
      <c r="J16" s="354"/>
      <c r="K16" s="342"/>
      <c r="L16" s="343"/>
      <c r="M16" s="343"/>
      <c r="N16" s="343"/>
      <c r="O16" s="343"/>
      <c r="P16" s="343"/>
      <c r="Q16" s="344"/>
    </row>
    <row r="17" spans="4:17" ht="21" customHeight="1">
      <c r="D17" s="346"/>
      <c r="E17" s="349"/>
      <c r="F17" s="350"/>
      <c r="G17" s="350"/>
      <c r="H17" s="350"/>
      <c r="I17" s="327"/>
      <c r="J17" s="329" t="s">
        <v>33</v>
      </c>
      <c r="K17" s="331"/>
      <c r="L17" s="332"/>
      <c r="M17" s="332"/>
      <c r="N17" s="332"/>
      <c r="O17" s="332"/>
      <c r="P17" s="332"/>
      <c r="Q17" s="333"/>
    </row>
    <row r="18" spans="4:17" ht="21" customHeight="1">
      <c r="D18" s="330"/>
      <c r="E18" s="351"/>
      <c r="F18" s="352"/>
      <c r="G18" s="352"/>
      <c r="H18" s="352"/>
      <c r="I18" s="328"/>
      <c r="J18" s="330"/>
      <c r="K18" s="334"/>
      <c r="L18" s="335"/>
      <c r="M18" s="335"/>
      <c r="N18" s="335"/>
      <c r="O18" s="335"/>
      <c r="P18" s="335"/>
      <c r="Q18" s="336"/>
    </row>
    <row r="19" spans="4:17" ht="21" customHeight="1">
      <c r="D19" s="42"/>
      <c r="E19" s="42"/>
      <c r="F19" s="42"/>
      <c r="G19" s="42"/>
      <c r="H19" s="42"/>
      <c r="I19" s="42"/>
      <c r="J19" s="42"/>
      <c r="K19" s="39"/>
      <c r="L19" s="39"/>
      <c r="M19" s="39"/>
      <c r="N19" s="39"/>
      <c r="O19" s="39"/>
      <c r="P19" s="39"/>
      <c r="Q19" s="39"/>
    </row>
    <row r="20" spans="3:17" ht="15" customHeight="1">
      <c r="C20" s="76" t="s">
        <v>111</v>
      </c>
      <c r="D20" s="77"/>
      <c r="E20" s="78"/>
      <c r="F20" s="78"/>
      <c r="G20" s="79"/>
      <c r="H20" s="80"/>
      <c r="I20" s="81"/>
      <c r="J20" s="80"/>
      <c r="K20" s="81"/>
      <c r="L20" s="80"/>
      <c r="M20" s="81"/>
      <c r="N20" s="54"/>
      <c r="O20" s="54"/>
      <c r="P20" s="54"/>
      <c r="Q20" s="55"/>
    </row>
    <row r="21" spans="3:17" ht="15" customHeight="1">
      <c r="C21" s="82" t="s">
        <v>112</v>
      </c>
      <c r="D21" s="48"/>
      <c r="E21" s="49"/>
      <c r="F21" s="49"/>
      <c r="G21" s="50"/>
      <c r="H21" s="51"/>
      <c r="I21" s="52"/>
      <c r="J21" s="51"/>
      <c r="K21" s="53" t="s">
        <v>11</v>
      </c>
      <c r="L21" s="156"/>
      <c r="M21" s="160"/>
      <c r="N21" s="160" t="s">
        <v>133</v>
      </c>
      <c r="O21" s="160"/>
      <c r="P21" s="54"/>
      <c r="Q21" s="55"/>
    </row>
    <row r="22" spans="3:17" ht="15" customHeight="1">
      <c r="C22" s="82"/>
      <c r="D22" s="48"/>
      <c r="E22" s="49"/>
      <c r="F22" s="49"/>
      <c r="G22" s="50"/>
      <c r="H22" s="51"/>
      <c r="I22" s="52"/>
      <c r="J22" s="51"/>
      <c r="K22" s="158"/>
      <c r="L22" s="168" t="s">
        <v>119</v>
      </c>
      <c r="M22" s="169">
        <f>'申込個票'!F146</f>
        <v>0</v>
      </c>
      <c r="N22" s="161" t="s">
        <v>121</v>
      </c>
      <c r="O22" s="170">
        <f>'使い方　競技者データ'!I125</f>
        <v>0</v>
      </c>
      <c r="P22" s="306">
        <f>M22*O22</f>
        <v>0</v>
      </c>
      <c r="Q22" s="307"/>
    </row>
    <row r="23" spans="3:17" ht="15" customHeight="1">
      <c r="C23" s="82" t="s">
        <v>13</v>
      </c>
      <c r="D23" s="48"/>
      <c r="E23" s="49"/>
      <c r="F23" s="49"/>
      <c r="G23" s="50"/>
      <c r="H23" s="51"/>
      <c r="I23" s="52"/>
      <c r="J23" s="51"/>
      <c r="K23" s="159" t="s">
        <v>12</v>
      </c>
      <c r="L23" s="168" t="s">
        <v>120</v>
      </c>
      <c r="M23" s="169">
        <f>'申込個票'!F154</f>
        <v>0</v>
      </c>
      <c r="N23" s="161" t="s">
        <v>121</v>
      </c>
      <c r="O23" s="170">
        <f>'使い方　競技者データ'!L125</f>
        <v>0</v>
      </c>
      <c r="P23" s="306">
        <f>M23*O23</f>
        <v>0</v>
      </c>
      <c r="Q23" s="307"/>
    </row>
    <row r="24" spans="3:17" ht="15" customHeight="1">
      <c r="C24" s="82" t="s">
        <v>26</v>
      </c>
      <c r="D24" s="48"/>
      <c r="E24" s="49"/>
      <c r="F24" s="49"/>
      <c r="G24" s="50"/>
      <c r="H24" s="51"/>
      <c r="I24" s="52"/>
      <c r="J24" s="51"/>
      <c r="K24" s="158"/>
      <c r="L24" s="197"/>
      <c r="M24" s="169"/>
      <c r="N24" s="161"/>
      <c r="O24" s="170"/>
      <c r="P24" s="306"/>
      <c r="Q24" s="307"/>
    </row>
    <row r="25" spans="3:17" ht="15" customHeight="1">
      <c r="C25" s="47" t="s">
        <v>113</v>
      </c>
      <c r="D25" s="40"/>
      <c r="E25" s="83"/>
      <c r="F25" s="83"/>
      <c r="G25" s="84"/>
      <c r="H25" s="85"/>
      <c r="I25" s="59"/>
      <c r="J25" s="85"/>
      <c r="K25" s="159" t="s">
        <v>14</v>
      </c>
      <c r="L25" s="162"/>
      <c r="M25" s="157"/>
      <c r="N25" s="157"/>
      <c r="O25" s="154" t="s">
        <v>134</v>
      </c>
      <c r="P25" s="308">
        <f>P22+P23+P24</f>
        <v>0</v>
      </c>
      <c r="Q25" s="309"/>
    </row>
    <row r="26" spans="2:18" ht="19.5" customHeight="1">
      <c r="B26" s="360" t="s">
        <v>18</v>
      </c>
      <c r="C26" s="310" t="s">
        <v>102</v>
      </c>
      <c r="D26" s="312" t="s">
        <v>15</v>
      </c>
      <c r="E26" s="314" t="s">
        <v>16</v>
      </c>
      <c r="F26" s="316" t="s">
        <v>29</v>
      </c>
      <c r="G26" s="318" t="s">
        <v>17</v>
      </c>
      <c r="H26" s="163"/>
      <c r="I26" s="164"/>
      <c r="J26" s="163"/>
      <c r="K26" s="164"/>
      <c r="L26" s="163"/>
      <c r="M26" s="164"/>
      <c r="N26" s="165"/>
      <c r="O26" s="166"/>
      <c r="P26" s="166"/>
      <c r="Q26" s="167"/>
      <c r="R26" s="49"/>
    </row>
    <row r="27" spans="2:18" ht="19.5" customHeight="1">
      <c r="B27" s="360"/>
      <c r="C27" s="311"/>
      <c r="D27" s="313"/>
      <c r="E27" s="315"/>
      <c r="F27" s="317"/>
      <c r="G27" s="319"/>
      <c r="H27" s="61" t="s">
        <v>25</v>
      </c>
      <c r="I27" s="65" t="s">
        <v>21</v>
      </c>
      <c r="J27" s="62"/>
      <c r="K27" s="65"/>
      <c r="L27" s="62"/>
      <c r="M27" s="65"/>
      <c r="N27" s="75"/>
      <c r="O27" s="63"/>
      <c r="P27" s="64"/>
      <c r="Q27" s="65"/>
      <c r="R27" s="49"/>
    </row>
    <row r="28" spans="2:18" ht="27" customHeight="1">
      <c r="B28" s="208">
        <v>1</v>
      </c>
      <c r="C28" s="132">
        <f>IF('申込個票'!D6="","",'申込個票'!D6)</f>
      </c>
      <c r="D28" s="135">
        <f>IF('申込個票'!G6="","",'申込個票'!G6&amp;"  "&amp;'申込個票'!H6)</f>
      </c>
      <c r="E28" s="136">
        <f>IF('申込個票'!G6="","","男")</f>
      </c>
      <c r="F28" s="141">
        <f>IF('申込個票'!J6="","",'申込個票'!J6)</f>
      </c>
      <c r="G28" s="142">
        <f>IF('申込個票'!L6="","",'申込個票'!L6)</f>
      </c>
      <c r="H28" s="66">
        <f>IF('申込個票'!E6="","",'申込個票'!E6)</f>
      </c>
      <c r="I28" s="69">
        <f>IF('申込個票'!F6="","",'申込個票'!F6)</f>
      </c>
      <c r="J28" s="66"/>
      <c r="K28" s="69"/>
      <c r="L28" s="66"/>
      <c r="M28" s="69"/>
      <c r="N28" s="72"/>
      <c r="O28" s="89"/>
      <c r="P28" s="89"/>
      <c r="Q28" s="69"/>
      <c r="R28" s="49"/>
    </row>
    <row r="29" spans="2:18" ht="27" customHeight="1">
      <c r="B29" s="208">
        <f>B28+1</f>
        <v>2</v>
      </c>
      <c r="C29" s="133">
        <f>IF('申込個票'!D7="","",'申込個票'!D7)</f>
      </c>
      <c r="D29" s="137">
        <f>IF('申込個票'!G7="","",'申込個票'!G7&amp;"  "&amp;'申込個票'!H7)</f>
      </c>
      <c r="E29" s="138">
        <f>IF('申込個票'!G7="","","男")</f>
      </c>
      <c r="F29" s="145">
        <f>IF('申込個票'!J7="","",'申込個票'!J7)</f>
      </c>
      <c r="G29" s="143">
        <f>IF('申込個票'!L7="","",'申込個票'!L7)</f>
      </c>
      <c r="H29" s="67">
        <f>IF('申込個票'!E7="","",'申込個票'!E7)</f>
      </c>
      <c r="I29" s="70">
        <f>IF('申込個票'!F7="","",'申込個票'!F7)</f>
      </c>
      <c r="J29" s="67"/>
      <c r="K29" s="70"/>
      <c r="L29" s="67"/>
      <c r="M29" s="70"/>
      <c r="N29" s="73"/>
      <c r="O29" s="90"/>
      <c r="P29" s="90"/>
      <c r="Q29" s="70"/>
      <c r="R29" s="49"/>
    </row>
    <row r="30" spans="2:18" ht="27" customHeight="1">
      <c r="B30" s="208">
        <f aca="true" t="shared" si="0" ref="B30:B57">B29+1</f>
        <v>3</v>
      </c>
      <c r="C30" s="133">
        <f>IF('申込個票'!D8="","",'申込個票'!D8)</f>
      </c>
      <c r="D30" s="137">
        <f>IF('申込個票'!G8="","",'申込個票'!G8&amp;"  "&amp;'申込個票'!H8)</f>
      </c>
      <c r="E30" s="138">
        <f>IF('申込個票'!G8="","","男")</f>
      </c>
      <c r="F30" s="145">
        <f>IF('申込個票'!J8="","",'申込個票'!J8)</f>
      </c>
      <c r="G30" s="143">
        <f>IF('申込個票'!L8="","",'申込個票'!L8)</f>
      </c>
      <c r="H30" s="67">
        <f>IF('申込個票'!E8="","",'申込個票'!E8)</f>
      </c>
      <c r="I30" s="70">
        <f>IF('申込個票'!F8="","",'申込個票'!F8)</f>
      </c>
      <c r="J30" s="67"/>
      <c r="K30" s="70"/>
      <c r="L30" s="67"/>
      <c r="M30" s="70"/>
      <c r="N30" s="73"/>
      <c r="O30" s="90"/>
      <c r="P30" s="90"/>
      <c r="Q30" s="70"/>
      <c r="R30" s="49"/>
    </row>
    <row r="31" spans="2:18" ht="27" customHeight="1">
      <c r="B31" s="208">
        <f t="shared" si="0"/>
        <v>4</v>
      </c>
      <c r="C31" s="133">
        <f>IF('申込個票'!D9="","",'申込個票'!D9)</f>
      </c>
      <c r="D31" s="137">
        <f>IF('申込個票'!G9="","",'申込個票'!G9&amp;"  "&amp;'申込個票'!H9)</f>
      </c>
      <c r="E31" s="138">
        <f>IF('申込個票'!G9="","","男")</f>
      </c>
      <c r="F31" s="145">
        <f>IF('申込個票'!J9="","",'申込個票'!J9)</f>
      </c>
      <c r="G31" s="143">
        <f>IF('申込個票'!L9="","",'申込個票'!L9)</f>
      </c>
      <c r="H31" s="67">
        <f>IF('申込個票'!E9="","",'申込個票'!E9)</f>
      </c>
      <c r="I31" s="70">
        <f>IF('申込個票'!F9="","",'申込個票'!F9)</f>
      </c>
      <c r="J31" s="67"/>
      <c r="K31" s="70"/>
      <c r="L31" s="67"/>
      <c r="M31" s="70"/>
      <c r="N31" s="73"/>
      <c r="O31" s="90"/>
      <c r="P31" s="90"/>
      <c r="Q31" s="70"/>
      <c r="R31" s="49"/>
    </row>
    <row r="32" spans="2:18" ht="27" customHeight="1">
      <c r="B32" s="208">
        <f t="shared" si="0"/>
        <v>5</v>
      </c>
      <c r="C32" s="134">
        <f>IF('申込個票'!D10="","",'申込個票'!D10)</f>
      </c>
      <c r="D32" s="139">
        <f>IF('申込個票'!G10="","",'申込個票'!G10&amp;"  "&amp;'申込個票'!H10)</f>
      </c>
      <c r="E32" s="140">
        <f>IF('申込個票'!G10="","","男")</f>
      </c>
      <c r="F32" s="146">
        <f>IF('申込個票'!J10="","",'申込個票'!J10)</f>
      </c>
      <c r="G32" s="144">
        <f>IF('申込個票'!L10="","",'申込個票'!L10)</f>
      </c>
      <c r="H32" s="68">
        <f>IF('申込個票'!E10="","",'申込個票'!E10)</f>
      </c>
      <c r="I32" s="71">
        <f>IF('申込個票'!F10="","",'申込個票'!F10)</f>
      </c>
      <c r="J32" s="68"/>
      <c r="K32" s="71"/>
      <c r="L32" s="68"/>
      <c r="M32" s="71"/>
      <c r="N32" s="74"/>
      <c r="O32" s="91"/>
      <c r="P32" s="91"/>
      <c r="Q32" s="71"/>
      <c r="R32" s="49"/>
    </row>
    <row r="33" spans="2:18" ht="27" customHeight="1">
      <c r="B33" s="208">
        <f t="shared" si="0"/>
        <v>6</v>
      </c>
      <c r="C33" s="132">
        <f>IF('申込個票'!D11="","",'申込個票'!D11)</f>
      </c>
      <c r="D33" s="135">
        <f>IF('申込個票'!G11="","",'申込個票'!G11&amp;"  "&amp;'申込個票'!H11)</f>
      </c>
      <c r="E33" s="136">
        <f>IF('申込個票'!G11="","","男")</f>
      </c>
      <c r="F33" s="147">
        <f>IF('申込個票'!J11="","",'申込個票'!J11)</f>
      </c>
      <c r="G33" s="142">
        <f>IF('申込個票'!L11="","",'申込個票'!L11)</f>
      </c>
      <c r="H33" s="66">
        <f>IF('申込個票'!E11="","",'申込個票'!E11)</f>
      </c>
      <c r="I33" s="69">
        <f>IF('申込個票'!F11="","",'申込個票'!F11)</f>
      </c>
      <c r="J33" s="66"/>
      <c r="K33" s="69"/>
      <c r="L33" s="66"/>
      <c r="M33" s="69"/>
      <c r="N33" s="72"/>
      <c r="O33" s="89"/>
      <c r="P33" s="89"/>
      <c r="Q33" s="69"/>
      <c r="R33" s="49"/>
    </row>
    <row r="34" spans="2:18" ht="27" customHeight="1">
      <c r="B34" s="208">
        <f t="shared" si="0"/>
        <v>7</v>
      </c>
      <c r="C34" s="133">
        <f>IF('申込個票'!D12="","",'申込個票'!D12)</f>
      </c>
      <c r="D34" s="137">
        <f>IF('申込個票'!G12="","",'申込個票'!G12&amp;"  "&amp;'申込個票'!H12)</f>
      </c>
      <c r="E34" s="138">
        <f>IF('申込個票'!G12="","","男")</f>
      </c>
      <c r="F34" s="145">
        <f>IF('申込個票'!J12="","",'申込個票'!J12)</f>
      </c>
      <c r="G34" s="143">
        <f>IF('申込個票'!L12="","",'申込個票'!L12)</f>
      </c>
      <c r="H34" s="67">
        <f>IF('申込個票'!E12="","",'申込個票'!E12)</f>
      </c>
      <c r="I34" s="70">
        <f>IF('申込個票'!F12="","",'申込個票'!F12)</f>
      </c>
      <c r="J34" s="67"/>
      <c r="K34" s="70"/>
      <c r="L34" s="67"/>
      <c r="M34" s="70"/>
      <c r="N34" s="73"/>
      <c r="O34" s="90"/>
      <c r="P34" s="90"/>
      <c r="Q34" s="70"/>
      <c r="R34" s="49"/>
    </row>
    <row r="35" spans="2:18" ht="27" customHeight="1">
      <c r="B35" s="208">
        <f t="shared" si="0"/>
        <v>8</v>
      </c>
      <c r="C35" s="133">
        <f>IF('申込個票'!D13="","",'申込個票'!D13)</f>
      </c>
      <c r="D35" s="137">
        <f>IF('申込個票'!G13="","",'申込個票'!G13&amp;"  "&amp;'申込個票'!H13)</f>
      </c>
      <c r="E35" s="138">
        <f>IF('申込個票'!G13="","","男")</f>
      </c>
      <c r="F35" s="145">
        <f>IF('申込個票'!J13="","",'申込個票'!J13)</f>
      </c>
      <c r="G35" s="143">
        <f>IF('申込個票'!L13="","",'申込個票'!L13)</f>
      </c>
      <c r="H35" s="67">
        <f>IF('申込個票'!E13="","",'申込個票'!E13)</f>
      </c>
      <c r="I35" s="70">
        <f>IF('申込個票'!F13="","",'申込個票'!F13)</f>
      </c>
      <c r="J35" s="67"/>
      <c r="K35" s="70"/>
      <c r="L35" s="67"/>
      <c r="M35" s="70"/>
      <c r="N35" s="73"/>
      <c r="O35" s="90"/>
      <c r="P35" s="90"/>
      <c r="Q35" s="70"/>
      <c r="R35" s="49"/>
    </row>
    <row r="36" spans="2:18" ht="27" customHeight="1">
      <c r="B36" s="208">
        <f t="shared" si="0"/>
        <v>9</v>
      </c>
      <c r="C36" s="133">
        <f>IF('申込個票'!D14="","",'申込個票'!D14)</f>
      </c>
      <c r="D36" s="137">
        <f>IF('申込個票'!G14="","",'申込個票'!G14&amp;"  "&amp;'申込個票'!H14)</f>
      </c>
      <c r="E36" s="138">
        <f>IF('申込個票'!G14="","","男")</f>
      </c>
      <c r="F36" s="145">
        <f>IF('申込個票'!J14="","",'申込個票'!J14)</f>
      </c>
      <c r="G36" s="143">
        <f>IF('申込個票'!L14="","",'申込個票'!L14)</f>
      </c>
      <c r="H36" s="67">
        <f>IF('申込個票'!E14="","",'申込個票'!E14)</f>
      </c>
      <c r="I36" s="70">
        <f>IF('申込個票'!F14="","",'申込個票'!F14)</f>
      </c>
      <c r="J36" s="67"/>
      <c r="K36" s="70"/>
      <c r="L36" s="67"/>
      <c r="M36" s="70"/>
      <c r="N36" s="73"/>
      <c r="O36" s="90"/>
      <c r="P36" s="90"/>
      <c r="Q36" s="70"/>
      <c r="R36" s="49"/>
    </row>
    <row r="37" spans="2:18" ht="27" customHeight="1">
      <c r="B37" s="208">
        <f t="shared" si="0"/>
        <v>10</v>
      </c>
      <c r="C37" s="134">
        <f>IF('申込個票'!D15="","",'申込個票'!D15)</f>
      </c>
      <c r="D37" s="139">
        <f>IF('申込個票'!G15="","",'申込個票'!G15&amp;"  "&amp;'申込個票'!H15)</f>
      </c>
      <c r="E37" s="140">
        <f>IF('申込個票'!G15="","","男")</f>
      </c>
      <c r="F37" s="146">
        <f>IF('申込個票'!J15="","",'申込個票'!J15)</f>
      </c>
      <c r="G37" s="144">
        <f>IF('申込個票'!L15="","",'申込個票'!L15)</f>
      </c>
      <c r="H37" s="68">
        <f>IF('申込個票'!E15="","",'申込個票'!E15)</f>
      </c>
      <c r="I37" s="71">
        <f>IF('申込個票'!F15="","",'申込個票'!F15)</f>
      </c>
      <c r="J37" s="68"/>
      <c r="K37" s="71"/>
      <c r="L37" s="68"/>
      <c r="M37" s="71"/>
      <c r="N37" s="74"/>
      <c r="O37" s="91"/>
      <c r="P37" s="91"/>
      <c r="Q37" s="71"/>
      <c r="R37" s="49"/>
    </row>
    <row r="38" spans="2:18" ht="27" customHeight="1">
      <c r="B38" s="208">
        <f t="shared" si="0"/>
        <v>11</v>
      </c>
      <c r="C38" s="132">
        <f>IF('申込個票'!D16="","",'申込個票'!D16)</f>
      </c>
      <c r="D38" s="135">
        <f>IF('申込個票'!G16="","",'申込個票'!G16&amp;"  "&amp;'申込個票'!H16)</f>
      </c>
      <c r="E38" s="136">
        <f>IF('申込個票'!G16="","","男")</f>
      </c>
      <c r="F38" s="147">
        <f>IF('申込個票'!J16="","",'申込個票'!J16)</f>
      </c>
      <c r="G38" s="142">
        <f>IF('申込個票'!L16="","",'申込個票'!L16)</f>
      </c>
      <c r="H38" s="66">
        <f>IF('申込個票'!E16="","",'申込個票'!E16)</f>
      </c>
      <c r="I38" s="69">
        <f>IF('申込個票'!F16="","",'申込個票'!F16)</f>
      </c>
      <c r="J38" s="66"/>
      <c r="K38" s="69"/>
      <c r="L38" s="66"/>
      <c r="M38" s="69"/>
      <c r="N38" s="72"/>
      <c r="O38" s="89"/>
      <c r="P38" s="89"/>
      <c r="Q38" s="69"/>
      <c r="R38" s="49"/>
    </row>
    <row r="39" spans="2:18" ht="27" customHeight="1">
      <c r="B39" s="208">
        <f t="shared" si="0"/>
        <v>12</v>
      </c>
      <c r="C39" s="133">
        <f>IF('申込個票'!D17="","",'申込個票'!D17)</f>
      </c>
      <c r="D39" s="137">
        <f>IF('申込個票'!G17="","",'申込個票'!G17&amp;"  "&amp;'申込個票'!H17)</f>
      </c>
      <c r="E39" s="138">
        <f>IF('申込個票'!G17="","","男")</f>
      </c>
      <c r="F39" s="145">
        <f>IF('申込個票'!J17="","",'申込個票'!J17)</f>
      </c>
      <c r="G39" s="143">
        <f>IF('申込個票'!L17="","",'申込個票'!L17)</f>
      </c>
      <c r="H39" s="67">
        <f>IF('申込個票'!E17="","",'申込個票'!E17)</f>
      </c>
      <c r="I39" s="70">
        <f>IF('申込個票'!F17="","",'申込個票'!F17)</f>
      </c>
      <c r="J39" s="67"/>
      <c r="K39" s="70"/>
      <c r="L39" s="67"/>
      <c r="M39" s="70"/>
      <c r="N39" s="73"/>
      <c r="O39" s="90"/>
      <c r="P39" s="90"/>
      <c r="Q39" s="70"/>
      <c r="R39" s="49"/>
    </row>
    <row r="40" spans="2:18" ht="27" customHeight="1">
      <c r="B40" s="208">
        <f t="shared" si="0"/>
        <v>13</v>
      </c>
      <c r="C40" s="133">
        <f>IF('申込個票'!D18="","",'申込個票'!D18)</f>
      </c>
      <c r="D40" s="137">
        <f>IF('申込個票'!G18="","",'申込個票'!G18&amp;"  "&amp;'申込個票'!H18)</f>
      </c>
      <c r="E40" s="138">
        <f>IF('申込個票'!G18="","","男")</f>
      </c>
      <c r="F40" s="145">
        <f>IF('申込個票'!J18="","",'申込個票'!J18)</f>
      </c>
      <c r="G40" s="143">
        <f>IF('申込個票'!L18="","",'申込個票'!L18)</f>
      </c>
      <c r="H40" s="67">
        <f>IF('申込個票'!E18="","",'申込個票'!E18)</f>
      </c>
      <c r="I40" s="70">
        <f>IF('申込個票'!F18="","",'申込個票'!F18)</f>
      </c>
      <c r="J40" s="67"/>
      <c r="K40" s="70"/>
      <c r="L40" s="67"/>
      <c r="M40" s="70"/>
      <c r="N40" s="73"/>
      <c r="O40" s="90"/>
      <c r="P40" s="90"/>
      <c r="Q40" s="70"/>
      <c r="R40" s="49"/>
    </row>
    <row r="41" spans="2:18" ht="27" customHeight="1">
      <c r="B41" s="208">
        <f t="shared" si="0"/>
        <v>14</v>
      </c>
      <c r="C41" s="133">
        <f>IF('申込個票'!D19="","",'申込個票'!D19)</f>
      </c>
      <c r="D41" s="137">
        <f>IF('申込個票'!G19="","",'申込個票'!G19&amp;"  "&amp;'申込個票'!H19)</f>
      </c>
      <c r="E41" s="138">
        <f>IF('申込個票'!G19="","","男")</f>
      </c>
      <c r="F41" s="145">
        <f>IF('申込個票'!J19="","",'申込個票'!J19)</f>
      </c>
      <c r="G41" s="143">
        <f>IF('申込個票'!L19="","",'申込個票'!L19)</f>
      </c>
      <c r="H41" s="67">
        <f>IF('申込個票'!E19="","",'申込個票'!E19)</f>
      </c>
      <c r="I41" s="70">
        <f>IF('申込個票'!F19="","",'申込個票'!F19)</f>
      </c>
      <c r="J41" s="67"/>
      <c r="K41" s="70"/>
      <c r="L41" s="67"/>
      <c r="M41" s="70"/>
      <c r="N41" s="73"/>
      <c r="O41" s="90"/>
      <c r="P41" s="90"/>
      <c r="Q41" s="70"/>
      <c r="R41" s="49"/>
    </row>
    <row r="42" spans="2:18" ht="27" customHeight="1">
      <c r="B42" s="208">
        <f t="shared" si="0"/>
        <v>15</v>
      </c>
      <c r="C42" s="134">
        <f>IF('申込個票'!D20="","",'申込個票'!D20)</f>
      </c>
      <c r="D42" s="139">
        <f>IF('申込個票'!G20="","",'申込個票'!G20&amp;"  "&amp;'申込個票'!H20)</f>
      </c>
      <c r="E42" s="140">
        <f>IF('申込個票'!G20="","","男")</f>
      </c>
      <c r="F42" s="146">
        <f>IF('申込個票'!J20="","",'申込個票'!J20)</f>
      </c>
      <c r="G42" s="144">
        <f>IF('申込個票'!L20="","",'申込個票'!L20)</f>
      </c>
      <c r="H42" s="68">
        <f>IF('申込個票'!E20="","",'申込個票'!E20)</f>
      </c>
      <c r="I42" s="71">
        <f>IF('申込個票'!F20="","",'申込個票'!F20)</f>
      </c>
      <c r="J42" s="68"/>
      <c r="K42" s="71"/>
      <c r="L42" s="68"/>
      <c r="M42" s="71"/>
      <c r="N42" s="74"/>
      <c r="O42" s="91"/>
      <c r="P42" s="91"/>
      <c r="Q42" s="71"/>
      <c r="R42" s="49"/>
    </row>
    <row r="43" spans="2:18" ht="27" customHeight="1">
      <c r="B43" s="208">
        <f t="shared" si="0"/>
        <v>16</v>
      </c>
      <c r="C43" s="132">
        <f>IF('申込個票'!D21="","",'申込個票'!D21)</f>
      </c>
      <c r="D43" s="135">
        <f>IF('申込個票'!G21="","",'申込個票'!G21&amp;"  "&amp;'申込個票'!H21)</f>
      </c>
      <c r="E43" s="136">
        <f>IF('申込個票'!G21="","","男")</f>
      </c>
      <c r="F43" s="147">
        <f>IF('申込個票'!J21="","",'申込個票'!J21)</f>
      </c>
      <c r="G43" s="142">
        <f>IF('申込個票'!L21="","",'申込個票'!L21)</f>
      </c>
      <c r="H43" s="66">
        <f>IF('申込個票'!E21="","",'申込個票'!E21)</f>
      </c>
      <c r="I43" s="69">
        <f>IF('申込個票'!F21="","",'申込個票'!F21)</f>
      </c>
      <c r="J43" s="66"/>
      <c r="K43" s="69"/>
      <c r="L43" s="66"/>
      <c r="M43" s="69"/>
      <c r="N43" s="72"/>
      <c r="O43" s="89"/>
      <c r="P43" s="89"/>
      <c r="Q43" s="69"/>
      <c r="R43" s="49"/>
    </row>
    <row r="44" spans="2:18" ht="27" customHeight="1">
      <c r="B44" s="208">
        <f t="shared" si="0"/>
        <v>17</v>
      </c>
      <c r="C44" s="133">
        <f>IF('申込個票'!D22="","",'申込個票'!D22)</f>
      </c>
      <c r="D44" s="137">
        <f>IF('申込個票'!G22="","",'申込個票'!G22&amp;"  "&amp;'申込個票'!H22)</f>
      </c>
      <c r="E44" s="138">
        <f>IF('申込個票'!G22="","","男")</f>
      </c>
      <c r="F44" s="145">
        <f>IF('申込個票'!J22="","",'申込個票'!J22)</f>
      </c>
      <c r="G44" s="143">
        <f>IF('申込個票'!L22="","",'申込個票'!L22)</f>
      </c>
      <c r="H44" s="67">
        <f>IF('申込個票'!E22="","",'申込個票'!E22)</f>
      </c>
      <c r="I44" s="70">
        <f>IF('申込個票'!F22="","",'申込個票'!F22)</f>
      </c>
      <c r="J44" s="67"/>
      <c r="K44" s="70"/>
      <c r="L44" s="67"/>
      <c r="M44" s="70"/>
      <c r="N44" s="73"/>
      <c r="O44" s="90"/>
      <c r="P44" s="90"/>
      <c r="Q44" s="70"/>
      <c r="R44" s="49"/>
    </row>
    <row r="45" spans="2:18" ht="27" customHeight="1">
      <c r="B45" s="208">
        <f t="shared" si="0"/>
        <v>18</v>
      </c>
      <c r="C45" s="133">
        <f>IF('申込個票'!D23="","",'申込個票'!D23)</f>
      </c>
      <c r="D45" s="137">
        <f>IF('申込個票'!G23="","",'申込個票'!G23&amp;"  "&amp;'申込個票'!H23)</f>
      </c>
      <c r="E45" s="138">
        <f>IF('申込個票'!G23="","","男")</f>
      </c>
      <c r="F45" s="145">
        <f>IF('申込個票'!J23="","",'申込個票'!J23)</f>
      </c>
      <c r="G45" s="143">
        <f>IF('申込個票'!L23="","",'申込個票'!L23)</f>
      </c>
      <c r="H45" s="67">
        <f>IF('申込個票'!E23="","",'申込個票'!E23)</f>
      </c>
      <c r="I45" s="70">
        <f>IF('申込個票'!F23="","",'申込個票'!F23)</f>
      </c>
      <c r="J45" s="67"/>
      <c r="K45" s="70"/>
      <c r="L45" s="67"/>
      <c r="M45" s="70"/>
      <c r="N45" s="73"/>
      <c r="O45" s="90"/>
      <c r="P45" s="90"/>
      <c r="Q45" s="70"/>
      <c r="R45" s="49"/>
    </row>
    <row r="46" spans="2:18" ht="27" customHeight="1">
      <c r="B46" s="208">
        <f t="shared" si="0"/>
        <v>19</v>
      </c>
      <c r="C46" s="133">
        <f>IF('申込個票'!D24="","",'申込個票'!D24)</f>
      </c>
      <c r="D46" s="137">
        <f>IF('申込個票'!G24="","",'申込個票'!G24&amp;"  "&amp;'申込個票'!H24)</f>
      </c>
      <c r="E46" s="138">
        <f>IF('申込個票'!G24="","","男")</f>
      </c>
      <c r="F46" s="145">
        <f>IF('申込個票'!J24="","",'申込個票'!J24)</f>
      </c>
      <c r="G46" s="143">
        <f>IF('申込個票'!L24="","",'申込個票'!L24)</f>
      </c>
      <c r="H46" s="67">
        <f>IF('申込個票'!E24="","",'申込個票'!E24)</f>
      </c>
      <c r="I46" s="70">
        <f>IF('申込個票'!F24="","",'申込個票'!F24)</f>
      </c>
      <c r="J46" s="67"/>
      <c r="K46" s="70"/>
      <c r="L46" s="67"/>
      <c r="M46" s="70"/>
      <c r="N46" s="73"/>
      <c r="O46" s="90"/>
      <c r="P46" s="90"/>
      <c r="Q46" s="70"/>
      <c r="R46" s="49"/>
    </row>
    <row r="47" spans="2:18" ht="27" customHeight="1">
      <c r="B47" s="208">
        <f t="shared" si="0"/>
        <v>20</v>
      </c>
      <c r="C47" s="134">
        <f>IF('申込個票'!D25="","",'申込個票'!D25)</f>
      </c>
      <c r="D47" s="139">
        <f>IF('申込個票'!G25="","",'申込個票'!G25&amp;"  "&amp;'申込個票'!H25)</f>
      </c>
      <c r="E47" s="140">
        <f>IF('申込個票'!G25="","","男")</f>
      </c>
      <c r="F47" s="146">
        <f>IF('申込個票'!J25="","",'申込個票'!J25)</f>
      </c>
      <c r="G47" s="144">
        <f>IF('申込個票'!L25="","",'申込個票'!L25)</f>
      </c>
      <c r="H47" s="68">
        <f>IF('申込個票'!E25="","",'申込個票'!E25)</f>
      </c>
      <c r="I47" s="71">
        <f>IF('申込個票'!F25="","",'申込個票'!F25)</f>
      </c>
      <c r="J47" s="68"/>
      <c r="K47" s="71"/>
      <c r="L47" s="68"/>
      <c r="M47" s="71"/>
      <c r="N47" s="74"/>
      <c r="O47" s="91"/>
      <c r="P47" s="91"/>
      <c r="Q47" s="71"/>
      <c r="R47" s="49"/>
    </row>
    <row r="48" spans="2:18" ht="27" customHeight="1">
      <c r="B48" s="208">
        <f t="shared" si="0"/>
        <v>21</v>
      </c>
      <c r="C48" s="132">
        <f>IF('申込個票'!D26="","",'申込個票'!D26)</f>
      </c>
      <c r="D48" s="135">
        <f>IF('申込個票'!G26="","",'申込個票'!G26&amp;"  "&amp;'申込個票'!H26)</f>
      </c>
      <c r="E48" s="136">
        <f>IF('申込個票'!G26="","","男")</f>
      </c>
      <c r="F48" s="147">
        <f>IF('申込個票'!J26="","",'申込個票'!J26)</f>
      </c>
      <c r="G48" s="142">
        <f>IF('申込個票'!L26="","",'申込個票'!L26)</f>
      </c>
      <c r="H48" s="66">
        <f>IF('申込個票'!E26="","",'申込個票'!E26)</f>
      </c>
      <c r="I48" s="69">
        <f>IF('申込個票'!F26="","",'申込個票'!F26)</f>
      </c>
      <c r="J48" s="66"/>
      <c r="K48" s="69"/>
      <c r="L48" s="66"/>
      <c r="M48" s="69"/>
      <c r="N48" s="72"/>
      <c r="O48" s="89"/>
      <c r="P48" s="89"/>
      <c r="Q48" s="69"/>
      <c r="R48" s="49"/>
    </row>
    <row r="49" spans="2:18" ht="27" customHeight="1">
      <c r="B49" s="208">
        <f t="shared" si="0"/>
        <v>22</v>
      </c>
      <c r="C49" s="133">
        <f>IF('申込個票'!D27="","",'申込個票'!D27)</f>
      </c>
      <c r="D49" s="137">
        <f>IF('申込個票'!G27="","",'申込個票'!G27&amp;"  "&amp;'申込個票'!H27)</f>
      </c>
      <c r="E49" s="138">
        <f>IF('申込個票'!G27="","","男")</f>
      </c>
      <c r="F49" s="145">
        <f>IF('申込個票'!J27="","",'申込個票'!J27)</f>
      </c>
      <c r="G49" s="143">
        <f>IF('申込個票'!L27="","",'申込個票'!L27)</f>
      </c>
      <c r="H49" s="67">
        <f>IF('申込個票'!E27="","",'申込個票'!E27)</f>
      </c>
      <c r="I49" s="70">
        <f>IF('申込個票'!F27="","",'申込個票'!F27)</f>
      </c>
      <c r="J49" s="67"/>
      <c r="K49" s="70"/>
      <c r="L49" s="67"/>
      <c r="M49" s="70"/>
      <c r="N49" s="73"/>
      <c r="O49" s="90"/>
      <c r="P49" s="90"/>
      <c r="Q49" s="70"/>
      <c r="R49" s="49"/>
    </row>
    <row r="50" spans="2:18" ht="27" customHeight="1">
      <c r="B50" s="208">
        <f t="shared" si="0"/>
        <v>23</v>
      </c>
      <c r="C50" s="133">
        <f>IF('申込個票'!D28="","",'申込個票'!D28)</f>
      </c>
      <c r="D50" s="137">
        <f>IF('申込個票'!G28="","",'申込個票'!G28&amp;"  "&amp;'申込個票'!H28)</f>
      </c>
      <c r="E50" s="138">
        <f>IF('申込個票'!G28="","","男")</f>
      </c>
      <c r="F50" s="145">
        <f>IF('申込個票'!J28="","",'申込個票'!J28)</f>
      </c>
      <c r="G50" s="143">
        <f>IF('申込個票'!L28="","",'申込個票'!L28)</f>
      </c>
      <c r="H50" s="67">
        <f>IF('申込個票'!E28="","",'申込個票'!E28)</f>
      </c>
      <c r="I50" s="70">
        <f>IF('申込個票'!F28="","",'申込個票'!F28)</f>
      </c>
      <c r="J50" s="67"/>
      <c r="K50" s="70"/>
      <c r="L50" s="67"/>
      <c r="M50" s="70"/>
      <c r="N50" s="73"/>
      <c r="O50" s="90"/>
      <c r="P50" s="90"/>
      <c r="Q50" s="70"/>
      <c r="R50" s="49"/>
    </row>
    <row r="51" spans="2:18" ht="27" customHeight="1">
      <c r="B51" s="208">
        <f t="shared" si="0"/>
        <v>24</v>
      </c>
      <c r="C51" s="133">
        <f>IF('申込個票'!D29="","",'申込個票'!D29)</f>
      </c>
      <c r="D51" s="137">
        <f>IF('申込個票'!G29="","",'申込個票'!G29&amp;"  "&amp;'申込個票'!H29)</f>
      </c>
      <c r="E51" s="138">
        <f>IF('申込個票'!G29="","","男")</f>
      </c>
      <c r="F51" s="145">
        <f>IF('申込個票'!J29="","",'申込個票'!J29)</f>
      </c>
      <c r="G51" s="143">
        <f>IF('申込個票'!L29="","",'申込個票'!L29)</f>
      </c>
      <c r="H51" s="67">
        <f>IF('申込個票'!E29="","",'申込個票'!E29)</f>
      </c>
      <c r="I51" s="70">
        <f>IF('申込個票'!F29="","",'申込個票'!F29)</f>
      </c>
      <c r="J51" s="67"/>
      <c r="K51" s="70"/>
      <c r="L51" s="67"/>
      <c r="M51" s="70"/>
      <c r="N51" s="73"/>
      <c r="O51" s="90"/>
      <c r="P51" s="90"/>
      <c r="Q51" s="70"/>
      <c r="R51" s="49"/>
    </row>
    <row r="52" spans="2:18" ht="27" customHeight="1">
      <c r="B52" s="208">
        <f t="shared" si="0"/>
        <v>25</v>
      </c>
      <c r="C52" s="134">
        <f>IF('申込個票'!D30="","",'申込個票'!D30)</f>
      </c>
      <c r="D52" s="139">
        <f>IF('申込個票'!G30="","",'申込個票'!G30&amp;"  "&amp;'申込個票'!H30)</f>
      </c>
      <c r="E52" s="140">
        <f>IF('申込個票'!G30="","","男")</f>
      </c>
      <c r="F52" s="146">
        <f>IF('申込個票'!J30="","",'申込個票'!J30)</f>
      </c>
      <c r="G52" s="144">
        <f>IF('申込個票'!L30="","",'申込個票'!L30)</f>
      </c>
      <c r="H52" s="68">
        <f>IF('申込個票'!E30="","",'申込個票'!E30)</f>
      </c>
      <c r="I52" s="71">
        <f>IF('申込個票'!F30="","",'申込個票'!F30)</f>
      </c>
      <c r="J52" s="68"/>
      <c r="K52" s="71"/>
      <c r="L52" s="68"/>
      <c r="M52" s="71"/>
      <c r="N52" s="74"/>
      <c r="O52" s="91"/>
      <c r="P52" s="91"/>
      <c r="Q52" s="71"/>
      <c r="R52" s="49"/>
    </row>
    <row r="53" spans="2:18" ht="27" customHeight="1">
      <c r="B53" s="208">
        <f t="shared" si="0"/>
        <v>26</v>
      </c>
      <c r="C53" s="132">
        <f>IF('申込個票'!D31="","",'申込個票'!D31)</f>
      </c>
      <c r="D53" s="135">
        <f>IF('申込個票'!G31="","",'申込個票'!G31&amp;"  "&amp;'申込個票'!H31)</f>
      </c>
      <c r="E53" s="136">
        <f>IF('申込個票'!G31="","","男")</f>
      </c>
      <c r="F53" s="147">
        <f>IF('申込個票'!J31="","",'申込個票'!J31)</f>
      </c>
      <c r="G53" s="142">
        <f>IF('申込個票'!L31="","",'申込個票'!L31)</f>
      </c>
      <c r="H53" s="66">
        <f>IF('申込個票'!E31="","",'申込個票'!E31)</f>
      </c>
      <c r="I53" s="69">
        <f>IF('申込個票'!F31="","",'申込個票'!F31)</f>
      </c>
      <c r="J53" s="66"/>
      <c r="K53" s="69"/>
      <c r="L53" s="66"/>
      <c r="M53" s="69"/>
      <c r="N53" s="72"/>
      <c r="O53" s="89"/>
      <c r="P53" s="89"/>
      <c r="Q53" s="69"/>
      <c r="R53" s="49"/>
    </row>
    <row r="54" spans="2:18" ht="27" customHeight="1">
      <c r="B54" s="208">
        <f t="shared" si="0"/>
        <v>27</v>
      </c>
      <c r="C54" s="133">
        <f>IF('申込個票'!D32="","",'申込個票'!D32)</f>
      </c>
      <c r="D54" s="137">
        <f>IF('申込個票'!G32="","",'申込個票'!G32&amp;"  "&amp;'申込個票'!H32)</f>
      </c>
      <c r="E54" s="138">
        <f>IF('申込個票'!G32="","","男")</f>
      </c>
      <c r="F54" s="145">
        <f>IF('申込個票'!J32="","",'申込個票'!J32)</f>
      </c>
      <c r="G54" s="143">
        <f>IF('申込個票'!L32="","",'申込個票'!L32)</f>
      </c>
      <c r="H54" s="67">
        <f>IF('申込個票'!E32="","",'申込個票'!E32)</f>
      </c>
      <c r="I54" s="70">
        <f>IF('申込個票'!F32="","",'申込個票'!F32)</f>
      </c>
      <c r="J54" s="67"/>
      <c r="K54" s="70"/>
      <c r="L54" s="67"/>
      <c r="M54" s="70"/>
      <c r="N54" s="73"/>
      <c r="O54" s="90"/>
      <c r="P54" s="90"/>
      <c r="Q54" s="70"/>
      <c r="R54" s="49"/>
    </row>
    <row r="55" spans="2:18" ht="27" customHeight="1">
      <c r="B55" s="208">
        <f t="shared" si="0"/>
        <v>28</v>
      </c>
      <c r="C55" s="133">
        <f>IF('申込個票'!D33="","",'申込個票'!D33)</f>
      </c>
      <c r="D55" s="137">
        <f>IF('申込個票'!G33="","",'申込個票'!G33&amp;"  "&amp;'申込個票'!H33)</f>
      </c>
      <c r="E55" s="138">
        <f>IF('申込個票'!G33="","","男")</f>
      </c>
      <c r="F55" s="145">
        <f>IF('申込個票'!J33="","",'申込個票'!J33)</f>
      </c>
      <c r="G55" s="143">
        <f>IF('申込個票'!L33="","",'申込個票'!L33)</f>
      </c>
      <c r="H55" s="67">
        <f>IF('申込個票'!E33="","",'申込個票'!E33)</f>
      </c>
      <c r="I55" s="70">
        <f>IF('申込個票'!F33="","",'申込個票'!F33)</f>
      </c>
      <c r="J55" s="67"/>
      <c r="K55" s="70"/>
      <c r="L55" s="67"/>
      <c r="M55" s="70"/>
      <c r="N55" s="73"/>
      <c r="O55" s="90"/>
      <c r="P55" s="90"/>
      <c r="Q55" s="70"/>
      <c r="R55" s="49"/>
    </row>
    <row r="56" spans="2:18" ht="27" customHeight="1">
      <c r="B56" s="208">
        <f t="shared" si="0"/>
        <v>29</v>
      </c>
      <c r="C56" s="133">
        <f>IF('申込個票'!D34="","",'申込個票'!D34)</f>
      </c>
      <c r="D56" s="137">
        <f>IF('申込個票'!G34="","",'申込個票'!G34&amp;"  "&amp;'申込個票'!H34)</f>
      </c>
      <c r="E56" s="138">
        <f>IF('申込個票'!G34="","","男")</f>
      </c>
      <c r="F56" s="145">
        <f>IF('申込個票'!J34="","",'申込個票'!J34)</f>
      </c>
      <c r="G56" s="143">
        <f>IF('申込個票'!L34="","",'申込個票'!L34)</f>
      </c>
      <c r="H56" s="67">
        <f>IF('申込個票'!E34="","",'申込個票'!E34)</f>
      </c>
      <c r="I56" s="70">
        <f>IF('申込個票'!F34="","",'申込個票'!F34)</f>
      </c>
      <c r="J56" s="67"/>
      <c r="K56" s="70"/>
      <c r="L56" s="67"/>
      <c r="M56" s="70"/>
      <c r="N56" s="73"/>
      <c r="O56" s="90"/>
      <c r="P56" s="90"/>
      <c r="Q56" s="70"/>
      <c r="R56" s="49"/>
    </row>
    <row r="57" spans="2:18" ht="27" customHeight="1">
      <c r="B57" s="208">
        <f t="shared" si="0"/>
        <v>30</v>
      </c>
      <c r="C57" s="134">
        <f>IF('申込個票'!D35="","",'申込個票'!D35)</f>
      </c>
      <c r="D57" s="139">
        <f>IF('申込個票'!G35="","",'申込個票'!G35&amp;"  "&amp;'申込個票'!H35)</f>
      </c>
      <c r="E57" s="140">
        <f>IF('申込個票'!G35="","","男")</f>
      </c>
      <c r="F57" s="146">
        <f>IF('申込個票'!J35="","",'申込個票'!J35)</f>
      </c>
      <c r="G57" s="144">
        <f>IF('申込個票'!L35="","",'申込個票'!L35)</f>
      </c>
      <c r="H57" s="68">
        <f>IF('申込個票'!E35="","",'申込個票'!E35)</f>
      </c>
      <c r="I57" s="71">
        <f>IF('申込個票'!F35="","",'申込個票'!F35)</f>
      </c>
      <c r="J57" s="68"/>
      <c r="K57" s="71"/>
      <c r="L57" s="68"/>
      <c r="M57" s="71"/>
      <c r="N57" s="74"/>
      <c r="O57" s="91"/>
      <c r="P57" s="91"/>
      <c r="Q57" s="71"/>
      <c r="R57" s="49"/>
    </row>
    <row r="58" spans="2:18" ht="51.75" customHeight="1">
      <c r="B58" s="208"/>
      <c r="C58" s="50"/>
      <c r="D58" s="39"/>
      <c r="E58" s="49"/>
      <c r="F58" s="49"/>
      <c r="G58" s="50"/>
      <c r="H58" s="51"/>
      <c r="I58" s="52"/>
      <c r="J58" s="51"/>
      <c r="K58" s="52"/>
      <c r="L58" s="51"/>
      <c r="M58" s="58"/>
      <c r="N58" s="58"/>
      <c r="O58" s="58"/>
      <c r="P58" s="58"/>
      <c r="Q58" s="58"/>
      <c r="R58" s="49"/>
    </row>
    <row r="59" spans="2:18" ht="51.75" customHeight="1">
      <c r="B59" s="208"/>
      <c r="C59" s="50"/>
      <c r="D59" s="39"/>
      <c r="E59" s="49"/>
      <c r="F59" s="49"/>
      <c r="G59" s="50"/>
      <c r="H59" s="51"/>
      <c r="I59" s="52"/>
      <c r="J59" s="51"/>
      <c r="K59" s="52"/>
      <c r="L59" s="51"/>
      <c r="M59" s="58"/>
      <c r="N59" s="58"/>
      <c r="O59" s="58"/>
      <c r="P59" s="58"/>
      <c r="Q59" s="58"/>
      <c r="R59" s="49"/>
    </row>
    <row r="60" spans="2:10" ht="13.5">
      <c r="B60" s="208"/>
      <c r="C60" s="36" t="s">
        <v>7</v>
      </c>
      <c r="J60" s="39"/>
    </row>
    <row r="61" spans="2:17" ht="14.25">
      <c r="B61" s="208"/>
      <c r="D61" s="60" t="str">
        <f>IF(D3="","",$D$3)</f>
        <v>第  回　      陸上競技大会・記録会申込一覧表</v>
      </c>
      <c r="J61" s="39"/>
      <c r="P61" s="40" t="s">
        <v>104</v>
      </c>
      <c r="Q61" s="148">
        <f>Q3+1</f>
        <v>2</v>
      </c>
    </row>
    <row r="62" spans="2:17" ht="13.5">
      <c r="B62" s="208"/>
      <c r="D62" s="38"/>
      <c r="E62" s="38"/>
      <c r="F62" s="38"/>
      <c r="G62" s="41"/>
      <c r="H62" s="38"/>
      <c r="I62" s="38"/>
      <c r="J62" s="42"/>
      <c r="K62" s="38"/>
      <c r="L62" s="38"/>
      <c r="M62" s="38"/>
      <c r="N62" s="38"/>
      <c r="O62" s="38"/>
      <c r="P62" s="38"/>
      <c r="Q62" s="38"/>
    </row>
    <row r="63" spans="2:10" ht="13.5">
      <c r="B63" s="208"/>
      <c r="J63" s="39"/>
    </row>
    <row r="64" spans="2:12" ht="13.5">
      <c r="B64" s="208"/>
      <c r="D64" s="43"/>
      <c r="E64" s="320" t="s">
        <v>9</v>
      </c>
      <c r="F64" s="320"/>
      <c r="G64" s="320"/>
      <c r="H64" s="320"/>
      <c r="I64" s="320"/>
      <c r="J64" s="320"/>
      <c r="K64" s="320"/>
      <c r="L64" s="43"/>
    </row>
    <row r="65" spans="2:12" ht="24" customHeight="1">
      <c r="B65" s="208"/>
      <c r="J65" s="39"/>
      <c r="L65" s="37" t="str">
        <f>IF(L7="","",$L$7)</f>
        <v>平成　 年　　月　　日</v>
      </c>
    </row>
    <row r="66" spans="2:10" ht="15.75" customHeight="1">
      <c r="B66" s="208"/>
      <c r="J66" s="39"/>
    </row>
    <row r="67" spans="2:10" ht="24" customHeight="1">
      <c r="B67" s="208"/>
      <c r="F67" s="98" t="str">
        <f>IF(F$9="","",$F$9)</f>
        <v>松戸市陸上競技協会</v>
      </c>
      <c r="J67" s="39"/>
    </row>
    <row r="68" spans="2:10" ht="13.5">
      <c r="B68" s="208"/>
      <c r="F68" s="98" t="str">
        <f>IF(F$10="","",$F$10)</f>
        <v>会長　　林　英昭　様</v>
      </c>
      <c r="J68" s="39"/>
    </row>
    <row r="69" spans="2:10" ht="13.5">
      <c r="B69" s="208"/>
      <c r="C69" s="41"/>
      <c r="J69" s="39"/>
    </row>
    <row r="70" spans="2:17" ht="21" customHeight="1">
      <c r="B70" s="208"/>
      <c r="D70" s="44" t="s">
        <v>30</v>
      </c>
      <c r="E70" s="321">
        <f>IF($E$12="","",$E$12)</f>
      </c>
      <c r="F70" s="322"/>
      <c r="G70" s="322"/>
      <c r="H70" s="322"/>
      <c r="I70" s="323"/>
      <c r="J70" s="324" t="s">
        <v>10</v>
      </c>
      <c r="K70" s="325"/>
      <c r="L70" s="321">
        <f>IF($L$12="","",$L$12)</f>
      </c>
      <c r="M70" s="322"/>
      <c r="N70" s="322"/>
      <c r="O70" s="322"/>
      <c r="P70" s="322"/>
      <c r="Q70" s="323"/>
    </row>
    <row r="71" spans="2:17" ht="21" customHeight="1">
      <c r="B71" s="208"/>
      <c r="D71" s="345" t="s">
        <v>161</v>
      </c>
      <c r="E71" s="347">
        <f>IF($E$13="","",$E$13)</f>
      </c>
      <c r="F71" s="348"/>
      <c r="G71" s="348"/>
      <c r="H71" s="348"/>
      <c r="I71" s="326" t="s">
        <v>105</v>
      </c>
      <c r="J71" s="329" t="s">
        <v>32</v>
      </c>
      <c r="K71" s="337" t="str">
        <f>IF($K$13="","",$K$13)</f>
        <v> 〒</v>
      </c>
      <c r="L71" s="338"/>
      <c r="M71" s="338"/>
      <c r="N71" s="45"/>
      <c r="O71" s="45"/>
      <c r="P71" s="45"/>
      <c r="Q71" s="46"/>
    </row>
    <row r="72" spans="2:17" ht="21" customHeight="1">
      <c r="B72" s="208"/>
      <c r="D72" s="346"/>
      <c r="E72" s="349"/>
      <c r="F72" s="350"/>
      <c r="G72" s="350"/>
      <c r="H72" s="350"/>
      <c r="I72" s="327"/>
      <c r="J72" s="353"/>
      <c r="K72" s="339">
        <f>IF($K$14="","",$K$14)</f>
      </c>
      <c r="L72" s="340"/>
      <c r="M72" s="340"/>
      <c r="N72" s="340"/>
      <c r="O72" s="340"/>
      <c r="P72" s="340"/>
      <c r="Q72" s="341"/>
    </row>
    <row r="73" spans="2:17" ht="21" customHeight="1">
      <c r="B73" s="208"/>
      <c r="D73" s="330"/>
      <c r="E73" s="351"/>
      <c r="F73" s="352"/>
      <c r="G73" s="352"/>
      <c r="H73" s="352"/>
      <c r="I73" s="328"/>
      <c r="J73" s="353"/>
      <c r="K73" s="339"/>
      <c r="L73" s="340"/>
      <c r="M73" s="340"/>
      <c r="N73" s="340"/>
      <c r="O73" s="340"/>
      <c r="P73" s="340"/>
      <c r="Q73" s="341"/>
    </row>
    <row r="74" spans="2:17" ht="21" customHeight="1">
      <c r="B74" s="208"/>
      <c r="D74" s="329" t="s">
        <v>31</v>
      </c>
      <c r="E74" s="347">
        <f>IF($E$16="","",$E$16)</f>
      </c>
      <c r="F74" s="348"/>
      <c r="G74" s="348"/>
      <c r="H74" s="348"/>
      <c r="I74" s="326" t="s">
        <v>105</v>
      </c>
      <c r="J74" s="354"/>
      <c r="K74" s="342"/>
      <c r="L74" s="343"/>
      <c r="M74" s="343"/>
      <c r="N74" s="343"/>
      <c r="O74" s="343"/>
      <c r="P74" s="343"/>
      <c r="Q74" s="344"/>
    </row>
    <row r="75" spans="2:17" ht="21" customHeight="1">
      <c r="B75" s="208"/>
      <c r="D75" s="346"/>
      <c r="E75" s="349"/>
      <c r="F75" s="350"/>
      <c r="G75" s="350"/>
      <c r="H75" s="350"/>
      <c r="I75" s="327"/>
      <c r="J75" s="329" t="s">
        <v>33</v>
      </c>
      <c r="K75" s="331">
        <f>IF($K$17="","",$K$17)</f>
      </c>
      <c r="L75" s="332"/>
      <c r="M75" s="332"/>
      <c r="N75" s="332"/>
      <c r="O75" s="332"/>
      <c r="P75" s="332"/>
      <c r="Q75" s="333"/>
    </row>
    <row r="76" spans="2:17" ht="21" customHeight="1">
      <c r="B76" s="208"/>
      <c r="D76" s="330"/>
      <c r="E76" s="351"/>
      <c r="F76" s="352"/>
      <c r="G76" s="352"/>
      <c r="H76" s="352"/>
      <c r="I76" s="328"/>
      <c r="J76" s="330"/>
      <c r="K76" s="334"/>
      <c r="L76" s="335"/>
      <c r="M76" s="335"/>
      <c r="N76" s="335"/>
      <c r="O76" s="335"/>
      <c r="P76" s="335"/>
      <c r="Q76" s="336"/>
    </row>
    <row r="77" spans="2:17" ht="21" customHeight="1">
      <c r="B77" s="208"/>
      <c r="D77" s="42"/>
      <c r="E77" s="42"/>
      <c r="F77" s="42"/>
      <c r="G77" s="42"/>
      <c r="H77" s="42"/>
      <c r="I77" s="42"/>
      <c r="J77" s="42"/>
      <c r="K77" s="39"/>
      <c r="L77" s="39"/>
      <c r="M77" s="39"/>
      <c r="N77" s="39"/>
      <c r="O77" s="39"/>
      <c r="P77" s="39"/>
      <c r="Q77" s="39"/>
    </row>
    <row r="78" spans="2:17" ht="15" customHeight="1">
      <c r="B78" s="208"/>
      <c r="C78" s="76" t="s">
        <v>111</v>
      </c>
      <c r="D78" s="77"/>
      <c r="E78" s="78"/>
      <c r="F78" s="78"/>
      <c r="G78" s="79"/>
      <c r="H78" s="80"/>
      <c r="I78" s="81"/>
      <c r="J78" s="80"/>
      <c r="K78" s="81"/>
      <c r="L78" s="80"/>
      <c r="M78" s="81"/>
      <c r="N78" s="54"/>
      <c r="O78" s="54"/>
      <c r="P78" s="54"/>
      <c r="Q78" s="55"/>
    </row>
    <row r="79" spans="2:17" ht="15" customHeight="1">
      <c r="B79" s="208"/>
      <c r="C79" s="82" t="s">
        <v>112</v>
      </c>
      <c r="D79" s="48"/>
      <c r="E79" s="49"/>
      <c r="F79" s="49"/>
      <c r="G79" s="50"/>
      <c r="H79" s="51"/>
      <c r="I79" s="52"/>
      <c r="J79" s="51"/>
      <c r="K79" s="173"/>
      <c r="L79" s="171"/>
      <c r="M79" s="171"/>
      <c r="N79" s="171"/>
      <c r="O79" s="171"/>
      <c r="P79" s="56"/>
      <c r="Q79" s="57"/>
    </row>
    <row r="80" spans="2:17" ht="15" customHeight="1">
      <c r="B80" s="208"/>
      <c r="C80" s="82"/>
      <c r="D80" s="48"/>
      <c r="E80" s="49"/>
      <c r="F80" s="49"/>
      <c r="G80" s="50"/>
      <c r="H80" s="51"/>
      <c r="I80" s="52"/>
      <c r="J80" s="51"/>
      <c r="K80" s="48"/>
      <c r="L80" s="171"/>
      <c r="M80" s="171"/>
      <c r="N80" s="171"/>
      <c r="O80" s="171"/>
      <c r="P80" s="56"/>
      <c r="Q80" s="57"/>
    </row>
    <row r="81" spans="2:17" ht="15" customHeight="1">
      <c r="B81" s="208"/>
      <c r="C81" s="82" t="s">
        <v>13</v>
      </c>
      <c r="D81" s="48"/>
      <c r="E81" s="49"/>
      <c r="F81" s="49"/>
      <c r="G81" s="50"/>
      <c r="H81" s="51"/>
      <c r="I81" s="52"/>
      <c r="J81" s="51"/>
      <c r="K81" s="48"/>
      <c r="L81" s="171"/>
      <c r="M81" s="171"/>
      <c r="N81" s="171"/>
      <c r="O81" s="171"/>
      <c r="P81" s="56"/>
      <c r="Q81" s="57"/>
    </row>
    <row r="82" spans="2:17" ht="15" customHeight="1">
      <c r="B82" s="208"/>
      <c r="C82" s="82" t="s">
        <v>26</v>
      </c>
      <c r="D82" s="48"/>
      <c r="E82" s="49"/>
      <c r="F82" s="49"/>
      <c r="G82" s="50"/>
      <c r="H82" s="51"/>
      <c r="I82" s="52"/>
      <c r="J82" s="51"/>
      <c r="K82" s="48"/>
      <c r="L82" s="51"/>
      <c r="M82" s="52"/>
      <c r="N82" s="56"/>
      <c r="O82" s="56"/>
      <c r="P82" s="56"/>
      <c r="Q82" s="57"/>
    </row>
    <row r="83" spans="2:17" ht="15" customHeight="1">
      <c r="B83" s="208"/>
      <c r="C83" s="47" t="s">
        <v>113</v>
      </c>
      <c r="D83" s="40"/>
      <c r="E83" s="83"/>
      <c r="F83" s="83"/>
      <c r="G83" s="84"/>
      <c r="H83" s="85"/>
      <c r="I83" s="59"/>
      <c r="J83" s="85"/>
      <c r="K83" s="157"/>
      <c r="L83" s="85"/>
      <c r="M83" s="157"/>
      <c r="N83" s="157"/>
      <c r="O83" s="157"/>
      <c r="P83" s="157"/>
      <c r="Q83" s="172"/>
    </row>
    <row r="84" spans="2:18" ht="19.5" customHeight="1">
      <c r="B84" s="208"/>
      <c r="C84" s="310" t="s">
        <v>106</v>
      </c>
      <c r="D84" s="312" t="s">
        <v>15</v>
      </c>
      <c r="E84" s="314" t="s">
        <v>16</v>
      </c>
      <c r="F84" s="316" t="s">
        <v>29</v>
      </c>
      <c r="G84" s="318" t="s">
        <v>17</v>
      </c>
      <c r="H84" s="355"/>
      <c r="I84" s="356"/>
      <c r="J84" s="355"/>
      <c r="K84" s="356"/>
      <c r="L84" s="355"/>
      <c r="M84" s="356"/>
      <c r="N84" s="357"/>
      <c r="O84" s="358"/>
      <c r="P84" s="358"/>
      <c r="Q84" s="359"/>
      <c r="R84" s="49"/>
    </row>
    <row r="85" spans="2:18" ht="19.5" customHeight="1">
      <c r="B85" s="208"/>
      <c r="C85" s="311"/>
      <c r="D85" s="313"/>
      <c r="E85" s="315"/>
      <c r="F85" s="317"/>
      <c r="G85" s="319"/>
      <c r="H85" s="61" t="s">
        <v>107</v>
      </c>
      <c r="I85" s="65" t="s">
        <v>21</v>
      </c>
      <c r="J85" s="62"/>
      <c r="K85" s="65"/>
      <c r="L85" s="62"/>
      <c r="M85" s="65"/>
      <c r="N85" s="75"/>
      <c r="O85" s="63"/>
      <c r="P85" s="64"/>
      <c r="Q85" s="65"/>
      <c r="R85" s="49"/>
    </row>
    <row r="86" spans="2:18" ht="27" customHeight="1">
      <c r="B86" s="208">
        <f>B57+1</f>
        <v>31</v>
      </c>
      <c r="C86" s="132">
        <f>IF('申込個票'!D36="","",'申込個票'!D36)</f>
      </c>
      <c r="D86" s="135">
        <f>IF('申込個票'!G36="","",'申込個票'!G36&amp;"  "&amp;'申込個票'!H36)</f>
      </c>
      <c r="E86" s="136">
        <f>IF('申込個票'!G36="","","男")</f>
      </c>
      <c r="F86" s="141">
        <f>IF('申込個票'!J36="","",'申込個票'!J36)</f>
      </c>
      <c r="G86" s="142">
        <f>IF('申込個票'!L36="","",'申込個票'!L36)</f>
      </c>
      <c r="H86" s="66">
        <f>IF('申込個票'!E36="","",'申込個票'!E36)</f>
      </c>
      <c r="I86" s="69">
        <f>IF('申込個票'!F36="","",'申込個票'!F36)</f>
      </c>
      <c r="J86" s="66"/>
      <c r="K86" s="69"/>
      <c r="L86" s="66"/>
      <c r="M86" s="69"/>
      <c r="N86" s="72"/>
      <c r="O86" s="89"/>
      <c r="P86" s="89"/>
      <c r="Q86" s="69"/>
      <c r="R86" s="49"/>
    </row>
    <row r="87" spans="2:18" ht="27" customHeight="1">
      <c r="B87" s="208">
        <f aca="true" t="shared" si="1" ref="B87:B115">B86+1</f>
        <v>32</v>
      </c>
      <c r="C87" s="133">
        <f>IF('申込個票'!D37="","",'申込個票'!D37)</f>
      </c>
      <c r="D87" s="137">
        <f>IF('申込個票'!G37="","",'申込個票'!G37&amp;"  "&amp;'申込個票'!H37)</f>
      </c>
      <c r="E87" s="138">
        <f>IF('申込個票'!G37="","","男")</f>
      </c>
      <c r="F87" s="145">
        <f>IF('申込個票'!J37="","",'申込個票'!J37)</f>
      </c>
      <c r="G87" s="143">
        <f>IF('申込個票'!L37="","",'申込個票'!L37)</f>
      </c>
      <c r="H87" s="67">
        <f>IF('申込個票'!E37="","",'申込個票'!E37)</f>
      </c>
      <c r="I87" s="70">
        <f>IF('申込個票'!F37="","",'申込個票'!F37)</f>
      </c>
      <c r="J87" s="67"/>
      <c r="K87" s="70"/>
      <c r="L87" s="67"/>
      <c r="M87" s="70"/>
      <c r="N87" s="73"/>
      <c r="O87" s="90"/>
      <c r="P87" s="90"/>
      <c r="Q87" s="70"/>
      <c r="R87" s="49"/>
    </row>
    <row r="88" spans="2:18" ht="27" customHeight="1">
      <c r="B88" s="208">
        <f t="shared" si="1"/>
        <v>33</v>
      </c>
      <c r="C88" s="133">
        <f>IF('申込個票'!D38="","",'申込個票'!D38)</f>
      </c>
      <c r="D88" s="137">
        <f>IF('申込個票'!G38="","",'申込個票'!G38&amp;"  "&amp;'申込個票'!H38)</f>
      </c>
      <c r="E88" s="138">
        <f>IF('申込個票'!G38="","","男")</f>
      </c>
      <c r="F88" s="145">
        <f>IF('申込個票'!J38="","",'申込個票'!J38)</f>
      </c>
      <c r="G88" s="143">
        <f>IF('申込個票'!L38="","",'申込個票'!L38)</f>
      </c>
      <c r="H88" s="67">
        <f>IF('申込個票'!E38="","",'申込個票'!E38)</f>
      </c>
      <c r="I88" s="70">
        <f>IF('申込個票'!F38="","",'申込個票'!F38)</f>
      </c>
      <c r="J88" s="67"/>
      <c r="K88" s="70"/>
      <c r="L88" s="67"/>
      <c r="M88" s="70"/>
      <c r="N88" s="73"/>
      <c r="O88" s="90"/>
      <c r="P88" s="90"/>
      <c r="Q88" s="70"/>
      <c r="R88" s="49"/>
    </row>
    <row r="89" spans="2:18" ht="27" customHeight="1">
      <c r="B89" s="208">
        <f t="shared" si="1"/>
        <v>34</v>
      </c>
      <c r="C89" s="133">
        <f>IF('申込個票'!D39="","",'申込個票'!D39)</f>
      </c>
      <c r="D89" s="137">
        <f>IF('申込個票'!G39="","",'申込個票'!G39&amp;"  "&amp;'申込個票'!H39)</f>
      </c>
      <c r="E89" s="138">
        <f>IF('申込個票'!G39="","","男")</f>
      </c>
      <c r="F89" s="145">
        <f>IF('申込個票'!J39="","",'申込個票'!J39)</f>
      </c>
      <c r="G89" s="143">
        <f>IF('申込個票'!L39="","",'申込個票'!L39)</f>
      </c>
      <c r="H89" s="67">
        <f>IF('申込個票'!E39="","",'申込個票'!E39)</f>
      </c>
      <c r="I89" s="70">
        <f>IF('申込個票'!F39="","",'申込個票'!F39)</f>
      </c>
      <c r="J89" s="67"/>
      <c r="K89" s="70"/>
      <c r="L89" s="67"/>
      <c r="M89" s="70"/>
      <c r="N89" s="73"/>
      <c r="O89" s="90"/>
      <c r="P89" s="90"/>
      <c r="Q89" s="70"/>
      <c r="R89" s="49"/>
    </row>
    <row r="90" spans="2:18" ht="27" customHeight="1">
      <c r="B90" s="208">
        <f t="shared" si="1"/>
        <v>35</v>
      </c>
      <c r="C90" s="134">
        <f>IF('申込個票'!D40="","",'申込個票'!D40)</f>
      </c>
      <c r="D90" s="139">
        <f>IF('申込個票'!G40="","",'申込個票'!G40&amp;"  "&amp;'申込個票'!H40)</f>
      </c>
      <c r="E90" s="140">
        <f>IF('申込個票'!G40="","","男")</f>
      </c>
      <c r="F90" s="146">
        <f>IF('申込個票'!J40="","",'申込個票'!J40)</f>
      </c>
      <c r="G90" s="144">
        <f>IF('申込個票'!L40="","",'申込個票'!L40)</f>
      </c>
      <c r="H90" s="68">
        <f>IF('申込個票'!E40="","",'申込個票'!E40)</f>
      </c>
      <c r="I90" s="71">
        <f>IF('申込個票'!F40="","",'申込個票'!F40)</f>
      </c>
      <c r="J90" s="68"/>
      <c r="K90" s="71"/>
      <c r="L90" s="68"/>
      <c r="M90" s="71"/>
      <c r="N90" s="74"/>
      <c r="O90" s="91"/>
      <c r="P90" s="91"/>
      <c r="Q90" s="71"/>
      <c r="R90" s="49"/>
    </row>
    <row r="91" spans="2:18" ht="27" customHeight="1">
      <c r="B91" s="208">
        <f t="shared" si="1"/>
        <v>36</v>
      </c>
      <c r="C91" s="132">
        <f>IF('申込個票'!D41="","",'申込個票'!D41)</f>
      </c>
      <c r="D91" s="135">
        <f>IF('申込個票'!G41="","",'申込個票'!G41&amp;"  "&amp;'申込個票'!H41)</f>
      </c>
      <c r="E91" s="136">
        <f>IF('申込個票'!G41="","","男")</f>
      </c>
      <c r="F91" s="147">
        <f>IF('申込個票'!J41="","",'申込個票'!J41)</f>
      </c>
      <c r="G91" s="142">
        <f>IF('申込個票'!L41="","",'申込個票'!L41)</f>
      </c>
      <c r="H91" s="66">
        <f>IF('申込個票'!E41="","",'申込個票'!E41)</f>
      </c>
      <c r="I91" s="69">
        <f>IF('申込個票'!F41="","",'申込個票'!F41)</f>
      </c>
      <c r="J91" s="66"/>
      <c r="K91" s="69"/>
      <c r="L91" s="66"/>
      <c r="M91" s="69"/>
      <c r="N91" s="72"/>
      <c r="O91" s="89"/>
      <c r="P91" s="89"/>
      <c r="Q91" s="69"/>
      <c r="R91" s="49"/>
    </row>
    <row r="92" spans="2:18" ht="27" customHeight="1">
      <c r="B92" s="208">
        <f t="shared" si="1"/>
        <v>37</v>
      </c>
      <c r="C92" s="133">
        <f>IF('申込個票'!D42="","",'申込個票'!D42)</f>
      </c>
      <c r="D92" s="137">
        <f>IF('申込個票'!G42="","",'申込個票'!G42&amp;"  "&amp;'申込個票'!H42)</f>
      </c>
      <c r="E92" s="138">
        <f>IF('申込個票'!G42="","","男")</f>
      </c>
      <c r="F92" s="145">
        <f>IF('申込個票'!J42="","",'申込個票'!J42)</f>
      </c>
      <c r="G92" s="143">
        <f>IF('申込個票'!L42="","",'申込個票'!L42)</f>
      </c>
      <c r="H92" s="67">
        <f>IF('申込個票'!E42="","",'申込個票'!E42)</f>
      </c>
      <c r="I92" s="70">
        <f>IF('申込個票'!F42="","",'申込個票'!F42)</f>
      </c>
      <c r="J92" s="67"/>
      <c r="K92" s="70"/>
      <c r="L92" s="67"/>
      <c r="M92" s="70"/>
      <c r="N92" s="73"/>
      <c r="O92" s="90"/>
      <c r="P92" s="90"/>
      <c r="Q92" s="70"/>
      <c r="R92" s="49"/>
    </row>
    <row r="93" spans="2:18" ht="27" customHeight="1">
      <c r="B93" s="208">
        <f t="shared" si="1"/>
        <v>38</v>
      </c>
      <c r="C93" s="133">
        <f>IF('申込個票'!D43="","",'申込個票'!D43)</f>
      </c>
      <c r="D93" s="137">
        <f>IF('申込個票'!G43="","",'申込個票'!G43&amp;"  "&amp;'申込個票'!H43)</f>
      </c>
      <c r="E93" s="138">
        <f>IF('申込個票'!G43="","","男")</f>
      </c>
      <c r="F93" s="145">
        <f>IF('申込個票'!J43="","",'申込個票'!J43)</f>
      </c>
      <c r="G93" s="143">
        <f>IF('申込個票'!L43="","",'申込個票'!L43)</f>
      </c>
      <c r="H93" s="67">
        <f>IF('申込個票'!E43="","",'申込個票'!E43)</f>
      </c>
      <c r="I93" s="70">
        <f>IF('申込個票'!F43="","",'申込個票'!F43)</f>
      </c>
      <c r="J93" s="67"/>
      <c r="K93" s="70"/>
      <c r="L93" s="67"/>
      <c r="M93" s="70"/>
      <c r="N93" s="73"/>
      <c r="O93" s="90"/>
      <c r="P93" s="90"/>
      <c r="Q93" s="70"/>
      <c r="R93" s="49"/>
    </row>
    <row r="94" spans="2:18" ht="27" customHeight="1">
      <c r="B94" s="208">
        <f t="shared" si="1"/>
        <v>39</v>
      </c>
      <c r="C94" s="133">
        <f>IF('申込個票'!D44="","",'申込個票'!D44)</f>
      </c>
      <c r="D94" s="137">
        <f>IF('申込個票'!G44="","",'申込個票'!G44&amp;"  "&amp;'申込個票'!H44)</f>
      </c>
      <c r="E94" s="138">
        <f>IF('申込個票'!G44="","","男")</f>
      </c>
      <c r="F94" s="145">
        <f>IF('申込個票'!J44="","",'申込個票'!J44)</f>
      </c>
      <c r="G94" s="143">
        <f>IF('申込個票'!L44="","",'申込個票'!L44)</f>
      </c>
      <c r="H94" s="67">
        <f>IF('申込個票'!E44="","",'申込個票'!E44)</f>
      </c>
      <c r="I94" s="70">
        <f>IF('申込個票'!F44="","",'申込個票'!F44)</f>
      </c>
      <c r="J94" s="67"/>
      <c r="K94" s="70"/>
      <c r="L94" s="67"/>
      <c r="M94" s="70"/>
      <c r="N94" s="73"/>
      <c r="O94" s="90"/>
      <c r="P94" s="90"/>
      <c r="Q94" s="70"/>
      <c r="R94" s="49"/>
    </row>
    <row r="95" spans="2:18" ht="27" customHeight="1">
      <c r="B95" s="208">
        <f t="shared" si="1"/>
        <v>40</v>
      </c>
      <c r="C95" s="134">
        <f>IF('申込個票'!D45="","",'申込個票'!D45)</f>
      </c>
      <c r="D95" s="139">
        <f>IF('申込個票'!G45="","",'申込個票'!G45&amp;"  "&amp;'申込個票'!H45)</f>
      </c>
      <c r="E95" s="140">
        <f>IF('申込個票'!G45="","","男")</f>
      </c>
      <c r="F95" s="146">
        <f>IF('申込個票'!J45="","",'申込個票'!J45)</f>
      </c>
      <c r="G95" s="144">
        <f>IF('申込個票'!L45="","",'申込個票'!L45)</f>
      </c>
      <c r="H95" s="68">
        <f>IF('申込個票'!E45="","",'申込個票'!E45)</f>
      </c>
      <c r="I95" s="71">
        <f>IF('申込個票'!F45="","",'申込個票'!F45)</f>
      </c>
      <c r="J95" s="68"/>
      <c r="K95" s="71"/>
      <c r="L95" s="68"/>
      <c r="M95" s="71"/>
      <c r="N95" s="74"/>
      <c r="O95" s="91"/>
      <c r="P95" s="91"/>
      <c r="Q95" s="71"/>
      <c r="R95" s="49"/>
    </row>
    <row r="96" spans="2:18" ht="27" customHeight="1">
      <c r="B96" s="208">
        <f t="shared" si="1"/>
        <v>41</v>
      </c>
      <c r="C96" s="132">
        <f>IF('申込個票'!D46="","",'申込個票'!D46)</f>
      </c>
      <c r="D96" s="135">
        <f>IF('申込個票'!G46="","",'申込個票'!G46&amp;"  "&amp;'申込個票'!H46)</f>
      </c>
      <c r="E96" s="136">
        <f>IF('申込個票'!G46="","","男")</f>
      </c>
      <c r="F96" s="147">
        <f>IF('申込個票'!J46="","",'申込個票'!J46)</f>
      </c>
      <c r="G96" s="142">
        <f>IF('申込個票'!L46="","",'申込個票'!L46)</f>
      </c>
      <c r="H96" s="66">
        <f>IF('申込個票'!E46="","",'申込個票'!E46)</f>
      </c>
      <c r="I96" s="69">
        <f>IF('申込個票'!F46="","",'申込個票'!F46)</f>
      </c>
      <c r="J96" s="66"/>
      <c r="K96" s="69"/>
      <c r="L96" s="66"/>
      <c r="M96" s="69"/>
      <c r="N96" s="72"/>
      <c r="O96" s="89"/>
      <c r="P96" s="89"/>
      <c r="Q96" s="69"/>
      <c r="R96" s="49"/>
    </row>
    <row r="97" spans="2:18" ht="27" customHeight="1">
      <c r="B97" s="208">
        <f t="shared" si="1"/>
        <v>42</v>
      </c>
      <c r="C97" s="133">
        <f>IF('申込個票'!D47="","",'申込個票'!D47)</f>
      </c>
      <c r="D97" s="137">
        <f>IF('申込個票'!G47="","",'申込個票'!G47&amp;"  "&amp;'申込個票'!H47)</f>
      </c>
      <c r="E97" s="138">
        <f>IF('申込個票'!G47="","","男")</f>
      </c>
      <c r="F97" s="145">
        <f>IF('申込個票'!J47="","",'申込個票'!J47)</f>
      </c>
      <c r="G97" s="143">
        <f>IF('申込個票'!L47="","",'申込個票'!L47)</f>
      </c>
      <c r="H97" s="67">
        <f>IF('申込個票'!E47="","",'申込個票'!E47)</f>
      </c>
      <c r="I97" s="70">
        <f>IF('申込個票'!F47="","",'申込個票'!F47)</f>
      </c>
      <c r="J97" s="67"/>
      <c r="K97" s="70"/>
      <c r="L97" s="67"/>
      <c r="M97" s="70"/>
      <c r="N97" s="73"/>
      <c r="O97" s="90"/>
      <c r="P97" s="90"/>
      <c r="Q97" s="70"/>
      <c r="R97" s="49"/>
    </row>
    <row r="98" spans="2:18" ht="27" customHeight="1">
      <c r="B98" s="208">
        <f t="shared" si="1"/>
        <v>43</v>
      </c>
      <c r="C98" s="133">
        <f>IF('申込個票'!D48="","",'申込個票'!D48)</f>
      </c>
      <c r="D98" s="137">
        <f>IF('申込個票'!G48="","",'申込個票'!G48&amp;"  "&amp;'申込個票'!H48)</f>
      </c>
      <c r="E98" s="138">
        <f>IF('申込個票'!G48="","","男")</f>
      </c>
      <c r="F98" s="145">
        <f>IF('申込個票'!J48="","",'申込個票'!J48)</f>
      </c>
      <c r="G98" s="143">
        <f>IF('申込個票'!L48="","",'申込個票'!L48)</f>
      </c>
      <c r="H98" s="67">
        <f>IF('申込個票'!E48="","",'申込個票'!E48)</f>
      </c>
      <c r="I98" s="70">
        <f>IF('申込個票'!F48="","",'申込個票'!F48)</f>
      </c>
      <c r="J98" s="67"/>
      <c r="K98" s="70"/>
      <c r="L98" s="67"/>
      <c r="M98" s="70"/>
      <c r="N98" s="73"/>
      <c r="O98" s="90"/>
      <c r="P98" s="90"/>
      <c r="Q98" s="70"/>
      <c r="R98" s="49"/>
    </row>
    <row r="99" spans="2:18" ht="27" customHeight="1">
      <c r="B99" s="208">
        <f t="shared" si="1"/>
        <v>44</v>
      </c>
      <c r="C99" s="133">
        <f>IF('申込個票'!D49="","",'申込個票'!D49)</f>
      </c>
      <c r="D99" s="137">
        <f>IF('申込個票'!G49="","",'申込個票'!G49&amp;"  "&amp;'申込個票'!H49)</f>
      </c>
      <c r="E99" s="138">
        <f>IF('申込個票'!G49="","","男")</f>
      </c>
      <c r="F99" s="145">
        <f>IF('申込個票'!J49="","",'申込個票'!J49)</f>
      </c>
      <c r="G99" s="143">
        <f>IF('申込個票'!L49="","",'申込個票'!L49)</f>
      </c>
      <c r="H99" s="67">
        <f>IF('申込個票'!E49="","",'申込個票'!E49)</f>
      </c>
      <c r="I99" s="70">
        <f>IF('申込個票'!F49="","",'申込個票'!F49)</f>
      </c>
      <c r="J99" s="67"/>
      <c r="K99" s="70"/>
      <c r="L99" s="67"/>
      <c r="M99" s="70"/>
      <c r="N99" s="73"/>
      <c r="O99" s="90"/>
      <c r="P99" s="90"/>
      <c r="Q99" s="70"/>
      <c r="R99" s="49"/>
    </row>
    <row r="100" spans="2:18" ht="27" customHeight="1">
      <c r="B100" s="208">
        <f t="shared" si="1"/>
        <v>45</v>
      </c>
      <c r="C100" s="134">
        <f>IF('申込個票'!D50="","",'申込個票'!D50)</f>
      </c>
      <c r="D100" s="139">
        <f>IF('申込個票'!G50="","",'申込個票'!G50&amp;"  "&amp;'申込個票'!H50)</f>
      </c>
      <c r="E100" s="140">
        <f>IF('申込個票'!G50="","","男")</f>
      </c>
      <c r="F100" s="146">
        <f>IF('申込個票'!J50="","",'申込個票'!J50)</f>
      </c>
      <c r="G100" s="144">
        <f>IF('申込個票'!L50="","",'申込個票'!L50)</f>
      </c>
      <c r="H100" s="68">
        <f>IF('申込個票'!E50="","",'申込個票'!E50)</f>
      </c>
      <c r="I100" s="71">
        <f>IF('申込個票'!F50="","",'申込個票'!F50)</f>
      </c>
      <c r="J100" s="68"/>
      <c r="K100" s="71"/>
      <c r="L100" s="68"/>
      <c r="M100" s="71"/>
      <c r="N100" s="74"/>
      <c r="O100" s="91"/>
      <c r="P100" s="91"/>
      <c r="Q100" s="71"/>
      <c r="R100" s="49"/>
    </row>
    <row r="101" spans="2:18" ht="27" customHeight="1">
      <c r="B101" s="208">
        <f t="shared" si="1"/>
        <v>46</v>
      </c>
      <c r="C101" s="132">
        <f>IF('申込個票'!D51="","",'申込個票'!D51)</f>
      </c>
      <c r="D101" s="135">
        <f>IF('申込個票'!G51="","",'申込個票'!G51&amp;"  "&amp;'申込個票'!H51)</f>
      </c>
      <c r="E101" s="136">
        <f>IF('申込個票'!G51="","","男")</f>
      </c>
      <c r="F101" s="147">
        <f>IF('申込個票'!J51="","",'申込個票'!J51)</f>
      </c>
      <c r="G101" s="142">
        <f>IF('申込個票'!L51="","",'申込個票'!L51)</f>
      </c>
      <c r="H101" s="66">
        <f>IF('申込個票'!E51="","",'申込個票'!E51)</f>
      </c>
      <c r="I101" s="69">
        <f>IF('申込個票'!F51="","",'申込個票'!F51)</f>
      </c>
      <c r="J101" s="66"/>
      <c r="K101" s="69"/>
      <c r="L101" s="66"/>
      <c r="M101" s="69"/>
      <c r="N101" s="72"/>
      <c r="O101" s="89"/>
      <c r="P101" s="89"/>
      <c r="Q101" s="69"/>
      <c r="R101" s="49"/>
    </row>
    <row r="102" spans="2:18" ht="27" customHeight="1">
      <c r="B102" s="208">
        <f t="shared" si="1"/>
        <v>47</v>
      </c>
      <c r="C102" s="133">
        <f>IF('申込個票'!D52="","",'申込個票'!D52)</f>
      </c>
      <c r="D102" s="137">
        <f>IF('申込個票'!G52="","",'申込個票'!G52&amp;"  "&amp;'申込個票'!H52)</f>
      </c>
      <c r="E102" s="138">
        <f>IF('申込個票'!G52="","","男")</f>
      </c>
      <c r="F102" s="145">
        <f>IF('申込個票'!J52="","",'申込個票'!J52)</f>
      </c>
      <c r="G102" s="143">
        <f>IF('申込個票'!L52="","",'申込個票'!L52)</f>
      </c>
      <c r="H102" s="67">
        <f>IF('申込個票'!E52="","",'申込個票'!E52)</f>
      </c>
      <c r="I102" s="70">
        <f>IF('申込個票'!F52="","",'申込個票'!F52)</f>
      </c>
      <c r="J102" s="67"/>
      <c r="K102" s="70"/>
      <c r="L102" s="67"/>
      <c r="M102" s="70"/>
      <c r="N102" s="73"/>
      <c r="O102" s="90"/>
      <c r="P102" s="90"/>
      <c r="Q102" s="70"/>
      <c r="R102" s="49"/>
    </row>
    <row r="103" spans="2:18" ht="27" customHeight="1">
      <c r="B103" s="208">
        <f t="shared" si="1"/>
        <v>48</v>
      </c>
      <c r="C103" s="133">
        <f>IF('申込個票'!D53="","",'申込個票'!D53)</f>
      </c>
      <c r="D103" s="137">
        <f>IF('申込個票'!G53="","",'申込個票'!G53&amp;"  "&amp;'申込個票'!H53)</f>
      </c>
      <c r="E103" s="138">
        <f>IF('申込個票'!G53="","","男")</f>
      </c>
      <c r="F103" s="145">
        <f>IF('申込個票'!J53="","",'申込個票'!J53)</f>
      </c>
      <c r="G103" s="143">
        <f>IF('申込個票'!L53="","",'申込個票'!L53)</f>
      </c>
      <c r="H103" s="67">
        <f>IF('申込個票'!E53="","",'申込個票'!E53)</f>
      </c>
      <c r="I103" s="70">
        <f>IF('申込個票'!F53="","",'申込個票'!F53)</f>
      </c>
      <c r="J103" s="67"/>
      <c r="K103" s="70"/>
      <c r="L103" s="67"/>
      <c r="M103" s="70"/>
      <c r="N103" s="73"/>
      <c r="O103" s="90"/>
      <c r="P103" s="90"/>
      <c r="Q103" s="70"/>
      <c r="R103" s="49"/>
    </row>
    <row r="104" spans="2:18" ht="27" customHeight="1">
      <c r="B104" s="208">
        <f t="shared" si="1"/>
        <v>49</v>
      </c>
      <c r="C104" s="133">
        <f>IF('申込個票'!D54="","",'申込個票'!D54)</f>
      </c>
      <c r="D104" s="137">
        <f>IF('申込個票'!G54="","",'申込個票'!G54&amp;"  "&amp;'申込個票'!H54)</f>
      </c>
      <c r="E104" s="138">
        <f>IF('申込個票'!G54="","","男")</f>
      </c>
      <c r="F104" s="145">
        <f>IF('申込個票'!J54="","",'申込個票'!J54)</f>
      </c>
      <c r="G104" s="143">
        <f>IF('申込個票'!L54="","",'申込個票'!L54)</f>
      </c>
      <c r="H104" s="67">
        <f>IF('申込個票'!E54="","",'申込個票'!E54)</f>
      </c>
      <c r="I104" s="70">
        <f>IF('申込個票'!F54="","",'申込個票'!F54)</f>
      </c>
      <c r="J104" s="67"/>
      <c r="K104" s="70"/>
      <c r="L104" s="67"/>
      <c r="M104" s="70"/>
      <c r="N104" s="73"/>
      <c r="O104" s="90"/>
      <c r="P104" s="90"/>
      <c r="Q104" s="70"/>
      <c r="R104" s="49"/>
    </row>
    <row r="105" spans="2:18" ht="27" customHeight="1">
      <c r="B105" s="208">
        <f t="shared" si="1"/>
        <v>50</v>
      </c>
      <c r="C105" s="134">
        <f>IF('申込個票'!D55="","",'申込個票'!D55)</f>
      </c>
      <c r="D105" s="139">
        <f>IF('申込個票'!G55="","",'申込個票'!G55&amp;"  "&amp;'申込個票'!H55)</f>
      </c>
      <c r="E105" s="140">
        <f>IF('申込個票'!G55="","","男")</f>
      </c>
      <c r="F105" s="146">
        <f>IF('申込個票'!J55="","",'申込個票'!J55)</f>
      </c>
      <c r="G105" s="144">
        <f>IF('申込個票'!L55="","",'申込個票'!L55)</f>
      </c>
      <c r="H105" s="68">
        <f>IF('申込個票'!E55="","",'申込個票'!E55)</f>
      </c>
      <c r="I105" s="71">
        <f>IF('申込個票'!F55="","",'申込個票'!F55)</f>
      </c>
      <c r="J105" s="68"/>
      <c r="K105" s="71"/>
      <c r="L105" s="68"/>
      <c r="M105" s="71"/>
      <c r="N105" s="74"/>
      <c r="O105" s="91"/>
      <c r="P105" s="91"/>
      <c r="Q105" s="71"/>
      <c r="R105" s="49"/>
    </row>
    <row r="106" spans="2:18" ht="27" customHeight="1">
      <c r="B106" s="208">
        <f t="shared" si="1"/>
        <v>51</v>
      </c>
      <c r="C106" s="132">
        <f>IF('申込個票'!D56="","",'申込個票'!D56)</f>
      </c>
      <c r="D106" s="135">
        <f>IF('申込個票'!G56="","",'申込個票'!G56&amp;"  "&amp;'申込個票'!H56)</f>
      </c>
      <c r="E106" s="136">
        <f>IF('申込個票'!G56="","","男")</f>
      </c>
      <c r="F106" s="147">
        <f>IF('申込個票'!J56="","",'申込個票'!J56)</f>
      </c>
      <c r="G106" s="142">
        <f>IF('申込個票'!L56="","",'申込個票'!L56)</f>
      </c>
      <c r="H106" s="66">
        <f>IF('申込個票'!E56="","",'申込個票'!E56)</f>
      </c>
      <c r="I106" s="69">
        <f>IF('申込個票'!F56="","",'申込個票'!F56)</f>
      </c>
      <c r="J106" s="66"/>
      <c r="K106" s="69"/>
      <c r="L106" s="66"/>
      <c r="M106" s="69"/>
      <c r="N106" s="72"/>
      <c r="O106" s="89"/>
      <c r="P106" s="89"/>
      <c r="Q106" s="69"/>
      <c r="R106" s="49"/>
    </row>
    <row r="107" spans="2:18" ht="27" customHeight="1">
      <c r="B107" s="208">
        <f t="shared" si="1"/>
        <v>52</v>
      </c>
      <c r="C107" s="133">
        <f>IF('申込個票'!D57="","",'申込個票'!D57)</f>
      </c>
      <c r="D107" s="137">
        <f>IF('申込個票'!G57="","",'申込個票'!G57&amp;"  "&amp;'申込個票'!H57)</f>
      </c>
      <c r="E107" s="138">
        <f>IF('申込個票'!G57="","","男")</f>
      </c>
      <c r="F107" s="145">
        <f>IF('申込個票'!J57="","",'申込個票'!J57)</f>
      </c>
      <c r="G107" s="143">
        <f>IF('申込個票'!L57="","",'申込個票'!L57)</f>
      </c>
      <c r="H107" s="67">
        <f>IF('申込個票'!E57="","",'申込個票'!E57)</f>
      </c>
      <c r="I107" s="70">
        <f>IF('申込個票'!F57="","",'申込個票'!F57)</f>
      </c>
      <c r="J107" s="67"/>
      <c r="K107" s="70"/>
      <c r="L107" s="67"/>
      <c r="M107" s="70"/>
      <c r="N107" s="73"/>
      <c r="O107" s="90"/>
      <c r="P107" s="90"/>
      <c r="Q107" s="70"/>
      <c r="R107" s="49"/>
    </row>
    <row r="108" spans="2:18" ht="27" customHeight="1">
      <c r="B108" s="208">
        <f t="shared" si="1"/>
        <v>53</v>
      </c>
      <c r="C108" s="133">
        <f>IF('申込個票'!D58="","",'申込個票'!D58)</f>
      </c>
      <c r="D108" s="137">
        <f>IF('申込個票'!G58="","",'申込個票'!G58&amp;"  "&amp;'申込個票'!H58)</f>
      </c>
      <c r="E108" s="138">
        <f>IF('申込個票'!G58="","","男")</f>
      </c>
      <c r="F108" s="145">
        <f>IF('申込個票'!J58="","",'申込個票'!J58)</f>
      </c>
      <c r="G108" s="143">
        <f>IF('申込個票'!L58="","",'申込個票'!L58)</f>
      </c>
      <c r="H108" s="67">
        <f>IF('申込個票'!E58="","",'申込個票'!E58)</f>
      </c>
      <c r="I108" s="70">
        <f>IF('申込個票'!F58="","",'申込個票'!F58)</f>
      </c>
      <c r="J108" s="67"/>
      <c r="K108" s="70"/>
      <c r="L108" s="67"/>
      <c r="M108" s="70"/>
      <c r="N108" s="73"/>
      <c r="O108" s="90"/>
      <c r="P108" s="90"/>
      <c r="Q108" s="70"/>
      <c r="R108" s="49"/>
    </row>
    <row r="109" spans="2:18" ht="27" customHeight="1">
      <c r="B109" s="208">
        <f t="shared" si="1"/>
        <v>54</v>
      </c>
      <c r="C109" s="133">
        <f>IF('申込個票'!D59="","",'申込個票'!D59)</f>
      </c>
      <c r="D109" s="137">
        <f>IF('申込個票'!G59="","",'申込個票'!G59&amp;"  "&amp;'申込個票'!H59)</f>
      </c>
      <c r="E109" s="138">
        <f>IF('申込個票'!G59="","","男")</f>
      </c>
      <c r="F109" s="145">
        <f>IF('申込個票'!J59="","",'申込個票'!J59)</f>
      </c>
      <c r="G109" s="143">
        <f>IF('申込個票'!L59="","",'申込個票'!L59)</f>
      </c>
      <c r="H109" s="67">
        <f>IF('申込個票'!E59="","",'申込個票'!E59)</f>
      </c>
      <c r="I109" s="70">
        <f>IF('申込個票'!F59="","",'申込個票'!F59)</f>
      </c>
      <c r="J109" s="67"/>
      <c r="K109" s="70"/>
      <c r="L109" s="67"/>
      <c r="M109" s="70"/>
      <c r="N109" s="73"/>
      <c r="O109" s="90"/>
      <c r="P109" s="90"/>
      <c r="Q109" s="70"/>
      <c r="R109" s="49"/>
    </row>
    <row r="110" spans="2:18" ht="27" customHeight="1">
      <c r="B110" s="208">
        <f t="shared" si="1"/>
        <v>55</v>
      </c>
      <c r="C110" s="134">
        <f>IF('申込個票'!D60="","",'申込個票'!D60)</f>
      </c>
      <c r="D110" s="139">
        <f>IF('申込個票'!G60="","",'申込個票'!G60&amp;"  "&amp;'申込個票'!H60)</f>
      </c>
      <c r="E110" s="140">
        <f>IF('申込個票'!G60="","","男")</f>
      </c>
      <c r="F110" s="146">
        <f>IF('申込個票'!J60="","",'申込個票'!J60)</f>
      </c>
      <c r="G110" s="144">
        <f>IF('申込個票'!L60="","",'申込個票'!L60)</f>
      </c>
      <c r="H110" s="68">
        <f>IF('申込個票'!E60="","",'申込個票'!E60)</f>
      </c>
      <c r="I110" s="71">
        <f>IF('申込個票'!F60="","",'申込個票'!F60)</f>
      </c>
      <c r="J110" s="68"/>
      <c r="K110" s="71"/>
      <c r="L110" s="68"/>
      <c r="M110" s="71"/>
      <c r="N110" s="74"/>
      <c r="O110" s="91"/>
      <c r="P110" s="91"/>
      <c r="Q110" s="71"/>
      <c r="R110" s="49"/>
    </row>
    <row r="111" spans="2:18" ht="27" customHeight="1">
      <c r="B111" s="208">
        <f t="shared" si="1"/>
        <v>56</v>
      </c>
      <c r="C111" s="132">
        <f>IF('申込個票'!D61="","",'申込個票'!D61)</f>
      </c>
      <c r="D111" s="135">
        <f>IF('申込個票'!G61="","",'申込個票'!G61&amp;"  "&amp;'申込個票'!H61)</f>
      </c>
      <c r="E111" s="136">
        <f>IF('申込個票'!G61="","","男")</f>
      </c>
      <c r="F111" s="147">
        <f>IF('申込個票'!J61="","",'申込個票'!J61)</f>
      </c>
      <c r="G111" s="142">
        <f>IF('申込個票'!L61="","",'申込個票'!L61)</f>
      </c>
      <c r="H111" s="66">
        <f>IF('申込個票'!E61="","",'申込個票'!E61)</f>
      </c>
      <c r="I111" s="69">
        <f>IF('申込個票'!F61="","",'申込個票'!F61)</f>
      </c>
      <c r="J111" s="66"/>
      <c r="K111" s="69"/>
      <c r="L111" s="66"/>
      <c r="M111" s="69"/>
      <c r="N111" s="72"/>
      <c r="O111" s="89"/>
      <c r="P111" s="89"/>
      <c r="Q111" s="69"/>
      <c r="R111" s="49"/>
    </row>
    <row r="112" spans="2:18" ht="27" customHeight="1">
      <c r="B112" s="208">
        <f t="shared" si="1"/>
        <v>57</v>
      </c>
      <c r="C112" s="133">
        <f>IF('申込個票'!D62="","",'申込個票'!D62)</f>
      </c>
      <c r="D112" s="137">
        <f>IF('申込個票'!G62="","",'申込個票'!G62&amp;"  "&amp;'申込個票'!H62)</f>
      </c>
      <c r="E112" s="138">
        <f>IF('申込個票'!G62="","","男")</f>
      </c>
      <c r="F112" s="145">
        <f>IF('申込個票'!J62="","",'申込個票'!J62)</f>
      </c>
      <c r="G112" s="143">
        <f>IF('申込個票'!L62="","",'申込個票'!L62)</f>
      </c>
      <c r="H112" s="67">
        <f>IF('申込個票'!E62="","",'申込個票'!E62)</f>
      </c>
      <c r="I112" s="70">
        <f>IF('申込個票'!F62="","",'申込個票'!F62)</f>
      </c>
      <c r="J112" s="67"/>
      <c r="K112" s="70"/>
      <c r="L112" s="67"/>
      <c r="M112" s="70"/>
      <c r="N112" s="73"/>
      <c r="O112" s="90"/>
      <c r="P112" s="90"/>
      <c r="Q112" s="70"/>
      <c r="R112" s="49"/>
    </row>
    <row r="113" spans="2:18" ht="27" customHeight="1">
      <c r="B113" s="208">
        <f t="shared" si="1"/>
        <v>58</v>
      </c>
      <c r="C113" s="133">
        <f>IF('申込個票'!D63="","",'申込個票'!D63)</f>
      </c>
      <c r="D113" s="137">
        <f>IF('申込個票'!G63="","",'申込個票'!G63&amp;"  "&amp;'申込個票'!H63)</f>
      </c>
      <c r="E113" s="138">
        <f>IF('申込個票'!G63="","","男")</f>
      </c>
      <c r="F113" s="145">
        <f>IF('申込個票'!J63="","",'申込個票'!J63)</f>
      </c>
      <c r="G113" s="143">
        <f>IF('申込個票'!L63="","",'申込個票'!L63)</f>
      </c>
      <c r="H113" s="67">
        <f>IF('申込個票'!E63="","",'申込個票'!E63)</f>
      </c>
      <c r="I113" s="70">
        <f>IF('申込個票'!F63="","",'申込個票'!F63)</f>
      </c>
      <c r="J113" s="67"/>
      <c r="K113" s="70"/>
      <c r="L113" s="67"/>
      <c r="M113" s="70"/>
      <c r="N113" s="73"/>
      <c r="O113" s="90"/>
      <c r="P113" s="90"/>
      <c r="Q113" s="70"/>
      <c r="R113" s="49"/>
    </row>
    <row r="114" spans="2:18" ht="27" customHeight="1">
      <c r="B114" s="208">
        <f t="shared" si="1"/>
        <v>59</v>
      </c>
      <c r="C114" s="133">
        <f>IF('申込個票'!D64="","",'申込個票'!D64)</f>
      </c>
      <c r="D114" s="137">
        <f>IF('申込個票'!G64="","",'申込個票'!G64&amp;"  "&amp;'申込個票'!H64)</f>
      </c>
      <c r="E114" s="138">
        <f>IF('申込個票'!G64="","","男")</f>
      </c>
      <c r="F114" s="145">
        <f>IF('申込個票'!J64="","",'申込個票'!J64)</f>
      </c>
      <c r="G114" s="143">
        <f>IF('申込個票'!L64="","",'申込個票'!L64)</f>
      </c>
      <c r="H114" s="67">
        <f>IF('申込個票'!E64="","",'申込個票'!E64)</f>
      </c>
      <c r="I114" s="70">
        <f>IF('申込個票'!F64="","",'申込個票'!F64)</f>
      </c>
      <c r="J114" s="67"/>
      <c r="K114" s="70"/>
      <c r="L114" s="67"/>
      <c r="M114" s="70"/>
      <c r="N114" s="73"/>
      <c r="O114" s="90"/>
      <c r="P114" s="90"/>
      <c r="Q114" s="70"/>
      <c r="R114" s="49"/>
    </row>
    <row r="115" spans="2:18" ht="27" customHeight="1">
      <c r="B115" s="208">
        <f t="shared" si="1"/>
        <v>60</v>
      </c>
      <c r="C115" s="134">
        <f>IF('申込個票'!D65="","",'申込個票'!D65)</f>
      </c>
      <c r="D115" s="139">
        <f>IF('申込個票'!G65="","",'申込個票'!G65&amp;"  "&amp;'申込個票'!H65)</f>
      </c>
      <c r="E115" s="140">
        <f>IF('申込個票'!G65="","","男")</f>
      </c>
      <c r="F115" s="146">
        <f>IF('申込個票'!J65="","",'申込個票'!J65)</f>
      </c>
      <c r="G115" s="144">
        <f>IF('申込個票'!L65="","",'申込個票'!L65)</f>
      </c>
      <c r="H115" s="68">
        <f>IF('申込個票'!E65="","",'申込個票'!E65)</f>
      </c>
      <c r="I115" s="71">
        <f>IF('申込個票'!F65="","",'申込個票'!F65)</f>
      </c>
      <c r="J115" s="68"/>
      <c r="K115" s="71"/>
      <c r="L115" s="68"/>
      <c r="M115" s="71"/>
      <c r="N115" s="74"/>
      <c r="O115" s="91"/>
      <c r="P115" s="91"/>
      <c r="Q115" s="71"/>
      <c r="R115" s="49"/>
    </row>
    <row r="116" spans="2:18" ht="51.75" customHeight="1">
      <c r="B116" s="208"/>
      <c r="C116" s="50"/>
      <c r="D116" s="39"/>
      <c r="E116" s="49"/>
      <c r="F116" s="49"/>
      <c r="G116" s="50"/>
      <c r="H116" s="51"/>
      <c r="I116" s="52"/>
      <c r="J116" s="51"/>
      <c r="K116" s="52"/>
      <c r="L116" s="51"/>
      <c r="M116" s="58"/>
      <c r="N116" s="58"/>
      <c r="O116" s="58"/>
      <c r="P116" s="58"/>
      <c r="Q116" s="58"/>
      <c r="R116" s="49"/>
    </row>
    <row r="117" spans="2:18" ht="51.75" customHeight="1">
      <c r="B117" s="208"/>
      <c r="C117" s="50"/>
      <c r="D117" s="39"/>
      <c r="E117" s="49"/>
      <c r="F117" s="49"/>
      <c r="G117" s="50"/>
      <c r="H117" s="51"/>
      <c r="I117" s="52"/>
      <c r="J117" s="51"/>
      <c r="K117" s="52"/>
      <c r="L117" s="51"/>
      <c r="M117" s="58"/>
      <c r="N117" s="58"/>
      <c r="O117" s="58"/>
      <c r="P117" s="58"/>
      <c r="Q117" s="58"/>
      <c r="R117" s="49"/>
    </row>
    <row r="118" spans="2:10" ht="13.5">
      <c r="B118" s="208"/>
      <c r="C118" s="36" t="s">
        <v>7</v>
      </c>
      <c r="J118" s="39"/>
    </row>
    <row r="119" spans="2:17" ht="14.25">
      <c r="B119" s="208"/>
      <c r="D119" s="60" t="str">
        <f>IF(D61="","",$D$3)</f>
        <v>第  回　      陸上競技大会・記録会申込一覧表</v>
      </c>
      <c r="J119" s="39"/>
      <c r="P119" s="40" t="s">
        <v>104</v>
      </c>
      <c r="Q119" s="148">
        <f>Q61+1</f>
        <v>3</v>
      </c>
    </row>
    <row r="120" spans="2:17" ht="13.5">
      <c r="B120" s="208"/>
      <c r="D120" s="38"/>
      <c r="E120" s="38"/>
      <c r="F120" s="38"/>
      <c r="G120" s="41"/>
      <c r="H120" s="38"/>
      <c r="I120" s="38"/>
      <c r="J120" s="42"/>
      <c r="K120" s="38"/>
      <c r="L120" s="38"/>
      <c r="M120" s="38"/>
      <c r="N120" s="38"/>
      <c r="O120" s="38"/>
      <c r="P120" s="38"/>
      <c r="Q120" s="38"/>
    </row>
    <row r="121" spans="2:10" ht="13.5">
      <c r="B121" s="208"/>
      <c r="J121" s="39"/>
    </row>
    <row r="122" spans="2:12" ht="13.5">
      <c r="B122" s="208"/>
      <c r="D122" s="43"/>
      <c r="E122" s="320" t="s">
        <v>9</v>
      </c>
      <c r="F122" s="320"/>
      <c r="G122" s="320"/>
      <c r="H122" s="320"/>
      <c r="I122" s="320"/>
      <c r="J122" s="320"/>
      <c r="K122" s="320"/>
      <c r="L122" s="43"/>
    </row>
    <row r="123" spans="2:12" ht="24" customHeight="1">
      <c r="B123" s="208"/>
      <c r="J123" s="39"/>
      <c r="L123" s="37" t="str">
        <f>IF(L65="","",$L$7)</f>
        <v>平成　 年　　月　　日</v>
      </c>
    </row>
    <row r="124" spans="2:10" ht="15.75" customHeight="1">
      <c r="B124" s="208"/>
      <c r="J124" s="39"/>
    </row>
    <row r="125" spans="2:10" ht="24" customHeight="1">
      <c r="B125" s="208"/>
      <c r="F125" s="98" t="str">
        <f>IF(F$9="","",$F$9)</f>
        <v>松戸市陸上競技協会</v>
      </c>
      <c r="J125" s="39"/>
    </row>
    <row r="126" spans="2:10" ht="13.5">
      <c r="B126" s="208"/>
      <c r="F126" s="98" t="str">
        <f>IF(F$10="","",$F$10)</f>
        <v>会長　　林　英昭　様</v>
      </c>
      <c r="J126" s="39"/>
    </row>
    <row r="127" spans="2:10" ht="13.5">
      <c r="B127" s="208"/>
      <c r="C127" s="41"/>
      <c r="J127" s="39"/>
    </row>
    <row r="128" spans="2:17" ht="21" customHeight="1">
      <c r="B128" s="208"/>
      <c r="D128" s="44" t="s">
        <v>30</v>
      </c>
      <c r="E128" s="321">
        <f>IF($E$12="","",$E$12)</f>
      </c>
      <c r="F128" s="322"/>
      <c r="G128" s="322"/>
      <c r="H128" s="322"/>
      <c r="I128" s="323"/>
      <c r="J128" s="324" t="s">
        <v>10</v>
      </c>
      <c r="K128" s="325"/>
      <c r="L128" s="321">
        <f>IF($L$12="","",$L$12)</f>
      </c>
      <c r="M128" s="322"/>
      <c r="N128" s="322"/>
      <c r="O128" s="322"/>
      <c r="P128" s="322"/>
      <c r="Q128" s="323"/>
    </row>
    <row r="129" spans="2:17" ht="21" customHeight="1">
      <c r="B129" s="208"/>
      <c r="D129" s="345" t="s">
        <v>161</v>
      </c>
      <c r="E129" s="347">
        <f>IF($E$13="","",$E$13)</f>
      </c>
      <c r="F129" s="348"/>
      <c r="G129" s="348"/>
      <c r="H129" s="348"/>
      <c r="I129" s="326" t="s">
        <v>105</v>
      </c>
      <c r="J129" s="329" t="s">
        <v>32</v>
      </c>
      <c r="K129" s="337" t="str">
        <f>IF($K$13="","",$K$13)</f>
        <v> 〒</v>
      </c>
      <c r="L129" s="338"/>
      <c r="M129" s="338"/>
      <c r="N129" s="45"/>
      <c r="O129" s="45"/>
      <c r="P129" s="45"/>
      <c r="Q129" s="46"/>
    </row>
    <row r="130" spans="2:17" ht="21" customHeight="1">
      <c r="B130" s="208"/>
      <c r="D130" s="346"/>
      <c r="E130" s="349"/>
      <c r="F130" s="350"/>
      <c r="G130" s="350"/>
      <c r="H130" s="350"/>
      <c r="I130" s="327"/>
      <c r="J130" s="353"/>
      <c r="K130" s="339">
        <f>IF($K$14="","",$K$14)</f>
      </c>
      <c r="L130" s="340"/>
      <c r="M130" s="340"/>
      <c r="N130" s="340"/>
      <c r="O130" s="340"/>
      <c r="P130" s="340"/>
      <c r="Q130" s="341"/>
    </row>
    <row r="131" spans="2:17" ht="21" customHeight="1">
      <c r="B131" s="208"/>
      <c r="D131" s="330"/>
      <c r="E131" s="351"/>
      <c r="F131" s="352"/>
      <c r="G131" s="352"/>
      <c r="H131" s="352"/>
      <c r="I131" s="328"/>
      <c r="J131" s="353"/>
      <c r="K131" s="339"/>
      <c r="L131" s="340"/>
      <c r="M131" s="340"/>
      <c r="N131" s="340"/>
      <c r="O131" s="340"/>
      <c r="P131" s="340"/>
      <c r="Q131" s="341"/>
    </row>
    <row r="132" spans="2:17" ht="21" customHeight="1">
      <c r="B132" s="208"/>
      <c r="D132" s="329" t="s">
        <v>31</v>
      </c>
      <c r="E132" s="347">
        <f>IF($E$16="","",$E$16)</f>
      </c>
      <c r="F132" s="348"/>
      <c r="G132" s="348"/>
      <c r="H132" s="348"/>
      <c r="I132" s="326" t="s">
        <v>105</v>
      </c>
      <c r="J132" s="354"/>
      <c r="K132" s="342"/>
      <c r="L132" s="343"/>
      <c r="M132" s="343"/>
      <c r="N132" s="343"/>
      <c r="O132" s="343"/>
      <c r="P132" s="343"/>
      <c r="Q132" s="344"/>
    </row>
    <row r="133" spans="2:17" ht="21" customHeight="1">
      <c r="B133" s="208"/>
      <c r="D133" s="346"/>
      <c r="E133" s="349"/>
      <c r="F133" s="350"/>
      <c r="G133" s="350"/>
      <c r="H133" s="350"/>
      <c r="I133" s="327"/>
      <c r="J133" s="329" t="s">
        <v>33</v>
      </c>
      <c r="K133" s="331">
        <f>IF($K$17="","",$K$17)</f>
      </c>
      <c r="L133" s="332"/>
      <c r="M133" s="332"/>
      <c r="N133" s="332"/>
      <c r="O133" s="332"/>
      <c r="P133" s="332"/>
      <c r="Q133" s="333"/>
    </row>
    <row r="134" spans="2:17" ht="21" customHeight="1">
      <c r="B134" s="208"/>
      <c r="D134" s="330"/>
      <c r="E134" s="351"/>
      <c r="F134" s="352"/>
      <c r="G134" s="352"/>
      <c r="H134" s="352"/>
      <c r="I134" s="328"/>
      <c r="J134" s="330"/>
      <c r="K134" s="334"/>
      <c r="L134" s="335"/>
      <c r="M134" s="335"/>
      <c r="N134" s="335"/>
      <c r="O134" s="335"/>
      <c r="P134" s="335"/>
      <c r="Q134" s="336"/>
    </row>
    <row r="135" spans="2:17" ht="21" customHeight="1">
      <c r="B135" s="208"/>
      <c r="D135" s="42"/>
      <c r="E135" s="42"/>
      <c r="F135" s="42"/>
      <c r="G135" s="42"/>
      <c r="H135" s="42"/>
      <c r="I135" s="42"/>
      <c r="J135" s="42"/>
      <c r="K135" s="39"/>
      <c r="L135" s="39"/>
      <c r="M135" s="39"/>
      <c r="N135" s="39"/>
      <c r="O135" s="39"/>
      <c r="P135" s="39"/>
      <c r="Q135" s="39"/>
    </row>
    <row r="136" spans="2:17" ht="15" customHeight="1">
      <c r="B136" s="208"/>
      <c r="C136" s="76" t="s">
        <v>111</v>
      </c>
      <c r="D136" s="77"/>
      <c r="E136" s="78"/>
      <c r="F136" s="78"/>
      <c r="G136" s="79"/>
      <c r="H136" s="80"/>
      <c r="I136" s="81"/>
      <c r="J136" s="80"/>
      <c r="K136" s="81"/>
      <c r="L136" s="80"/>
      <c r="M136" s="81"/>
      <c r="N136" s="54"/>
      <c r="O136" s="54"/>
      <c r="P136" s="54"/>
      <c r="Q136" s="55"/>
    </row>
    <row r="137" spans="2:17" ht="15" customHeight="1">
      <c r="B137" s="208"/>
      <c r="C137" s="82" t="s">
        <v>112</v>
      </c>
      <c r="D137" s="48"/>
      <c r="E137" s="49"/>
      <c r="F137" s="49"/>
      <c r="G137" s="50"/>
      <c r="H137" s="51"/>
      <c r="I137" s="52"/>
      <c r="J137" s="51"/>
      <c r="K137" s="173"/>
      <c r="L137" s="171"/>
      <c r="M137" s="171"/>
      <c r="N137" s="171"/>
      <c r="O137" s="171"/>
      <c r="P137" s="56"/>
      <c r="Q137" s="57"/>
    </row>
    <row r="138" spans="2:17" ht="15" customHeight="1">
      <c r="B138" s="208"/>
      <c r="C138" s="82"/>
      <c r="D138" s="48"/>
      <c r="E138" s="49"/>
      <c r="F138" s="49"/>
      <c r="G138" s="50"/>
      <c r="H138" s="51"/>
      <c r="I138" s="52"/>
      <c r="J138" s="51"/>
      <c r="K138" s="48"/>
      <c r="L138" s="171"/>
      <c r="M138" s="171"/>
      <c r="N138" s="171"/>
      <c r="O138" s="171"/>
      <c r="P138" s="56"/>
      <c r="Q138" s="57"/>
    </row>
    <row r="139" spans="2:17" ht="15" customHeight="1">
      <c r="B139" s="208"/>
      <c r="C139" s="82" t="s">
        <v>13</v>
      </c>
      <c r="D139" s="48"/>
      <c r="E139" s="49"/>
      <c r="F139" s="49"/>
      <c r="G139" s="50"/>
      <c r="H139" s="51"/>
      <c r="I139" s="52"/>
      <c r="J139" s="51"/>
      <c r="K139" s="48"/>
      <c r="L139" s="171"/>
      <c r="M139" s="171"/>
      <c r="N139" s="171"/>
      <c r="O139" s="171"/>
      <c r="P139" s="56"/>
      <c r="Q139" s="57"/>
    </row>
    <row r="140" spans="2:17" ht="15" customHeight="1">
      <c r="B140" s="208"/>
      <c r="C140" s="82" t="s">
        <v>26</v>
      </c>
      <c r="D140" s="48"/>
      <c r="E140" s="49"/>
      <c r="F140" s="49"/>
      <c r="G140" s="50"/>
      <c r="H140" s="51"/>
      <c r="I140" s="52"/>
      <c r="J140" s="51"/>
      <c r="K140" s="48"/>
      <c r="L140" s="51"/>
      <c r="M140" s="52"/>
      <c r="N140" s="56"/>
      <c r="O140" s="56"/>
      <c r="P140" s="56"/>
      <c r="Q140" s="57"/>
    </row>
    <row r="141" spans="2:17" ht="15" customHeight="1">
      <c r="B141" s="208"/>
      <c r="C141" s="47" t="s">
        <v>113</v>
      </c>
      <c r="D141" s="40"/>
      <c r="E141" s="83"/>
      <c r="F141" s="83"/>
      <c r="G141" s="84"/>
      <c r="H141" s="85"/>
      <c r="I141" s="59"/>
      <c r="J141" s="85"/>
      <c r="K141" s="157"/>
      <c r="L141" s="85"/>
      <c r="M141" s="157"/>
      <c r="N141" s="157"/>
      <c r="O141" s="157"/>
      <c r="P141" s="157"/>
      <c r="Q141" s="172"/>
    </row>
    <row r="142" spans="2:18" ht="19.5" customHeight="1">
      <c r="B142" s="208"/>
      <c r="C142" s="310" t="s">
        <v>106</v>
      </c>
      <c r="D142" s="312" t="s">
        <v>15</v>
      </c>
      <c r="E142" s="314" t="s">
        <v>16</v>
      </c>
      <c r="F142" s="316" t="s">
        <v>29</v>
      </c>
      <c r="G142" s="318" t="s">
        <v>17</v>
      </c>
      <c r="H142" s="355"/>
      <c r="I142" s="356"/>
      <c r="J142" s="355"/>
      <c r="K142" s="356"/>
      <c r="L142" s="355"/>
      <c r="M142" s="356"/>
      <c r="N142" s="357"/>
      <c r="O142" s="358"/>
      <c r="P142" s="358"/>
      <c r="Q142" s="359"/>
      <c r="R142" s="49"/>
    </row>
    <row r="143" spans="2:18" ht="19.5" customHeight="1">
      <c r="B143" s="208"/>
      <c r="C143" s="311"/>
      <c r="D143" s="313"/>
      <c r="E143" s="315"/>
      <c r="F143" s="317"/>
      <c r="G143" s="319"/>
      <c r="H143" s="61" t="s">
        <v>107</v>
      </c>
      <c r="I143" s="65" t="s">
        <v>21</v>
      </c>
      <c r="J143" s="62"/>
      <c r="K143" s="65"/>
      <c r="L143" s="62"/>
      <c r="M143" s="65"/>
      <c r="N143" s="75"/>
      <c r="O143" s="63"/>
      <c r="P143" s="64"/>
      <c r="Q143" s="65"/>
      <c r="R143" s="49"/>
    </row>
    <row r="144" spans="2:18" ht="27" customHeight="1">
      <c r="B144" s="208">
        <f>B115+1</f>
        <v>61</v>
      </c>
      <c r="C144" s="132">
        <f>IF('申込個票'!D66="","",'申込個票'!D66)</f>
      </c>
      <c r="D144" s="135">
        <f>IF('申込個票'!G66="","",'申込個票'!G66&amp;"  "&amp;'申込個票'!H66)</f>
      </c>
      <c r="E144" s="136">
        <f>IF('申込個票'!G66="","","男")</f>
      </c>
      <c r="F144" s="141">
        <f>IF('申込個票'!J66="","",'申込個票'!J66)</f>
      </c>
      <c r="G144" s="142">
        <f>IF('申込個票'!L66="","",'申込個票'!L66)</f>
      </c>
      <c r="H144" s="66">
        <f>IF('申込個票'!E66="","",'申込個票'!E66)</f>
      </c>
      <c r="I144" s="69">
        <f>IF('申込個票'!F66="","",'申込個票'!F66)</f>
      </c>
      <c r="J144" s="66"/>
      <c r="K144" s="69"/>
      <c r="L144" s="66"/>
      <c r="M144" s="69"/>
      <c r="N144" s="72"/>
      <c r="O144" s="89"/>
      <c r="P144" s="89"/>
      <c r="Q144" s="69"/>
      <c r="R144" s="49"/>
    </row>
    <row r="145" spans="2:18" ht="27" customHeight="1">
      <c r="B145" s="208">
        <f>B144+1</f>
        <v>62</v>
      </c>
      <c r="C145" s="133">
        <f>IF('申込個票'!D67="","",'申込個票'!D67)</f>
      </c>
      <c r="D145" s="137">
        <f>IF('申込個票'!G67="","",'申込個票'!G67&amp;"  "&amp;'申込個票'!H67)</f>
      </c>
      <c r="E145" s="138">
        <f>IF('申込個票'!G67="","","男")</f>
      </c>
      <c r="F145" s="145">
        <f>IF('申込個票'!J67="","",'申込個票'!J67)</f>
      </c>
      <c r="G145" s="143">
        <f>IF('申込個票'!L67="","",'申込個票'!L67)</f>
      </c>
      <c r="H145" s="67">
        <f>IF('申込個票'!E67="","",'申込個票'!E67)</f>
      </c>
      <c r="I145" s="70">
        <f>IF('申込個票'!F67="","",'申込個票'!F67)</f>
      </c>
      <c r="J145" s="67"/>
      <c r="K145" s="70"/>
      <c r="L145" s="67"/>
      <c r="M145" s="70"/>
      <c r="N145" s="73"/>
      <c r="O145" s="90"/>
      <c r="P145" s="90"/>
      <c r="Q145" s="70"/>
      <c r="R145" s="49"/>
    </row>
    <row r="146" spans="2:18" ht="27" customHeight="1">
      <c r="B146" s="208">
        <f aca="true" t="shared" si="2" ref="B146:B173">B145+1</f>
        <v>63</v>
      </c>
      <c r="C146" s="133">
        <f>IF('申込個票'!D68="","",'申込個票'!D68)</f>
      </c>
      <c r="D146" s="137">
        <f>IF('申込個票'!G68="","",'申込個票'!G68&amp;"  "&amp;'申込個票'!H68)</f>
      </c>
      <c r="E146" s="138">
        <f>IF('申込個票'!G68="","","男")</f>
      </c>
      <c r="F146" s="145">
        <f>IF('申込個票'!J68="","",'申込個票'!J68)</f>
      </c>
      <c r="G146" s="143">
        <f>IF('申込個票'!L68="","",'申込個票'!L68)</f>
      </c>
      <c r="H146" s="67">
        <f>IF('申込個票'!E68="","",'申込個票'!E68)</f>
      </c>
      <c r="I146" s="70">
        <f>IF('申込個票'!F68="","",'申込個票'!F68)</f>
      </c>
      <c r="J146" s="67"/>
      <c r="K146" s="70"/>
      <c r="L146" s="67"/>
      <c r="M146" s="70"/>
      <c r="N146" s="73"/>
      <c r="O146" s="90"/>
      <c r="P146" s="90"/>
      <c r="Q146" s="70"/>
      <c r="R146" s="49"/>
    </row>
    <row r="147" spans="2:18" ht="27" customHeight="1">
      <c r="B147" s="208">
        <f t="shared" si="2"/>
        <v>64</v>
      </c>
      <c r="C147" s="133">
        <f>IF('申込個票'!D69="","",'申込個票'!D69)</f>
      </c>
      <c r="D147" s="137">
        <f>IF('申込個票'!G69="","",'申込個票'!G69&amp;"  "&amp;'申込個票'!H69)</f>
      </c>
      <c r="E147" s="138">
        <f>IF('申込個票'!G69="","","男")</f>
      </c>
      <c r="F147" s="145">
        <f>IF('申込個票'!J69="","",'申込個票'!J69)</f>
      </c>
      <c r="G147" s="143">
        <f>IF('申込個票'!L69="","",'申込個票'!L69)</f>
      </c>
      <c r="H147" s="67">
        <f>IF('申込個票'!E69="","",'申込個票'!E69)</f>
      </c>
      <c r="I147" s="70">
        <f>IF('申込個票'!F69="","",'申込個票'!F69)</f>
      </c>
      <c r="J147" s="67"/>
      <c r="K147" s="70"/>
      <c r="L147" s="67"/>
      <c r="M147" s="70"/>
      <c r="N147" s="73"/>
      <c r="O147" s="90"/>
      <c r="P147" s="90"/>
      <c r="Q147" s="70"/>
      <c r="R147" s="49"/>
    </row>
    <row r="148" spans="2:18" ht="27" customHeight="1">
      <c r="B148" s="208">
        <f t="shared" si="2"/>
        <v>65</v>
      </c>
      <c r="C148" s="134">
        <f>IF('申込個票'!D70="","",'申込個票'!D70)</f>
      </c>
      <c r="D148" s="139">
        <f>IF('申込個票'!G70="","",'申込個票'!G70&amp;"  "&amp;'申込個票'!H70)</f>
      </c>
      <c r="E148" s="140">
        <f>IF('申込個票'!G70="","","男")</f>
      </c>
      <c r="F148" s="146">
        <f>IF('申込個票'!J70="","",'申込個票'!J70)</f>
      </c>
      <c r="G148" s="144">
        <f>IF('申込個票'!L70="","",'申込個票'!L70)</f>
      </c>
      <c r="H148" s="68">
        <f>IF('申込個票'!E70="","",'申込個票'!E70)</f>
      </c>
      <c r="I148" s="71">
        <f>IF('申込個票'!F70="","",'申込個票'!F70)</f>
      </c>
      <c r="J148" s="68"/>
      <c r="K148" s="71"/>
      <c r="L148" s="68"/>
      <c r="M148" s="71"/>
      <c r="N148" s="74"/>
      <c r="O148" s="91"/>
      <c r="P148" s="91"/>
      <c r="Q148" s="71"/>
      <c r="R148" s="49"/>
    </row>
    <row r="149" spans="2:18" ht="27" customHeight="1">
      <c r="B149" s="208">
        <f t="shared" si="2"/>
        <v>66</v>
      </c>
      <c r="C149" s="132">
        <f>IF('申込個票'!D71="","",'申込個票'!D71)</f>
      </c>
      <c r="D149" s="135">
        <f>IF('申込個票'!G71="","",'申込個票'!G71&amp;"  "&amp;'申込個票'!H71)</f>
      </c>
      <c r="E149" s="136">
        <f>IF('申込個票'!G71="","","男")</f>
      </c>
      <c r="F149" s="147">
        <f>IF('申込個票'!J71="","",'申込個票'!J71)</f>
      </c>
      <c r="G149" s="142">
        <f>IF('申込個票'!L71="","",'申込個票'!L71)</f>
      </c>
      <c r="H149" s="66">
        <f>IF('申込個票'!E71="","",'申込個票'!E71)</f>
      </c>
      <c r="I149" s="69">
        <f>IF('申込個票'!F71="","",'申込個票'!F71)</f>
      </c>
      <c r="J149" s="66"/>
      <c r="K149" s="69"/>
      <c r="L149" s="66"/>
      <c r="M149" s="69"/>
      <c r="N149" s="72"/>
      <c r="O149" s="89"/>
      <c r="P149" s="89"/>
      <c r="Q149" s="69"/>
      <c r="R149" s="49"/>
    </row>
    <row r="150" spans="2:18" ht="27" customHeight="1">
      <c r="B150" s="208">
        <f t="shared" si="2"/>
        <v>67</v>
      </c>
      <c r="C150" s="133">
        <f>IF('申込個票'!D72="","",'申込個票'!D72)</f>
      </c>
      <c r="D150" s="137">
        <f>IF('申込個票'!G72="","",'申込個票'!G72&amp;"  "&amp;'申込個票'!H72)</f>
      </c>
      <c r="E150" s="138">
        <f>IF('申込個票'!G72="","","男")</f>
      </c>
      <c r="F150" s="145">
        <f>IF('申込個票'!J72="","",'申込個票'!J72)</f>
      </c>
      <c r="G150" s="143">
        <f>IF('申込個票'!L72="","",'申込個票'!L72)</f>
      </c>
      <c r="H150" s="67">
        <f>IF('申込個票'!E72="","",'申込個票'!E72)</f>
      </c>
      <c r="I150" s="70">
        <f>IF('申込個票'!F72="","",'申込個票'!F72)</f>
      </c>
      <c r="J150" s="67"/>
      <c r="K150" s="70"/>
      <c r="L150" s="67"/>
      <c r="M150" s="70"/>
      <c r="N150" s="73"/>
      <c r="O150" s="90"/>
      <c r="P150" s="90"/>
      <c r="Q150" s="70"/>
      <c r="R150" s="49"/>
    </row>
    <row r="151" spans="2:18" ht="27" customHeight="1">
      <c r="B151" s="208">
        <f t="shared" si="2"/>
        <v>68</v>
      </c>
      <c r="C151" s="133">
        <f>IF('申込個票'!D73="","",'申込個票'!D73)</f>
      </c>
      <c r="D151" s="137">
        <f>IF('申込個票'!G73="","",'申込個票'!G73&amp;"  "&amp;'申込個票'!H73)</f>
      </c>
      <c r="E151" s="138">
        <f>IF('申込個票'!G73="","","男")</f>
      </c>
      <c r="F151" s="145">
        <f>IF('申込個票'!J73="","",'申込個票'!J73)</f>
      </c>
      <c r="G151" s="143">
        <f>IF('申込個票'!L73="","",'申込個票'!L73)</f>
      </c>
      <c r="H151" s="67">
        <f>IF('申込個票'!E73="","",'申込個票'!E73)</f>
      </c>
      <c r="I151" s="70">
        <f>IF('申込個票'!F73="","",'申込個票'!F73)</f>
      </c>
      <c r="J151" s="67"/>
      <c r="K151" s="70"/>
      <c r="L151" s="67"/>
      <c r="M151" s="70"/>
      <c r="N151" s="73"/>
      <c r="O151" s="90"/>
      <c r="P151" s="90"/>
      <c r="Q151" s="70"/>
      <c r="R151" s="49"/>
    </row>
    <row r="152" spans="2:18" ht="27" customHeight="1">
      <c r="B152" s="208">
        <f t="shared" si="2"/>
        <v>69</v>
      </c>
      <c r="C152" s="133">
        <f>IF('申込個票'!D74="","",'申込個票'!D74)</f>
      </c>
      <c r="D152" s="137">
        <f>IF('申込個票'!G74="","",'申込個票'!G74&amp;"  "&amp;'申込個票'!H74)</f>
      </c>
      <c r="E152" s="138">
        <f>IF('申込個票'!G74="","","男")</f>
      </c>
      <c r="F152" s="145">
        <f>IF('申込個票'!J74="","",'申込個票'!J74)</f>
      </c>
      <c r="G152" s="143">
        <f>IF('申込個票'!L74="","",'申込個票'!L74)</f>
      </c>
      <c r="H152" s="67">
        <f>IF('申込個票'!E74="","",'申込個票'!E74)</f>
      </c>
      <c r="I152" s="70">
        <f>IF('申込個票'!F74="","",'申込個票'!F74)</f>
      </c>
      <c r="J152" s="67"/>
      <c r="K152" s="70"/>
      <c r="L152" s="67"/>
      <c r="M152" s="70"/>
      <c r="N152" s="73"/>
      <c r="O152" s="90"/>
      <c r="P152" s="90"/>
      <c r="Q152" s="70"/>
      <c r="R152" s="49"/>
    </row>
    <row r="153" spans="2:18" ht="27" customHeight="1">
      <c r="B153" s="208">
        <f t="shared" si="2"/>
        <v>70</v>
      </c>
      <c r="C153" s="134">
        <f>IF('申込個票'!D75="","",'申込個票'!D75)</f>
      </c>
      <c r="D153" s="139">
        <f>IF('申込個票'!G75="","",'申込個票'!G75&amp;"  "&amp;'申込個票'!H75)</f>
      </c>
      <c r="E153" s="140">
        <f>IF('申込個票'!G75="","","男")</f>
      </c>
      <c r="F153" s="146">
        <f>IF('申込個票'!J75="","",'申込個票'!J75)</f>
      </c>
      <c r="G153" s="144">
        <f>IF('申込個票'!L75="","",'申込個票'!L75)</f>
      </c>
      <c r="H153" s="68">
        <f>IF('申込個票'!E75="","",'申込個票'!E75)</f>
      </c>
      <c r="I153" s="71">
        <f>IF('申込個票'!F75="","",'申込個票'!F75)</f>
      </c>
      <c r="J153" s="68"/>
      <c r="K153" s="71"/>
      <c r="L153" s="68"/>
      <c r="M153" s="71"/>
      <c r="N153" s="74"/>
      <c r="O153" s="91"/>
      <c r="P153" s="91"/>
      <c r="Q153" s="71"/>
      <c r="R153" s="49"/>
    </row>
    <row r="154" spans="2:18" ht="27" customHeight="1">
      <c r="B154" s="208">
        <f t="shared" si="2"/>
        <v>71</v>
      </c>
      <c r="C154" s="132">
        <f>IF('申込個票'!D76="","",'申込個票'!D76)</f>
      </c>
      <c r="D154" s="135">
        <f>IF('申込個票'!G76="","",'申込個票'!G76&amp;"  "&amp;'申込個票'!H76)</f>
      </c>
      <c r="E154" s="136">
        <f>IF('申込個票'!G76="","","男")</f>
      </c>
      <c r="F154" s="147">
        <f>IF('申込個票'!J76="","",'申込個票'!J76)</f>
      </c>
      <c r="G154" s="142">
        <f>IF('申込個票'!L76="","",'申込個票'!L76)</f>
      </c>
      <c r="H154" s="66">
        <f>IF('申込個票'!E76="","",'申込個票'!E76)</f>
      </c>
      <c r="I154" s="69">
        <f>IF('申込個票'!F76="","",'申込個票'!F76)</f>
      </c>
      <c r="J154" s="66"/>
      <c r="K154" s="69"/>
      <c r="L154" s="66"/>
      <c r="M154" s="69"/>
      <c r="N154" s="72"/>
      <c r="O154" s="89"/>
      <c r="P154" s="89"/>
      <c r="Q154" s="69"/>
      <c r="R154" s="49"/>
    </row>
    <row r="155" spans="2:18" ht="27" customHeight="1">
      <c r="B155" s="208">
        <f t="shared" si="2"/>
        <v>72</v>
      </c>
      <c r="C155" s="133">
        <f>IF('申込個票'!D77="","",'申込個票'!D77)</f>
      </c>
      <c r="D155" s="137">
        <f>IF('申込個票'!G77="","",'申込個票'!G77&amp;"  "&amp;'申込個票'!H77)</f>
      </c>
      <c r="E155" s="138">
        <f>IF('申込個票'!G77="","","男")</f>
      </c>
      <c r="F155" s="145">
        <f>IF('申込個票'!J77="","",'申込個票'!J77)</f>
      </c>
      <c r="G155" s="143">
        <f>IF('申込個票'!L77="","",'申込個票'!L77)</f>
      </c>
      <c r="H155" s="67">
        <f>IF('申込個票'!E77="","",'申込個票'!E77)</f>
      </c>
      <c r="I155" s="70">
        <f>IF('申込個票'!F77="","",'申込個票'!F77)</f>
      </c>
      <c r="J155" s="67"/>
      <c r="K155" s="70"/>
      <c r="L155" s="67"/>
      <c r="M155" s="70"/>
      <c r="N155" s="73"/>
      <c r="O155" s="90"/>
      <c r="P155" s="90"/>
      <c r="Q155" s="70"/>
      <c r="R155" s="49"/>
    </row>
    <row r="156" spans="2:18" ht="27" customHeight="1">
      <c r="B156" s="208">
        <f t="shared" si="2"/>
        <v>73</v>
      </c>
      <c r="C156" s="133">
        <f>IF('申込個票'!D78="","",'申込個票'!D78)</f>
      </c>
      <c r="D156" s="137">
        <f>IF('申込個票'!G78="","",'申込個票'!G78&amp;"  "&amp;'申込個票'!H78)</f>
      </c>
      <c r="E156" s="138">
        <f>IF('申込個票'!G78="","","男")</f>
      </c>
      <c r="F156" s="145">
        <f>IF('申込個票'!J78="","",'申込個票'!J78)</f>
      </c>
      <c r="G156" s="143">
        <f>IF('申込個票'!L78="","",'申込個票'!L78)</f>
      </c>
      <c r="H156" s="67">
        <f>IF('申込個票'!E78="","",'申込個票'!E78)</f>
      </c>
      <c r="I156" s="70">
        <f>IF('申込個票'!F78="","",'申込個票'!F78)</f>
      </c>
      <c r="J156" s="67"/>
      <c r="K156" s="70"/>
      <c r="L156" s="67"/>
      <c r="M156" s="70"/>
      <c r="N156" s="73"/>
      <c r="O156" s="90"/>
      <c r="P156" s="90"/>
      <c r="Q156" s="70"/>
      <c r="R156" s="49"/>
    </row>
    <row r="157" spans="2:18" ht="27" customHeight="1">
      <c r="B157" s="208">
        <f t="shared" si="2"/>
        <v>74</v>
      </c>
      <c r="C157" s="133">
        <f>IF('申込個票'!D79="","",'申込個票'!D79)</f>
      </c>
      <c r="D157" s="137">
        <f>IF('申込個票'!G79="","",'申込個票'!G79&amp;"  "&amp;'申込個票'!H79)</f>
      </c>
      <c r="E157" s="138">
        <f>IF('申込個票'!G79="","","男")</f>
      </c>
      <c r="F157" s="145">
        <f>IF('申込個票'!J79="","",'申込個票'!J79)</f>
      </c>
      <c r="G157" s="143">
        <f>IF('申込個票'!L79="","",'申込個票'!L79)</f>
      </c>
      <c r="H157" s="67">
        <f>IF('申込個票'!E79="","",'申込個票'!E79)</f>
      </c>
      <c r="I157" s="70">
        <f>IF('申込個票'!F79="","",'申込個票'!F79)</f>
      </c>
      <c r="J157" s="67"/>
      <c r="K157" s="70"/>
      <c r="L157" s="67"/>
      <c r="M157" s="70"/>
      <c r="N157" s="73"/>
      <c r="O157" s="90"/>
      <c r="P157" s="90"/>
      <c r="Q157" s="70"/>
      <c r="R157" s="49"/>
    </row>
    <row r="158" spans="2:18" ht="27" customHeight="1">
      <c r="B158" s="208">
        <f t="shared" si="2"/>
        <v>75</v>
      </c>
      <c r="C158" s="134">
        <f>IF('申込個票'!D80="","",'申込個票'!D80)</f>
      </c>
      <c r="D158" s="139">
        <f>IF('申込個票'!G80="","",'申込個票'!G80&amp;"  "&amp;'申込個票'!H80)</f>
      </c>
      <c r="E158" s="140">
        <f>IF('申込個票'!G80="","","男")</f>
      </c>
      <c r="F158" s="146">
        <f>IF('申込個票'!J80="","",'申込個票'!J80)</f>
      </c>
      <c r="G158" s="144">
        <f>IF('申込個票'!L80="","",'申込個票'!L80)</f>
      </c>
      <c r="H158" s="68">
        <f>IF('申込個票'!E80="","",'申込個票'!E80)</f>
      </c>
      <c r="I158" s="71">
        <f>IF('申込個票'!F80="","",'申込個票'!F80)</f>
      </c>
      <c r="J158" s="68"/>
      <c r="K158" s="71"/>
      <c r="L158" s="68"/>
      <c r="M158" s="71"/>
      <c r="N158" s="74"/>
      <c r="O158" s="91"/>
      <c r="P158" s="91"/>
      <c r="Q158" s="71"/>
      <c r="R158" s="49"/>
    </row>
    <row r="159" spans="2:18" ht="27" customHeight="1">
      <c r="B159" s="208">
        <f t="shared" si="2"/>
        <v>76</v>
      </c>
      <c r="C159" s="132">
        <f>IF('申込個票'!D81="","",'申込個票'!D81)</f>
      </c>
      <c r="D159" s="135">
        <f>IF('申込個票'!G81="","",'申込個票'!G81&amp;"  "&amp;'申込個票'!H81)</f>
      </c>
      <c r="E159" s="136">
        <f>IF('申込個票'!G81="","","男")</f>
      </c>
      <c r="F159" s="147">
        <f>IF('申込個票'!J81="","",'申込個票'!J81)</f>
      </c>
      <c r="G159" s="142">
        <f>IF('申込個票'!L81="","",'申込個票'!L81)</f>
      </c>
      <c r="H159" s="66">
        <f>IF('申込個票'!E81="","",'申込個票'!E81)</f>
      </c>
      <c r="I159" s="69">
        <f>IF('申込個票'!F81="","",'申込個票'!F81)</f>
      </c>
      <c r="J159" s="66"/>
      <c r="K159" s="69"/>
      <c r="L159" s="66"/>
      <c r="M159" s="69"/>
      <c r="N159" s="72"/>
      <c r="O159" s="89"/>
      <c r="P159" s="89"/>
      <c r="Q159" s="69"/>
      <c r="R159" s="49"/>
    </row>
    <row r="160" spans="2:18" ht="27" customHeight="1">
      <c r="B160" s="208">
        <f t="shared" si="2"/>
        <v>77</v>
      </c>
      <c r="C160" s="133">
        <f>IF('申込個票'!D82="","",'申込個票'!D82)</f>
      </c>
      <c r="D160" s="137">
        <f>IF('申込個票'!G82="","",'申込個票'!G82&amp;"  "&amp;'申込個票'!H82)</f>
      </c>
      <c r="E160" s="138">
        <f>IF('申込個票'!G82="","","男")</f>
      </c>
      <c r="F160" s="145">
        <f>IF('申込個票'!J82="","",'申込個票'!J82)</f>
      </c>
      <c r="G160" s="143">
        <f>IF('申込個票'!L82="","",'申込個票'!L82)</f>
      </c>
      <c r="H160" s="67">
        <f>IF('申込個票'!E82="","",'申込個票'!E82)</f>
      </c>
      <c r="I160" s="70">
        <f>IF('申込個票'!F82="","",'申込個票'!F82)</f>
      </c>
      <c r="J160" s="67"/>
      <c r="K160" s="70"/>
      <c r="L160" s="67"/>
      <c r="M160" s="70"/>
      <c r="N160" s="73"/>
      <c r="O160" s="90"/>
      <c r="P160" s="90"/>
      <c r="Q160" s="70"/>
      <c r="R160" s="49"/>
    </row>
    <row r="161" spans="2:18" ht="27" customHeight="1">
      <c r="B161" s="208">
        <f t="shared" si="2"/>
        <v>78</v>
      </c>
      <c r="C161" s="133">
        <f>IF('申込個票'!D83="","",'申込個票'!D83)</f>
      </c>
      <c r="D161" s="137">
        <f>IF('申込個票'!G83="","",'申込個票'!G83&amp;"  "&amp;'申込個票'!H83)</f>
      </c>
      <c r="E161" s="138">
        <f>IF('申込個票'!G83="","","男")</f>
      </c>
      <c r="F161" s="145">
        <f>IF('申込個票'!J83="","",'申込個票'!J83)</f>
      </c>
      <c r="G161" s="143">
        <f>IF('申込個票'!L83="","",'申込個票'!L83)</f>
      </c>
      <c r="H161" s="67">
        <f>IF('申込個票'!E83="","",'申込個票'!E83)</f>
      </c>
      <c r="I161" s="70">
        <f>IF('申込個票'!F83="","",'申込個票'!F83)</f>
      </c>
      <c r="J161" s="67"/>
      <c r="K161" s="70"/>
      <c r="L161" s="67"/>
      <c r="M161" s="70"/>
      <c r="N161" s="73"/>
      <c r="O161" s="90"/>
      <c r="P161" s="90"/>
      <c r="Q161" s="70"/>
      <c r="R161" s="49"/>
    </row>
    <row r="162" spans="2:18" ht="27" customHeight="1">
      <c r="B162" s="208">
        <f t="shared" si="2"/>
        <v>79</v>
      </c>
      <c r="C162" s="133">
        <f>IF('申込個票'!D84="","",'申込個票'!D84)</f>
      </c>
      <c r="D162" s="137">
        <f>IF('申込個票'!G84="","",'申込個票'!G84&amp;"  "&amp;'申込個票'!H84)</f>
      </c>
      <c r="E162" s="138">
        <f>IF('申込個票'!G84="","","男")</f>
      </c>
      <c r="F162" s="145">
        <f>IF('申込個票'!J84="","",'申込個票'!J84)</f>
      </c>
      <c r="G162" s="143">
        <f>IF('申込個票'!L84="","",'申込個票'!L84)</f>
      </c>
      <c r="H162" s="67">
        <f>IF('申込個票'!E84="","",'申込個票'!E84)</f>
      </c>
      <c r="I162" s="70">
        <f>IF('申込個票'!F84="","",'申込個票'!F84)</f>
      </c>
      <c r="J162" s="67"/>
      <c r="K162" s="70"/>
      <c r="L162" s="67"/>
      <c r="M162" s="70"/>
      <c r="N162" s="73"/>
      <c r="O162" s="90"/>
      <c r="P162" s="90"/>
      <c r="Q162" s="70"/>
      <c r="R162" s="49"/>
    </row>
    <row r="163" spans="2:18" ht="27" customHeight="1">
      <c r="B163" s="208">
        <f t="shared" si="2"/>
        <v>80</v>
      </c>
      <c r="C163" s="134">
        <f>IF('申込個票'!D85="","",'申込個票'!D85)</f>
      </c>
      <c r="D163" s="139">
        <f>IF('申込個票'!G85="","",'申込個票'!G85&amp;"  "&amp;'申込個票'!H85)</f>
      </c>
      <c r="E163" s="140">
        <f>IF('申込個票'!G85="","","男")</f>
      </c>
      <c r="F163" s="146">
        <f>IF('申込個票'!J85="","",'申込個票'!J85)</f>
      </c>
      <c r="G163" s="144">
        <f>IF('申込個票'!L85="","",'申込個票'!L85)</f>
      </c>
      <c r="H163" s="68">
        <f>IF('申込個票'!E85="","",'申込個票'!E85)</f>
      </c>
      <c r="I163" s="71">
        <f>IF('申込個票'!F85="","",'申込個票'!F85)</f>
      </c>
      <c r="J163" s="68"/>
      <c r="K163" s="71"/>
      <c r="L163" s="68"/>
      <c r="M163" s="71"/>
      <c r="N163" s="74"/>
      <c r="O163" s="91"/>
      <c r="P163" s="91"/>
      <c r="Q163" s="71"/>
      <c r="R163" s="49"/>
    </row>
    <row r="164" spans="2:18" ht="27" customHeight="1">
      <c r="B164" s="208">
        <f t="shared" si="2"/>
        <v>81</v>
      </c>
      <c r="C164" s="132">
        <f>IF('申込個票'!D86="","",'申込個票'!D86)</f>
      </c>
      <c r="D164" s="135">
        <f>IF('申込個票'!G86="","",'申込個票'!G86&amp;"  "&amp;'申込個票'!H86)</f>
      </c>
      <c r="E164" s="136">
        <f>IF('申込個票'!G86="","","男")</f>
      </c>
      <c r="F164" s="147">
        <f>IF('申込個票'!J86="","",'申込個票'!J86)</f>
      </c>
      <c r="G164" s="142">
        <f>IF('申込個票'!L86="","",'申込個票'!L86)</f>
      </c>
      <c r="H164" s="66">
        <f>IF('申込個票'!E86="","",'申込個票'!E86)</f>
      </c>
      <c r="I164" s="69">
        <f>IF('申込個票'!F86="","",'申込個票'!F86)</f>
      </c>
      <c r="J164" s="66"/>
      <c r="K164" s="69"/>
      <c r="L164" s="66"/>
      <c r="M164" s="69"/>
      <c r="N164" s="72"/>
      <c r="O164" s="89"/>
      <c r="P164" s="89"/>
      <c r="Q164" s="69"/>
      <c r="R164" s="49"/>
    </row>
    <row r="165" spans="2:18" ht="27" customHeight="1">
      <c r="B165" s="208">
        <f t="shared" si="2"/>
        <v>82</v>
      </c>
      <c r="C165" s="133">
        <f>IF('申込個票'!D87="","",'申込個票'!D87)</f>
      </c>
      <c r="D165" s="137">
        <f>IF('申込個票'!G87="","",'申込個票'!G87&amp;"  "&amp;'申込個票'!H87)</f>
      </c>
      <c r="E165" s="138">
        <f>IF('申込個票'!G87="","","男")</f>
      </c>
      <c r="F165" s="145">
        <f>IF('申込個票'!J87="","",'申込個票'!J87)</f>
      </c>
      <c r="G165" s="143">
        <f>IF('申込個票'!L87="","",'申込個票'!L87)</f>
      </c>
      <c r="H165" s="67">
        <f>IF('申込個票'!E87="","",'申込個票'!E87)</f>
      </c>
      <c r="I165" s="70">
        <f>IF('申込個票'!F87="","",'申込個票'!F87)</f>
      </c>
      <c r="J165" s="67"/>
      <c r="K165" s="70"/>
      <c r="L165" s="67"/>
      <c r="M165" s="70"/>
      <c r="N165" s="73"/>
      <c r="O165" s="90"/>
      <c r="P165" s="90"/>
      <c r="Q165" s="70"/>
      <c r="R165" s="49"/>
    </row>
    <row r="166" spans="2:18" ht="27" customHeight="1">
      <c r="B166" s="208">
        <f t="shared" si="2"/>
        <v>83</v>
      </c>
      <c r="C166" s="133">
        <f>IF('申込個票'!D88="","",'申込個票'!D88)</f>
      </c>
      <c r="D166" s="137">
        <f>IF('申込個票'!G88="","",'申込個票'!G88&amp;"  "&amp;'申込個票'!H88)</f>
      </c>
      <c r="E166" s="138">
        <f>IF('申込個票'!G88="","","男")</f>
      </c>
      <c r="F166" s="145">
        <f>IF('申込個票'!J88="","",'申込個票'!J88)</f>
      </c>
      <c r="G166" s="143">
        <f>IF('申込個票'!L88="","",'申込個票'!L88)</f>
      </c>
      <c r="H166" s="67">
        <f>IF('申込個票'!E88="","",'申込個票'!E88)</f>
      </c>
      <c r="I166" s="70">
        <f>IF('申込個票'!F88="","",'申込個票'!F88)</f>
      </c>
      <c r="J166" s="67"/>
      <c r="K166" s="70"/>
      <c r="L166" s="67"/>
      <c r="M166" s="70"/>
      <c r="N166" s="73"/>
      <c r="O166" s="90"/>
      <c r="P166" s="90"/>
      <c r="Q166" s="70"/>
      <c r="R166" s="49"/>
    </row>
    <row r="167" spans="2:18" ht="27" customHeight="1">
      <c r="B167" s="208">
        <f t="shared" si="2"/>
        <v>84</v>
      </c>
      <c r="C167" s="133">
        <f>IF('申込個票'!D89="","",'申込個票'!D89)</f>
      </c>
      <c r="D167" s="137">
        <f>IF('申込個票'!G89="","",'申込個票'!G89&amp;"  "&amp;'申込個票'!H89)</f>
      </c>
      <c r="E167" s="138">
        <f>IF('申込個票'!G89="","","男")</f>
      </c>
      <c r="F167" s="145">
        <f>IF('申込個票'!J89="","",'申込個票'!J89)</f>
      </c>
      <c r="G167" s="143">
        <f>IF('申込個票'!L89="","",'申込個票'!L89)</f>
      </c>
      <c r="H167" s="67">
        <f>IF('申込個票'!E89="","",'申込個票'!E89)</f>
      </c>
      <c r="I167" s="70">
        <f>IF('申込個票'!F89="","",'申込個票'!F89)</f>
      </c>
      <c r="J167" s="67"/>
      <c r="K167" s="70"/>
      <c r="L167" s="67"/>
      <c r="M167" s="70"/>
      <c r="N167" s="73"/>
      <c r="O167" s="90"/>
      <c r="P167" s="90"/>
      <c r="Q167" s="70"/>
      <c r="R167" s="49"/>
    </row>
    <row r="168" spans="2:18" ht="27" customHeight="1">
      <c r="B168" s="208">
        <f t="shared" si="2"/>
        <v>85</v>
      </c>
      <c r="C168" s="134">
        <f>IF('申込個票'!D90="","",'申込個票'!D90)</f>
      </c>
      <c r="D168" s="139">
        <f>IF('申込個票'!G90="","",'申込個票'!G90&amp;"  "&amp;'申込個票'!H90)</f>
      </c>
      <c r="E168" s="140">
        <f>IF('申込個票'!G90="","","男")</f>
      </c>
      <c r="F168" s="146">
        <f>IF('申込個票'!J90="","",'申込個票'!J90)</f>
      </c>
      <c r="G168" s="144">
        <f>IF('申込個票'!L90="","",'申込個票'!L90)</f>
      </c>
      <c r="H168" s="68">
        <f>IF('申込個票'!E90="","",'申込個票'!E90)</f>
      </c>
      <c r="I168" s="71">
        <f>IF('申込個票'!F90="","",'申込個票'!F90)</f>
      </c>
      <c r="J168" s="68"/>
      <c r="K168" s="71"/>
      <c r="L168" s="68"/>
      <c r="M168" s="71"/>
      <c r="N168" s="74"/>
      <c r="O168" s="91"/>
      <c r="P168" s="91"/>
      <c r="Q168" s="71"/>
      <c r="R168" s="49"/>
    </row>
    <row r="169" spans="2:18" ht="27" customHeight="1">
      <c r="B169" s="208">
        <f t="shared" si="2"/>
        <v>86</v>
      </c>
      <c r="C169" s="132">
        <f>IF('申込個票'!D91="","",'申込個票'!D91)</f>
      </c>
      <c r="D169" s="135">
        <f>IF('申込個票'!G91="","",'申込個票'!G91&amp;"  "&amp;'申込個票'!H91)</f>
      </c>
      <c r="E169" s="136">
        <f>IF('申込個票'!G91="","","男")</f>
      </c>
      <c r="F169" s="147">
        <f>IF('申込個票'!J91="","",'申込個票'!J91)</f>
      </c>
      <c r="G169" s="142">
        <f>IF('申込個票'!L91="","",'申込個票'!L91)</f>
      </c>
      <c r="H169" s="66">
        <f>IF('申込個票'!E91="","",'申込個票'!E91)</f>
      </c>
      <c r="I169" s="69">
        <f>IF('申込個票'!F91="","",'申込個票'!F91)</f>
      </c>
      <c r="J169" s="66"/>
      <c r="K169" s="69"/>
      <c r="L169" s="66"/>
      <c r="M169" s="69"/>
      <c r="N169" s="72"/>
      <c r="O169" s="89"/>
      <c r="P169" s="89"/>
      <c r="Q169" s="69"/>
      <c r="R169" s="49"/>
    </row>
    <row r="170" spans="2:18" ht="27" customHeight="1">
      <c r="B170" s="208">
        <f t="shared" si="2"/>
        <v>87</v>
      </c>
      <c r="C170" s="133">
        <f>IF('申込個票'!D92="","",'申込個票'!D92)</f>
      </c>
      <c r="D170" s="137">
        <f>IF('申込個票'!G92="","",'申込個票'!G92&amp;"  "&amp;'申込個票'!H92)</f>
      </c>
      <c r="E170" s="138">
        <f>IF('申込個票'!G92="","","男")</f>
      </c>
      <c r="F170" s="145">
        <f>IF('申込個票'!J92="","",'申込個票'!J92)</f>
      </c>
      <c r="G170" s="143">
        <f>IF('申込個票'!L92="","",'申込個票'!L92)</f>
      </c>
      <c r="H170" s="67">
        <f>IF('申込個票'!E92="","",'申込個票'!E92)</f>
      </c>
      <c r="I170" s="70">
        <f>IF('申込個票'!F92="","",'申込個票'!F92)</f>
      </c>
      <c r="J170" s="67"/>
      <c r="K170" s="70"/>
      <c r="L170" s="67"/>
      <c r="M170" s="70"/>
      <c r="N170" s="73"/>
      <c r="O170" s="90"/>
      <c r="P170" s="90"/>
      <c r="Q170" s="70"/>
      <c r="R170" s="49"/>
    </row>
    <row r="171" spans="2:18" ht="27" customHeight="1">
      <c r="B171" s="208">
        <f t="shared" si="2"/>
        <v>88</v>
      </c>
      <c r="C171" s="133">
        <f>IF('申込個票'!D93="","",'申込個票'!D93)</f>
      </c>
      <c r="D171" s="137">
        <f>IF('申込個票'!G93="","",'申込個票'!G93&amp;"  "&amp;'申込個票'!H93)</f>
      </c>
      <c r="E171" s="138">
        <f>IF('申込個票'!G93="","","男")</f>
      </c>
      <c r="F171" s="145">
        <f>IF('申込個票'!J93="","",'申込個票'!J93)</f>
      </c>
      <c r="G171" s="143">
        <f>IF('申込個票'!L93="","",'申込個票'!L93)</f>
      </c>
      <c r="H171" s="67">
        <f>IF('申込個票'!E93="","",'申込個票'!E93)</f>
      </c>
      <c r="I171" s="70">
        <f>IF('申込個票'!F93="","",'申込個票'!F93)</f>
      </c>
      <c r="J171" s="67"/>
      <c r="K171" s="70"/>
      <c r="L171" s="67"/>
      <c r="M171" s="70"/>
      <c r="N171" s="73"/>
      <c r="O171" s="90"/>
      <c r="P171" s="90"/>
      <c r="Q171" s="70"/>
      <c r="R171" s="49"/>
    </row>
    <row r="172" spans="2:18" ht="27" customHeight="1">
      <c r="B172" s="208">
        <f t="shared" si="2"/>
        <v>89</v>
      </c>
      <c r="C172" s="133">
        <f>IF('申込個票'!D94="","",'申込個票'!D94)</f>
      </c>
      <c r="D172" s="137">
        <f>IF('申込個票'!G94="","",'申込個票'!G94&amp;"  "&amp;'申込個票'!H94)</f>
      </c>
      <c r="E172" s="138">
        <f>IF('申込個票'!G94="","","男")</f>
      </c>
      <c r="F172" s="145">
        <f>IF('申込個票'!J94="","",'申込個票'!J94)</f>
      </c>
      <c r="G172" s="143">
        <f>IF('申込個票'!L94="","",'申込個票'!L94)</f>
      </c>
      <c r="H172" s="67">
        <f>IF('申込個票'!E94="","",'申込個票'!E94)</f>
      </c>
      <c r="I172" s="70">
        <f>IF('申込個票'!F94="","",'申込個票'!F94)</f>
      </c>
      <c r="J172" s="67"/>
      <c r="K172" s="70"/>
      <c r="L172" s="67"/>
      <c r="M172" s="70"/>
      <c r="N172" s="73"/>
      <c r="O172" s="90"/>
      <c r="P172" s="90"/>
      <c r="Q172" s="70"/>
      <c r="R172" s="49"/>
    </row>
    <row r="173" spans="2:18" ht="27" customHeight="1">
      <c r="B173" s="208">
        <f t="shared" si="2"/>
        <v>90</v>
      </c>
      <c r="C173" s="134">
        <f>IF('申込個票'!D95="","",'申込個票'!D95)</f>
      </c>
      <c r="D173" s="139">
        <f>IF('申込個票'!G95="","",'申込個票'!G95&amp;"  "&amp;'申込個票'!H95)</f>
      </c>
      <c r="E173" s="140">
        <f>IF('申込個票'!G95="","","男")</f>
      </c>
      <c r="F173" s="146">
        <f>IF('申込個票'!J95="","",'申込個票'!J95)</f>
      </c>
      <c r="G173" s="144">
        <f>IF('申込個票'!L95="","",'申込個票'!L95)</f>
      </c>
      <c r="H173" s="68">
        <f>IF('申込個票'!E95="","",'申込個票'!E95)</f>
      </c>
      <c r="I173" s="71">
        <f>IF('申込個票'!F95="","",'申込個票'!F95)</f>
      </c>
      <c r="J173" s="68"/>
      <c r="K173" s="71"/>
      <c r="L173" s="68"/>
      <c r="M173" s="71"/>
      <c r="N173" s="74"/>
      <c r="O173" s="91"/>
      <c r="P173" s="91"/>
      <c r="Q173" s="71"/>
      <c r="R173" s="49"/>
    </row>
    <row r="174" spans="2:18" ht="51.75" customHeight="1">
      <c r="B174" s="208"/>
      <c r="C174" s="50"/>
      <c r="D174" s="39"/>
      <c r="E174" s="49"/>
      <c r="F174" s="49"/>
      <c r="G174" s="50"/>
      <c r="H174" s="51"/>
      <c r="I174" s="52"/>
      <c r="J174" s="51"/>
      <c r="K174" s="52"/>
      <c r="L174" s="51"/>
      <c r="M174" s="58"/>
      <c r="N174" s="58"/>
      <c r="O174" s="58"/>
      <c r="P174" s="58"/>
      <c r="Q174" s="58"/>
      <c r="R174" s="49"/>
    </row>
    <row r="175" spans="2:18" ht="51.75" customHeight="1">
      <c r="B175" s="208"/>
      <c r="C175" s="50"/>
      <c r="D175" s="39"/>
      <c r="E175" s="49"/>
      <c r="F175" s="49"/>
      <c r="G175" s="50"/>
      <c r="H175" s="51"/>
      <c r="I175" s="52"/>
      <c r="J175" s="51"/>
      <c r="K175" s="52"/>
      <c r="L175" s="51"/>
      <c r="M175" s="58"/>
      <c r="N175" s="58"/>
      <c r="O175" s="58"/>
      <c r="P175" s="58"/>
      <c r="Q175" s="58"/>
      <c r="R175" s="49"/>
    </row>
    <row r="176" spans="2:10" ht="13.5">
      <c r="B176" s="208"/>
      <c r="C176" s="36" t="s">
        <v>7</v>
      </c>
      <c r="J176" s="39"/>
    </row>
    <row r="177" spans="2:17" ht="14.25">
      <c r="B177" s="208"/>
      <c r="D177" s="60" t="str">
        <f>IF(D119="","",$D$3)</f>
        <v>第  回　      陸上競技大会・記録会申込一覧表</v>
      </c>
      <c r="J177" s="39"/>
      <c r="P177" s="40" t="s">
        <v>104</v>
      </c>
      <c r="Q177" s="148">
        <f>Q119+1</f>
        <v>4</v>
      </c>
    </row>
    <row r="178" spans="2:17" ht="13.5">
      <c r="B178" s="208"/>
      <c r="D178" s="38"/>
      <c r="E178" s="38"/>
      <c r="F178" s="38"/>
      <c r="G178" s="41"/>
      <c r="H178" s="38"/>
      <c r="I178" s="38"/>
      <c r="J178" s="42"/>
      <c r="K178" s="38"/>
      <c r="L178" s="38"/>
      <c r="M178" s="38"/>
      <c r="N178" s="38"/>
      <c r="O178" s="38"/>
      <c r="P178" s="38"/>
      <c r="Q178" s="38"/>
    </row>
    <row r="179" spans="2:10" ht="13.5">
      <c r="B179" s="208"/>
      <c r="J179" s="39"/>
    </row>
    <row r="180" spans="2:12" ht="13.5">
      <c r="B180" s="208"/>
      <c r="D180" s="43"/>
      <c r="E180" s="320" t="s">
        <v>9</v>
      </c>
      <c r="F180" s="320"/>
      <c r="G180" s="320"/>
      <c r="H180" s="320"/>
      <c r="I180" s="320"/>
      <c r="J180" s="320"/>
      <c r="K180" s="320"/>
      <c r="L180" s="43"/>
    </row>
    <row r="181" spans="2:12" ht="24" customHeight="1">
      <c r="B181" s="208"/>
      <c r="J181" s="39"/>
      <c r="L181" s="37" t="str">
        <f>IF(L123="","",$L$7)</f>
        <v>平成　 年　　月　　日</v>
      </c>
    </row>
    <row r="182" spans="2:10" ht="15.75" customHeight="1">
      <c r="B182" s="208"/>
      <c r="J182" s="39"/>
    </row>
    <row r="183" spans="2:10" ht="24" customHeight="1">
      <c r="B183" s="208"/>
      <c r="F183" s="98" t="str">
        <f>IF(F$9="","",$F$9)</f>
        <v>松戸市陸上競技協会</v>
      </c>
      <c r="J183" s="39"/>
    </row>
    <row r="184" spans="2:10" ht="13.5">
      <c r="B184" s="208"/>
      <c r="F184" s="98" t="str">
        <f>IF(F$10="","",$F$10)</f>
        <v>会長　　林　英昭　様</v>
      </c>
      <c r="J184" s="39"/>
    </row>
    <row r="185" spans="2:10" ht="13.5">
      <c r="B185" s="208"/>
      <c r="C185" s="41"/>
      <c r="J185" s="39"/>
    </row>
    <row r="186" spans="2:17" ht="21" customHeight="1">
      <c r="B186" s="208"/>
      <c r="D186" s="44" t="s">
        <v>30</v>
      </c>
      <c r="E186" s="321">
        <f>IF($E$12="","",$E$12)</f>
      </c>
      <c r="F186" s="322"/>
      <c r="G186" s="322"/>
      <c r="H186" s="322"/>
      <c r="I186" s="323"/>
      <c r="J186" s="324" t="s">
        <v>10</v>
      </c>
      <c r="K186" s="325"/>
      <c r="L186" s="321">
        <f>IF($L$12="","",$L$12)</f>
      </c>
      <c r="M186" s="322"/>
      <c r="N186" s="322"/>
      <c r="O186" s="322"/>
      <c r="P186" s="322"/>
      <c r="Q186" s="323"/>
    </row>
    <row r="187" spans="2:17" ht="21" customHeight="1">
      <c r="B187" s="208"/>
      <c r="D187" s="345" t="s">
        <v>161</v>
      </c>
      <c r="E187" s="347">
        <f>IF($E$13="","",$E$13)</f>
      </c>
      <c r="F187" s="348"/>
      <c r="G187" s="348"/>
      <c r="H187" s="348"/>
      <c r="I187" s="326" t="s">
        <v>105</v>
      </c>
      <c r="J187" s="329" t="s">
        <v>32</v>
      </c>
      <c r="K187" s="337" t="str">
        <f>IF($K$13="","",$K$13)</f>
        <v> 〒</v>
      </c>
      <c r="L187" s="338"/>
      <c r="M187" s="338"/>
      <c r="N187" s="45"/>
      <c r="O187" s="45"/>
      <c r="P187" s="45"/>
      <c r="Q187" s="46"/>
    </row>
    <row r="188" spans="2:17" ht="21" customHeight="1">
      <c r="B188" s="208"/>
      <c r="D188" s="346"/>
      <c r="E188" s="349"/>
      <c r="F188" s="350"/>
      <c r="G188" s="350"/>
      <c r="H188" s="350"/>
      <c r="I188" s="327"/>
      <c r="J188" s="353"/>
      <c r="K188" s="339">
        <f>IF($K$14="","",$K$14)</f>
      </c>
      <c r="L188" s="340"/>
      <c r="M188" s="340"/>
      <c r="N188" s="340"/>
      <c r="O188" s="340"/>
      <c r="P188" s="340"/>
      <c r="Q188" s="341"/>
    </row>
    <row r="189" spans="2:17" ht="21" customHeight="1">
      <c r="B189" s="208"/>
      <c r="D189" s="330"/>
      <c r="E189" s="351"/>
      <c r="F189" s="352"/>
      <c r="G189" s="352"/>
      <c r="H189" s="352"/>
      <c r="I189" s="328"/>
      <c r="J189" s="353"/>
      <c r="K189" s="339"/>
      <c r="L189" s="340"/>
      <c r="M189" s="340"/>
      <c r="N189" s="340"/>
      <c r="O189" s="340"/>
      <c r="P189" s="340"/>
      <c r="Q189" s="341"/>
    </row>
    <row r="190" spans="2:17" ht="21" customHeight="1">
      <c r="B190" s="208"/>
      <c r="D190" s="329" t="s">
        <v>31</v>
      </c>
      <c r="E190" s="347">
        <f>IF($E$16="","",$E$16)</f>
      </c>
      <c r="F190" s="348"/>
      <c r="G190" s="348"/>
      <c r="H190" s="348"/>
      <c r="I190" s="326" t="s">
        <v>105</v>
      </c>
      <c r="J190" s="354"/>
      <c r="K190" s="342"/>
      <c r="L190" s="343"/>
      <c r="M190" s="343"/>
      <c r="N190" s="343"/>
      <c r="O190" s="343"/>
      <c r="P190" s="343"/>
      <c r="Q190" s="344"/>
    </row>
    <row r="191" spans="2:17" ht="21" customHeight="1">
      <c r="B191" s="208"/>
      <c r="D191" s="346"/>
      <c r="E191" s="349"/>
      <c r="F191" s="350"/>
      <c r="G191" s="350"/>
      <c r="H191" s="350"/>
      <c r="I191" s="327"/>
      <c r="J191" s="329" t="s">
        <v>33</v>
      </c>
      <c r="K191" s="331">
        <f>IF($K$17="","",$K$17)</f>
      </c>
      <c r="L191" s="332"/>
      <c r="M191" s="332"/>
      <c r="N191" s="332"/>
      <c r="O191" s="332"/>
      <c r="P191" s="332"/>
      <c r="Q191" s="333"/>
    </row>
    <row r="192" spans="2:17" ht="21" customHeight="1">
      <c r="B192" s="208"/>
      <c r="D192" s="330"/>
      <c r="E192" s="351"/>
      <c r="F192" s="352"/>
      <c r="G192" s="352"/>
      <c r="H192" s="352"/>
      <c r="I192" s="328"/>
      <c r="J192" s="330"/>
      <c r="K192" s="334"/>
      <c r="L192" s="335"/>
      <c r="M192" s="335"/>
      <c r="N192" s="335"/>
      <c r="O192" s="335"/>
      <c r="P192" s="335"/>
      <c r="Q192" s="336"/>
    </row>
    <row r="193" spans="2:17" ht="21" customHeight="1">
      <c r="B193" s="208"/>
      <c r="D193" s="42"/>
      <c r="E193" s="42"/>
      <c r="F193" s="42"/>
      <c r="G193" s="42"/>
      <c r="H193" s="42"/>
      <c r="I193" s="42"/>
      <c r="J193" s="42"/>
      <c r="K193" s="39"/>
      <c r="L193" s="39"/>
      <c r="M193" s="39"/>
      <c r="N193" s="39"/>
      <c r="O193" s="39"/>
      <c r="P193" s="39"/>
      <c r="Q193" s="39"/>
    </row>
    <row r="194" spans="2:17" ht="15" customHeight="1">
      <c r="B194" s="208"/>
      <c r="C194" s="76" t="s">
        <v>111</v>
      </c>
      <c r="D194" s="77"/>
      <c r="E194" s="78"/>
      <c r="F194" s="78"/>
      <c r="G194" s="79"/>
      <c r="H194" s="80"/>
      <c r="I194" s="81"/>
      <c r="J194" s="80"/>
      <c r="K194" s="81"/>
      <c r="L194" s="80"/>
      <c r="M194" s="81"/>
      <c r="N194" s="54"/>
      <c r="O194" s="54"/>
      <c r="P194" s="54"/>
      <c r="Q194" s="55"/>
    </row>
    <row r="195" spans="2:17" ht="15" customHeight="1">
      <c r="B195" s="208"/>
      <c r="C195" s="82" t="s">
        <v>112</v>
      </c>
      <c r="D195" s="48"/>
      <c r="E195" s="49"/>
      <c r="F195" s="49"/>
      <c r="G195" s="50"/>
      <c r="H195" s="51"/>
      <c r="I195" s="52"/>
      <c r="J195" s="51"/>
      <c r="K195" s="173"/>
      <c r="L195" s="171"/>
      <c r="M195" s="171"/>
      <c r="N195" s="171"/>
      <c r="O195" s="171"/>
      <c r="P195" s="56"/>
      <c r="Q195" s="57"/>
    </row>
    <row r="196" spans="2:17" ht="15" customHeight="1">
      <c r="B196" s="208"/>
      <c r="C196" s="82"/>
      <c r="D196" s="48"/>
      <c r="E196" s="49"/>
      <c r="F196" s="49"/>
      <c r="G196" s="50"/>
      <c r="H196" s="51"/>
      <c r="I196" s="52"/>
      <c r="J196" s="51"/>
      <c r="K196" s="48"/>
      <c r="L196" s="171"/>
      <c r="M196" s="171"/>
      <c r="N196" s="171"/>
      <c r="O196" s="171"/>
      <c r="P196" s="56"/>
      <c r="Q196" s="57"/>
    </row>
    <row r="197" spans="2:17" ht="15" customHeight="1">
      <c r="B197" s="208"/>
      <c r="C197" s="82" t="s">
        <v>13</v>
      </c>
      <c r="D197" s="48"/>
      <c r="E197" s="49"/>
      <c r="F197" s="49"/>
      <c r="G197" s="50"/>
      <c r="H197" s="51"/>
      <c r="I197" s="52"/>
      <c r="J197" s="51"/>
      <c r="K197" s="48"/>
      <c r="L197" s="171"/>
      <c r="M197" s="171"/>
      <c r="N197" s="171"/>
      <c r="O197" s="171"/>
      <c r="P197" s="56"/>
      <c r="Q197" s="57"/>
    </row>
    <row r="198" spans="2:17" ht="15" customHeight="1">
      <c r="B198" s="208"/>
      <c r="C198" s="82" t="s">
        <v>26</v>
      </c>
      <c r="D198" s="48"/>
      <c r="E198" s="49"/>
      <c r="F198" s="49"/>
      <c r="G198" s="50"/>
      <c r="H198" s="51"/>
      <c r="I198" s="52"/>
      <c r="J198" s="51"/>
      <c r="K198" s="48"/>
      <c r="L198" s="51"/>
      <c r="M198" s="52"/>
      <c r="N198" s="56"/>
      <c r="O198" s="56"/>
      <c r="P198" s="56"/>
      <c r="Q198" s="57"/>
    </row>
    <row r="199" spans="2:17" ht="15" customHeight="1">
      <c r="B199" s="208"/>
      <c r="C199" s="47" t="s">
        <v>113</v>
      </c>
      <c r="D199" s="40"/>
      <c r="E199" s="83"/>
      <c r="F199" s="83"/>
      <c r="G199" s="84"/>
      <c r="H199" s="85"/>
      <c r="I199" s="59"/>
      <c r="J199" s="85"/>
      <c r="K199" s="157"/>
      <c r="L199" s="85"/>
      <c r="M199" s="157"/>
      <c r="N199" s="157"/>
      <c r="O199" s="157"/>
      <c r="P199" s="157"/>
      <c r="Q199" s="172"/>
    </row>
    <row r="200" spans="2:18" ht="19.5" customHeight="1">
      <c r="B200" s="208"/>
      <c r="C200" s="310" t="s">
        <v>106</v>
      </c>
      <c r="D200" s="312" t="s">
        <v>15</v>
      </c>
      <c r="E200" s="314" t="s">
        <v>16</v>
      </c>
      <c r="F200" s="316" t="s">
        <v>29</v>
      </c>
      <c r="G200" s="318" t="s">
        <v>17</v>
      </c>
      <c r="H200" s="355"/>
      <c r="I200" s="356"/>
      <c r="J200" s="355"/>
      <c r="K200" s="356"/>
      <c r="L200" s="355"/>
      <c r="M200" s="356"/>
      <c r="N200" s="357"/>
      <c r="O200" s="358"/>
      <c r="P200" s="358"/>
      <c r="Q200" s="359"/>
      <c r="R200" s="49"/>
    </row>
    <row r="201" spans="2:18" ht="19.5" customHeight="1">
      <c r="B201" s="208"/>
      <c r="C201" s="311"/>
      <c r="D201" s="313"/>
      <c r="E201" s="315"/>
      <c r="F201" s="317"/>
      <c r="G201" s="319"/>
      <c r="H201" s="61" t="s">
        <v>107</v>
      </c>
      <c r="I201" s="65" t="s">
        <v>21</v>
      </c>
      <c r="J201" s="62"/>
      <c r="K201" s="65"/>
      <c r="L201" s="62"/>
      <c r="M201" s="65"/>
      <c r="N201" s="75"/>
      <c r="O201" s="63"/>
      <c r="P201" s="64"/>
      <c r="Q201" s="65"/>
      <c r="R201" s="49"/>
    </row>
    <row r="202" spans="2:18" ht="27" customHeight="1">
      <c r="B202" s="208">
        <f>B173+1</f>
        <v>91</v>
      </c>
      <c r="C202" s="132">
        <f>IF('申込個票'!D96="","",'申込個票'!D96)</f>
      </c>
      <c r="D202" s="135">
        <f>IF('申込個票'!G96="","",'申込個票'!G96&amp;"  "&amp;'申込個票'!H96)</f>
      </c>
      <c r="E202" s="136">
        <f>IF('申込個票'!G96="","","男")</f>
      </c>
      <c r="F202" s="141">
        <f>IF('申込個票'!J96="","",'申込個票'!J96)</f>
      </c>
      <c r="G202" s="142">
        <f>IF('申込個票'!L96="","",'申込個票'!L96)</f>
      </c>
      <c r="H202" s="66">
        <f>IF('申込個票'!E96="","",'申込個票'!E96)</f>
      </c>
      <c r="I202" s="69">
        <f>IF('申込個票'!F96="","",'申込個票'!F96)</f>
      </c>
      <c r="J202" s="66"/>
      <c r="K202" s="69"/>
      <c r="L202" s="66"/>
      <c r="M202" s="69"/>
      <c r="N202" s="72"/>
      <c r="O202" s="89"/>
      <c r="P202" s="89"/>
      <c r="Q202" s="69"/>
      <c r="R202" s="49"/>
    </row>
    <row r="203" spans="2:18" ht="27" customHeight="1">
      <c r="B203" s="208">
        <f aca="true" t="shared" si="3" ref="B203:B231">B202+1</f>
        <v>92</v>
      </c>
      <c r="C203" s="133">
        <f>IF('申込個票'!D97="","",'申込個票'!D97)</f>
      </c>
      <c r="D203" s="137">
        <f>IF('申込個票'!G97="","",'申込個票'!G97&amp;"  "&amp;'申込個票'!H97)</f>
      </c>
      <c r="E203" s="138">
        <f>IF('申込個票'!G97="","","男")</f>
      </c>
      <c r="F203" s="145">
        <f>IF('申込個票'!J97="","",'申込個票'!J97)</f>
      </c>
      <c r="G203" s="143">
        <f>IF('申込個票'!L97="","",'申込個票'!L97)</f>
      </c>
      <c r="H203" s="67">
        <f>IF('申込個票'!E97="","",'申込個票'!E97)</f>
      </c>
      <c r="I203" s="70">
        <f>IF('申込個票'!F97="","",'申込個票'!F97)</f>
      </c>
      <c r="J203" s="67"/>
      <c r="K203" s="70"/>
      <c r="L203" s="67"/>
      <c r="M203" s="70"/>
      <c r="N203" s="73"/>
      <c r="O203" s="90"/>
      <c r="P203" s="90"/>
      <c r="Q203" s="70"/>
      <c r="R203" s="49"/>
    </row>
    <row r="204" spans="2:18" ht="27" customHeight="1">
      <c r="B204" s="208">
        <f t="shared" si="3"/>
        <v>93</v>
      </c>
      <c r="C204" s="133">
        <f>IF('申込個票'!D98="","",'申込個票'!D98)</f>
      </c>
      <c r="D204" s="137">
        <f>IF('申込個票'!G98="","",'申込個票'!G98&amp;"  "&amp;'申込個票'!H98)</f>
      </c>
      <c r="E204" s="138">
        <f>IF('申込個票'!G98="","","男")</f>
      </c>
      <c r="F204" s="145">
        <f>IF('申込個票'!J98="","",'申込個票'!J98)</f>
      </c>
      <c r="G204" s="143">
        <f>IF('申込個票'!L98="","",'申込個票'!L98)</f>
      </c>
      <c r="H204" s="67">
        <f>IF('申込個票'!E98="","",'申込個票'!E98)</f>
      </c>
      <c r="I204" s="70">
        <f>IF('申込個票'!F98="","",'申込個票'!F98)</f>
      </c>
      <c r="J204" s="67"/>
      <c r="K204" s="70"/>
      <c r="L204" s="67"/>
      <c r="M204" s="70"/>
      <c r="N204" s="73"/>
      <c r="O204" s="90"/>
      <c r="P204" s="90"/>
      <c r="Q204" s="70"/>
      <c r="R204" s="49"/>
    </row>
    <row r="205" spans="2:18" ht="27" customHeight="1">
      <c r="B205" s="208">
        <f t="shared" si="3"/>
        <v>94</v>
      </c>
      <c r="C205" s="133">
        <f>IF('申込個票'!D99="","",'申込個票'!D99)</f>
      </c>
      <c r="D205" s="137">
        <f>IF('申込個票'!G99="","",'申込個票'!G99&amp;"  "&amp;'申込個票'!H99)</f>
      </c>
      <c r="E205" s="138">
        <f>IF('申込個票'!G99="","","男")</f>
      </c>
      <c r="F205" s="145">
        <f>IF('申込個票'!J99="","",'申込個票'!J99)</f>
      </c>
      <c r="G205" s="143">
        <f>IF('申込個票'!L99="","",'申込個票'!L99)</f>
      </c>
      <c r="H205" s="67">
        <f>IF('申込個票'!E99="","",'申込個票'!E99)</f>
      </c>
      <c r="I205" s="70">
        <f>IF('申込個票'!F99="","",'申込個票'!F99)</f>
      </c>
      <c r="J205" s="67"/>
      <c r="K205" s="70"/>
      <c r="L205" s="67"/>
      <c r="M205" s="70"/>
      <c r="N205" s="73"/>
      <c r="O205" s="90"/>
      <c r="P205" s="90"/>
      <c r="Q205" s="70"/>
      <c r="R205" s="49"/>
    </row>
    <row r="206" spans="2:18" ht="27" customHeight="1">
      <c r="B206" s="208">
        <f t="shared" si="3"/>
        <v>95</v>
      </c>
      <c r="C206" s="134">
        <f>IF('申込個票'!D100="","",'申込個票'!D100)</f>
      </c>
      <c r="D206" s="139">
        <f>IF('申込個票'!G100="","",'申込個票'!G100&amp;"  "&amp;'申込個票'!H100)</f>
      </c>
      <c r="E206" s="140">
        <f>IF('申込個票'!G100="","","男")</f>
      </c>
      <c r="F206" s="146">
        <f>IF('申込個票'!J100="","",'申込個票'!J100)</f>
      </c>
      <c r="G206" s="144">
        <f>IF('申込個票'!L100="","",'申込個票'!L100)</f>
      </c>
      <c r="H206" s="68">
        <f>IF('申込個票'!E100="","",'申込個票'!E100)</f>
      </c>
      <c r="I206" s="71">
        <f>IF('申込個票'!F100="","",'申込個票'!F100)</f>
      </c>
      <c r="J206" s="68"/>
      <c r="K206" s="71"/>
      <c r="L206" s="68"/>
      <c r="M206" s="71"/>
      <c r="N206" s="74"/>
      <c r="O206" s="91"/>
      <c r="P206" s="91"/>
      <c r="Q206" s="71"/>
      <c r="R206" s="49"/>
    </row>
    <row r="207" spans="2:18" ht="27" customHeight="1">
      <c r="B207" s="208">
        <f t="shared" si="3"/>
        <v>96</v>
      </c>
      <c r="C207" s="132">
        <f>IF('申込個票'!D101="","",'申込個票'!D101)</f>
      </c>
      <c r="D207" s="135">
        <f>IF('申込個票'!G101="","",'申込個票'!G101&amp;"  "&amp;'申込個票'!H101)</f>
      </c>
      <c r="E207" s="136">
        <f>IF('申込個票'!G101="","","男")</f>
      </c>
      <c r="F207" s="147">
        <f>IF('申込個票'!J101="","",'申込個票'!J101)</f>
      </c>
      <c r="G207" s="142">
        <f>IF('申込個票'!L101="","",'申込個票'!L101)</f>
      </c>
      <c r="H207" s="66">
        <f>IF('申込個票'!E101="","",'申込個票'!E101)</f>
      </c>
      <c r="I207" s="69">
        <f>IF('申込個票'!F101="","",'申込個票'!F101)</f>
      </c>
      <c r="J207" s="66"/>
      <c r="K207" s="69"/>
      <c r="L207" s="66"/>
      <c r="M207" s="69"/>
      <c r="N207" s="72"/>
      <c r="O207" s="89"/>
      <c r="P207" s="89"/>
      <c r="Q207" s="69"/>
      <c r="R207" s="49"/>
    </row>
    <row r="208" spans="2:18" ht="27" customHeight="1">
      <c r="B208" s="208">
        <f t="shared" si="3"/>
        <v>97</v>
      </c>
      <c r="C208" s="133">
        <f>IF('申込個票'!D102="","",'申込個票'!D102)</f>
      </c>
      <c r="D208" s="137">
        <f>IF('申込個票'!G102="","",'申込個票'!G102&amp;"  "&amp;'申込個票'!H102)</f>
      </c>
      <c r="E208" s="138">
        <f>IF('申込個票'!G102="","","男")</f>
      </c>
      <c r="F208" s="145">
        <f>IF('申込個票'!J102="","",'申込個票'!J102)</f>
      </c>
      <c r="G208" s="143">
        <f>IF('申込個票'!L102="","",'申込個票'!L102)</f>
      </c>
      <c r="H208" s="67">
        <f>IF('申込個票'!E102="","",'申込個票'!E102)</f>
      </c>
      <c r="I208" s="70">
        <f>IF('申込個票'!F102="","",'申込個票'!F102)</f>
      </c>
      <c r="J208" s="67"/>
      <c r="K208" s="70"/>
      <c r="L208" s="67"/>
      <c r="M208" s="70"/>
      <c r="N208" s="73"/>
      <c r="O208" s="90"/>
      <c r="P208" s="90"/>
      <c r="Q208" s="70"/>
      <c r="R208" s="49"/>
    </row>
    <row r="209" spans="2:18" ht="27" customHeight="1">
      <c r="B209" s="208">
        <f t="shared" si="3"/>
        <v>98</v>
      </c>
      <c r="C209" s="133">
        <f>IF('申込個票'!D103="","",'申込個票'!D103)</f>
      </c>
      <c r="D209" s="137">
        <f>IF('申込個票'!G103="","",'申込個票'!G103&amp;"  "&amp;'申込個票'!H103)</f>
      </c>
      <c r="E209" s="138">
        <f>IF('申込個票'!G103="","","男")</f>
      </c>
      <c r="F209" s="145">
        <f>IF('申込個票'!J103="","",'申込個票'!J103)</f>
      </c>
      <c r="G209" s="143">
        <f>IF('申込個票'!L103="","",'申込個票'!L103)</f>
      </c>
      <c r="H209" s="67">
        <f>IF('申込個票'!E103="","",'申込個票'!E103)</f>
      </c>
      <c r="I209" s="70">
        <f>IF('申込個票'!F103="","",'申込個票'!F103)</f>
      </c>
      <c r="J209" s="67"/>
      <c r="K209" s="70"/>
      <c r="L209" s="67"/>
      <c r="M209" s="70"/>
      <c r="N209" s="73"/>
      <c r="O209" s="90"/>
      <c r="P209" s="90"/>
      <c r="Q209" s="70"/>
      <c r="R209" s="49"/>
    </row>
    <row r="210" spans="2:18" ht="27" customHeight="1">
      <c r="B210" s="208">
        <f t="shared" si="3"/>
        <v>99</v>
      </c>
      <c r="C210" s="133">
        <f>IF('申込個票'!D104="","",'申込個票'!D104)</f>
      </c>
      <c r="D210" s="137">
        <f>IF('申込個票'!G104="","",'申込個票'!G104&amp;"  "&amp;'申込個票'!H104)</f>
      </c>
      <c r="E210" s="138">
        <f>IF('申込個票'!G104="","","男")</f>
      </c>
      <c r="F210" s="145">
        <f>IF('申込個票'!J104="","",'申込個票'!J104)</f>
      </c>
      <c r="G210" s="143">
        <f>IF('申込個票'!L104="","",'申込個票'!L104)</f>
      </c>
      <c r="H210" s="67">
        <f>IF('申込個票'!E104="","",'申込個票'!E104)</f>
      </c>
      <c r="I210" s="70">
        <f>IF('申込個票'!F104="","",'申込個票'!F104)</f>
      </c>
      <c r="J210" s="67"/>
      <c r="K210" s="70"/>
      <c r="L210" s="67"/>
      <c r="M210" s="70"/>
      <c r="N210" s="73"/>
      <c r="O210" s="90"/>
      <c r="P210" s="90"/>
      <c r="Q210" s="70"/>
      <c r="R210" s="49"/>
    </row>
    <row r="211" spans="2:18" ht="27" customHeight="1">
      <c r="B211" s="208">
        <f t="shared" si="3"/>
        <v>100</v>
      </c>
      <c r="C211" s="134">
        <f>IF('申込個票'!D105="","",'申込個票'!D105)</f>
      </c>
      <c r="D211" s="139">
        <f>IF('申込個票'!G105="","",'申込個票'!G105&amp;"  "&amp;'申込個票'!H105)</f>
      </c>
      <c r="E211" s="140">
        <f>IF('申込個票'!G105="","","男")</f>
      </c>
      <c r="F211" s="146">
        <f>IF('申込個票'!J105="","",'申込個票'!J105)</f>
      </c>
      <c r="G211" s="144">
        <f>IF('申込個票'!L105="","",'申込個票'!L105)</f>
      </c>
      <c r="H211" s="68">
        <f>IF('申込個票'!E105="","",'申込個票'!E105)</f>
      </c>
      <c r="I211" s="71">
        <f>IF('申込個票'!F105="","",'申込個票'!F105)</f>
      </c>
      <c r="J211" s="68"/>
      <c r="K211" s="71"/>
      <c r="L211" s="68"/>
      <c r="M211" s="71"/>
      <c r="N211" s="74"/>
      <c r="O211" s="91"/>
      <c r="P211" s="91"/>
      <c r="Q211" s="71"/>
      <c r="R211" s="49"/>
    </row>
    <row r="212" spans="2:18" ht="27" customHeight="1">
      <c r="B212" s="208">
        <f t="shared" si="3"/>
        <v>101</v>
      </c>
      <c r="C212" s="132">
        <f>IF('申込個票'!D106="","",'申込個票'!D106)</f>
      </c>
      <c r="D212" s="135">
        <f>IF('申込個票'!G106="","",'申込個票'!G106&amp;"  "&amp;'申込個票'!H106)</f>
      </c>
      <c r="E212" s="136">
        <f>IF('申込個票'!G106="","","男")</f>
      </c>
      <c r="F212" s="147">
        <f>IF('申込個票'!J106="","",'申込個票'!J106)</f>
      </c>
      <c r="G212" s="142">
        <f>IF('申込個票'!L106="","",'申込個票'!L106)</f>
      </c>
      <c r="H212" s="66">
        <f>IF('申込個票'!E106="","",'申込個票'!E106)</f>
      </c>
      <c r="I212" s="69">
        <f>IF('申込個票'!F106="","",'申込個票'!F106)</f>
      </c>
      <c r="J212" s="66"/>
      <c r="K212" s="69"/>
      <c r="L212" s="66"/>
      <c r="M212" s="69"/>
      <c r="N212" s="72"/>
      <c r="O212" s="89"/>
      <c r="P212" s="89"/>
      <c r="Q212" s="69"/>
      <c r="R212" s="49"/>
    </row>
    <row r="213" spans="2:18" ht="27" customHeight="1">
      <c r="B213" s="208">
        <f t="shared" si="3"/>
        <v>102</v>
      </c>
      <c r="C213" s="133">
        <f>IF('申込個票'!D107="","",'申込個票'!D107)</f>
      </c>
      <c r="D213" s="137">
        <f>IF('申込個票'!G107="","",'申込個票'!G107&amp;"  "&amp;'申込個票'!H107)</f>
      </c>
      <c r="E213" s="138">
        <f>IF('申込個票'!G107="","","男")</f>
      </c>
      <c r="F213" s="145">
        <f>IF('申込個票'!J107="","",'申込個票'!J107)</f>
      </c>
      <c r="G213" s="143">
        <f>IF('申込個票'!L107="","",'申込個票'!L107)</f>
      </c>
      <c r="H213" s="67">
        <f>IF('申込個票'!E107="","",'申込個票'!E107)</f>
      </c>
      <c r="I213" s="70">
        <f>IF('申込個票'!F107="","",'申込個票'!F107)</f>
      </c>
      <c r="J213" s="67"/>
      <c r="K213" s="70"/>
      <c r="L213" s="67"/>
      <c r="M213" s="70"/>
      <c r="N213" s="73"/>
      <c r="O213" s="90"/>
      <c r="P213" s="90"/>
      <c r="Q213" s="70"/>
      <c r="R213" s="49"/>
    </row>
    <row r="214" spans="2:18" ht="27" customHeight="1">
      <c r="B214" s="208">
        <f t="shared" si="3"/>
        <v>103</v>
      </c>
      <c r="C214" s="133">
        <f>IF('申込個票'!D108="","",'申込個票'!D108)</f>
      </c>
      <c r="D214" s="137">
        <f>IF('申込個票'!G108="","",'申込個票'!G108&amp;"  "&amp;'申込個票'!H108)</f>
      </c>
      <c r="E214" s="138">
        <f>IF('申込個票'!G108="","","男")</f>
      </c>
      <c r="F214" s="145">
        <f>IF('申込個票'!J108="","",'申込個票'!J108)</f>
      </c>
      <c r="G214" s="143">
        <f>IF('申込個票'!L108="","",'申込個票'!L108)</f>
      </c>
      <c r="H214" s="67">
        <f>IF('申込個票'!E108="","",'申込個票'!E108)</f>
      </c>
      <c r="I214" s="70">
        <f>IF('申込個票'!F108="","",'申込個票'!F108)</f>
      </c>
      <c r="J214" s="67"/>
      <c r="K214" s="70"/>
      <c r="L214" s="67"/>
      <c r="M214" s="70"/>
      <c r="N214" s="73"/>
      <c r="O214" s="90"/>
      <c r="P214" s="90"/>
      <c r="Q214" s="70"/>
      <c r="R214" s="49"/>
    </row>
    <row r="215" spans="2:18" ht="27" customHeight="1">
      <c r="B215" s="208">
        <f t="shared" si="3"/>
        <v>104</v>
      </c>
      <c r="C215" s="133">
        <f>IF('申込個票'!D109="","",'申込個票'!D109)</f>
      </c>
      <c r="D215" s="137">
        <f>IF('申込個票'!G109="","",'申込個票'!G109&amp;"  "&amp;'申込個票'!H109)</f>
      </c>
      <c r="E215" s="138">
        <f>IF('申込個票'!G109="","","男")</f>
      </c>
      <c r="F215" s="145">
        <f>IF('申込個票'!J109="","",'申込個票'!J109)</f>
      </c>
      <c r="G215" s="143">
        <f>IF('申込個票'!L109="","",'申込個票'!L109)</f>
      </c>
      <c r="H215" s="67">
        <f>IF('申込個票'!E109="","",'申込個票'!E109)</f>
      </c>
      <c r="I215" s="70">
        <f>IF('申込個票'!F109="","",'申込個票'!F109)</f>
      </c>
      <c r="J215" s="67"/>
      <c r="K215" s="70"/>
      <c r="L215" s="67"/>
      <c r="M215" s="70"/>
      <c r="N215" s="73"/>
      <c r="O215" s="90"/>
      <c r="P215" s="90"/>
      <c r="Q215" s="70"/>
      <c r="R215" s="49"/>
    </row>
    <row r="216" spans="2:18" ht="27" customHeight="1">
      <c r="B216" s="208">
        <f t="shared" si="3"/>
        <v>105</v>
      </c>
      <c r="C216" s="134">
        <f>IF('申込個票'!D110="","",'申込個票'!D110)</f>
      </c>
      <c r="D216" s="139">
        <f>IF('申込個票'!G110="","",'申込個票'!G110&amp;"  "&amp;'申込個票'!H110)</f>
      </c>
      <c r="E216" s="140">
        <f>IF('申込個票'!G110="","","男")</f>
      </c>
      <c r="F216" s="146">
        <f>IF('申込個票'!J110="","",'申込個票'!J110)</f>
      </c>
      <c r="G216" s="144">
        <f>IF('申込個票'!L110="","",'申込個票'!L110)</f>
      </c>
      <c r="H216" s="68">
        <f>IF('申込個票'!E110="","",'申込個票'!E110)</f>
      </c>
      <c r="I216" s="71">
        <f>IF('申込個票'!F110="","",'申込個票'!F110)</f>
      </c>
      <c r="J216" s="68"/>
      <c r="K216" s="71"/>
      <c r="L216" s="68"/>
      <c r="M216" s="71"/>
      <c r="N216" s="74"/>
      <c r="O216" s="91"/>
      <c r="P216" s="91"/>
      <c r="Q216" s="71"/>
      <c r="R216" s="49"/>
    </row>
    <row r="217" spans="2:18" ht="27" customHeight="1">
      <c r="B217" s="208">
        <f t="shared" si="3"/>
        <v>106</v>
      </c>
      <c r="C217" s="132">
        <f>IF('申込個票'!D111="","",'申込個票'!D111)</f>
      </c>
      <c r="D217" s="135">
        <f>IF('申込個票'!G111="","",'申込個票'!G111&amp;"  "&amp;'申込個票'!H111)</f>
      </c>
      <c r="E217" s="136">
        <f>IF('申込個票'!G111="","","男")</f>
      </c>
      <c r="F217" s="147">
        <f>IF('申込個票'!J111="","",'申込個票'!J111)</f>
      </c>
      <c r="G217" s="142">
        <f>IF('申込個票'!L111="","",'申込個票'!L111)</f>
      </c>
      <c r="H217" s="66">
        <f>IF('申込個票'!E111="","",'申込個票'!E111)</f>
      </c>
      <c r="I217" s="69">
        <f>IF('申込個票'!F111="","",'申込個票'!F111)</f>
      </c>
      <c r="J217" s="66"/>
      <c r="K217" s="69"/>
      <c r="L217" s="66"/>
      <c r="M217" s="69"/>
      <c r="N217" s="72"/>
      <c r="O217" s="89"/>
      <c r="P217" s="89"/>
      <c r="Q217" s="69"/>
      <c r="R217" s="49"/>
    </row>
    <row r="218" spans="2:18" ht="27" customHeight="1">
      <c r="B218" s="208">
        <f t="shared" si="3"/>
        <v>107</v>
      </c>
      <c r="C218" s="133">
        <f>IF('申込個票'!D112="","",'申込個票'!D112)</f>
      </c>
      <c r="D218" s="137">
        <f>IF('申込個票'!G112="","",'申込個票'!G112&amp;"  "&amp;'申込個票'!H112)</f>
      </c>
      <c r="E218" s="138">
        <f>IF('申込個票'!G112="","","男")</f>
      </c>
      <c r="F218" s="145">
        <f>IF('申込個票'!J112="","",'申込個票'!J112)</f>
      </c>
      <c r="G218" s="143">
        <f>IF('申込個票'!L112="","",'申込個票'!L112)</f>
      </c>
      <c r="H218" s="67">
        <f>IF('申込個票'!E112="","",'申込個票'!E112)</f>
      </c>
      <c r="I218" s="70">
        <f>IF('申込個票'!F112="","",'申込個票'!F112)</f>
      </c>
      <c r="J218" s="67"/>
      <c r="K218" s="70"/>
      <c r="L218" s="67"/>
      <c r="M218" s="70"/>
      <c r="N218" s="73"/>
      <c r="O218" s="90"/>
      <c r="P218" s="90"/>
      <c r="Q218" s="70"/>
      <c r="R218" s="49"/>
    </row>
    <row r="219" spans="2:18" ht="27" customHeight="1">
      <c r="B219" s="208">
        <f t="shared" si="3"/>
        <v>108</v>
      </c>
      <c r="C219" s="133">
        <f>IF('申込個票'!D113="","",'申込個票'!D113)</f>
      </c>
      <c r="D219" s="137">
        <f>IF('申込個票'!G113="","",'申込個票'!G113&amp;"  "&amp;'申込個票'!H113)</f>
      </c>
      <c r="E219" s="138">
        <f>IF('申込個票'!G113="","","男")</f>
      </c>
      <c r="F219" s="145">
        <f>IF('申込個票'!J113="","",'申込個票'!J113)</f>
      </c>
      <c r="G219" s="143">
        <f>IF('申込個票'!L113="","",'申込個票'!L113)</f>
      </c>
      <c r="H219" s="67">
        <f>IF('申込個票'!E113="","",'申込個票'!E113)</f>
      </c>
      <c r="I219" s="70">
        <f>IF('申込個票'!F113="","",'申込個票'!F113)</f>
      </c>
      <c r="J219" s="67"/>
      <c r="K219" s="70"/>
      <c r="L219" s="67"/>
      <c r="M219" s="70"/>
      <c r="N219" s="73"/>
      <c r="O219" s="90"/>
      <c r="P219" s="90"/>
      <c r="Q219" s="70"/>
      <c r="R219" s="49"/>
    </row>
    <row r="220" spans="2:18" ht="27" customHeight="1">
      <c r="B220" s="208">
        <f t="shared" si="3"/>
        <v>109</v>
      </c>
      <c r="C220" s="133">
        <f>IF('申込個票'!D114="","",'申込個票'!D114)</f>
      </c>
      <c r="D220" s="137">
        <f>IF('申込個票'!G114="","",'申込個票'!G114&amp;"  "&amp;'申込個票'!H114)</f>
      </c>
      <c r="E220" s="138">
        <f>IF('申込個票'!G114="","","男")</f>
      </c>
      <c r="F220" s="145">
        <f>IF('申込個票'!J114="","",'申込個票'!J114)</f>
      </c>
      <c r="G220" s="143">
        <f>IF('申込個票'!L114="","",'申込個票'!L114)</f>
      </c>
      <c r="H220" s="67">
        <f>IF('申込個票'!E114="","",'申込個票'!E114)</f>
      </c>
      <c r="I220" s="70">
        <f>IF('申込個票'!F114="","",'申込個票'!F114)</f>
      </c>
      <c r="J220" s="67"/>
      <c r="K220" s="70"/>
      <c r="L220" s="67"/>
      <c r="M220" s="70"/>
      <c r="N220" s="73"/>
      <c r="O220" s="90"/>
      <c r="P220" s="90"/>
      <c r="Q220" s="70"/>
      <c r="R220" s="49"/>
    </row>
    <row r="221" spans="2:18" ht="27" customHeight="1">
      <c r="B221" s="208">
        <f t="shared" si="3"/>
        <v>110</v>
      </c>
      <c r="C221" s="134">
        <f>IF('申込個票'!D115="","",'申込個票'!D115)</f>
      </c>
      <c r="D221" s="139">
        <f>IF('申込個票'!G115="","",'申込個票'!G115&amp;"  "&amp;'申込個票'!H115)</f>
      </c>
      <c r="E221" s="140">
        <f>IF('申込個票'!G115="","","男")</f>
      </c>
      <c r="F221" s="146">
        <f>IF('申込個票'!J115="","",'申込個票'!J115)</f>
      </c>
      <c r="G221" s="144">
        <f>IF('申込個票'!L115="","",'申込個票'!L115)</f>
      </c>
      <c r="H221" s="68">
        <f>IF('申込個票'!E115="","",'申込個票'!E115)</f>
      </c>
      <c r="I221" s="71">
        <f>IF('申込個票'!F115="","",'申込個票'!F115)</f>
      </c>
      <c r="J221" s="68"/>
      <c r="K221" s="71"/>
      <c r="L221" s="68"/>
      <c r="M221" s="71"/>
      <c r="N221" s="74"/>
      <c r="O221" s="91"/>
      <c r="P221" s="91"/>
      <c r="Q221" s="71"/>
      <c r="R221" s="49"/>
    </row>
    <row r="222" spans="2:18" ht="27" customHeight="1">
      <c r="B222" s="208">
        <f t="shared" si="3"/>
        <v>111</v>
      </c>
      <c r="C222" s="132">
        <f>IF('申込個票'!D116="","",'申込個票'!D116)</f>
      </c>
      <c r="D222" s="135">
        <f>IF('申込個票'!G116="","",'申込個票'!G116&amp;"  "&amp;'申込個票'!H116)</f>
      </c>
      <c r="E222" s="136">
        <f>IF('申込個票'!G116="","","男")</f>
      </c>
      <c r="F222" s="147">
        <f>IF('申込個票'!J116="","",'申込個票'!J116)</f>
      </c>
      <c r="G222" s="142">
        <f>IF('申込個票'!L116="","",'申込個票'!L116)</f>
      </c>
      <c r="H222" s="66">
        <f>IF('申込個票'!E116="","",'申込個票'!E116)</f>
      </c>
      <c r="I222" s="69">
        <f>IF('申込個票'!F116="","",'申込個票'!F116)</f>
      </c>
      <c r="J222" s="66"/>
      <c r="K222" s="69"/>
      <c r="L222" s="66"/>
      <c r="M222" s="69"/>
      <c r="N222" s="72"/>
      <c r="O222" s="89"/>
      <c r="P222" s="89"/>
      <c r="Q222" s="69"/>
      <c r="R222" s="49"/>
    </row>
    <row r="223" spans="2:18" ht="27" customHeight="1">
      <c r="B223" s="208">
        <f t="shared" si="3"/>
        <v>112</v>
      </c>
      <c r="C223" s="133">
        <f>IF('申込個票'!D117="","",'申込個票'!D117)</f>
      </c>
      <c r="D223" s="137">
        <f>IF('申込個票'!G117="","",'申込個票'!G117&amp;"  "&amp;'申込個票'!H117)</f>
      </c>
      <c r="E223" s="138">
        <f>IF('申込個票'!G117="","","男")</f>
      </c>
      <c r="F223" s="145">
        <f>IF('申込個票'!J117="","",'申込個票'!J117)</f>
      </c>
      <c r="G223" s="143">
        <f>IF('申込個票'!L117="","",'申込個票'!L117)</f>
      </c>
      <c r="H223" s="67">
        <f>IF('申込個票'!E117="","",'申込個票'!E117)</f>
      </c>
      <c r="I223" s="70">
        <f>IF('申込個票'!F117="","",'申込個票'!F117)</f>
      </c>
      <c r="J223" s="67"/>
      <c r="K223" s="70"/>
      <c r="L223" s="67"/>
      <c r="M223" s="70"/>
      <c r="N223" s="73"/>
      <c r="O223" s="90"/>
      <c r="P223" s="90"/>
      <c r="Q223" s="70"/>
      <c r="R223" s="49"/>
    </row>
    <row r="224" spans="2:18" ht="27" customHeight="1">
      <c r="B224" s="208">
        <f t="shared" si="3"/>
        <v>113</v>
      </c>
      <c r="C224" s="133">
        <f>IF('申込個票'!D118="","",'申込個票'!D118)</f>
      </c>
      <c r="D224" s="137">
        <f>IF('申込個票'!G118="","",'申込個票'!G118&amp;"  "&amp;'申込個票'!H118)</f>
      </c>
      <c r="E224" s="138">
        <f>IF('申込個票'!G118="","","男")</f>
      </c>
      <c r="F224" s="145">
        <f>IF('申込個票'!J118="","",'申込個票'!J118)</f>
      </c>
      <c r="G224" s="143">
        <f>IF('申込個票'!L118="","",'申込個票'!L118)</f>
      </c>
      <c r="H224" s="67">
        <f>IF('申込個票'!E118="","",'申込個票'!E118)</f>
      </c>
      <c r="I224" s="70">
        <f>IF('申込個票'!F118="","",'申込個票'!F118)</f>
      </c>
      <c r="J224" s="67"/>
      <c r="K224" s="70"/>
      <c r="L224" s="67"/>
      <c r="M224" s="70"/>
      <c r="N224" s="73"/>
      <c r="O224" s="90"/>
      <c r="P224" s="90"/>
      <c r="Q224" s="70"/>
      <c r="R224" s="49"/>
    </row>
    <row r="225" spans="2:18" ht="27" customHeight="1">
      <c r="B225" s="208">
        <f t="shared" si="3"/>
        <v>114</v>
      </c>
      <c r="C225" s="133">
        <f>IF('申込個票'!D119="","",'申込個票'!D119)</f>
      </c>
      <c r="D225" s="137">
        <f>IF('申込個票'!G119="","",'申込個票'!G119&amp;"  "&amp;'申込個票'!H119)</f>
      </c>
      <c r="E225" s="138">
        <f>IF('申込個票'!G119="","","男")</f>
      </c>
      <c r="F225" s="145">
        <f>IF('申込個票'!J119="","",'申込個票'!J119)</f>
      </c>
      <c r="G225" s="143">
        <f>IF('申込個票'!L119="","",'申込個票'!L119)</f>
      </c>
      <c r="H225" s="67">
        <f>IF('申込個票'!E119="","",'申込個票'!E119)</f>
      </c>
      <c r="I225" s="70">
        <f>IF('申込個票'!F119="","",'申込個票'!F119)</f>
      </c>
      <c r="J225" s="67"/>
      <c r="K225" s="70"/>
      <c r="L225" s="67"/>
      <c r="M225" s="70"/>
      <c r="N225" s="73"/>
      <c r="O225" s="90"/>
      <c r="P225" s="90"/>
      <c r="Q225" s="70"/>
      <c r="R225" s="49"/>
    </row>
    <row r="226" spans="2:18" ht="27" customHeight="1">
      <c r="B226" s="208">
        <f t="shared" si="3"/>
        <v>115</v>
      </c>
      <c r="C226" s="134">
        <f>IF('申込個票'!D120="","",'申込個票'!D120)</f>
      </c>
      <c r="D226" s="139">
        <f>IF('申込個票'!G120="","",'申込個票'!G120&amp;"  "&amp;'申込個票'!H120)</f>
      </c>
      <c r="E226" s="140">
        <f>IF('申込個票'!G120="","","男")</f>
      </c>
      <c r="F226" s="146">
        <f>IF('申込個票'!J120="","",'申込個票'!J120)</f>
      </c>
      <c r="G226" s="144">
        <f>IF('申込個票'!L120="","",'申込個票'!L120)</f>
      </c>
      <c r="H226" s="68">
        <f>IF('申込個票'!E120="","",'申込個票'!E120)</f>
      </c>
      <c r="I226" s="71">
        <f>IF('申込個票'!F120="","",'申込個票'!F120)</f>
      </c>
      <c r="J226" s="68"/>
      <c r="K226" s="71"/>
      <c r="L226" s="68"/>
      <c r="M226" s="71"/>
      <c r="N226" s="74"/>
      <c r="O226" s="91"/>
      <c r="P226" s="91"/>
      <c r="Q226" s="71"/>
      <c r="R226" s="49"/>
    </row>
    <row r="227" spans="2:18" ht="27" customHeight="1">
      <c r="B227" s="208">
        <f t="shared" si="3"/>
        <v>116</v>
      </c>
      <c r="C227" s="132">
        <f>IF('申込個票'!D121="","",'申込個票'!D121)</f>
      </c>
      <c r="D227" s="135">
        <f>IF('申込個票'!G121="","",'申込個票'!G121&amp;"  "&amp;'申込個票'!H121)</f>
      </c>
      <c r="E227" s="136">
        <f>IF('申込個票'!G121="","","男")</f>
      </c>
      <c r="F227" s="147">
        <f>IF('申込個票'!J121="","",'申込個票'!J121)</f>
      </c>
      <c r="G227" s="142">
        <f>IF('申込個票'!L121="","",'申込個票'!L121)</f>
      </c>
      <c r="H227" s="66">
        <f>IF('申込個票'!E121="","",'申込個票'!E121)</f>
      </c>
      <c r="I227" s="69">
        <f>IF('申込個票'!F121="","",'申込個票'!F121)</f>
      </c>
      <c r="J227" s="66"/>
      <c r="K227" s="69"/>
      <c r="L227" s="66"/>
      <c r="M227" s="69"/>
      <c r="N227" s="72"/>
      <c r="O227" s="89"/>
      <c r="P227" s="89"/>
      <c r="Q227" s="69"/>
      <c r="R227" s="49"/>
    </row>
    <row r="228" spans="2:18" ht="27" customHeight="1">
      <c r="B228" s="208">
        <f t="shared" si="3"/>
        <v>117</v>
      </c>
      <c r="C228" s="133">
        <f>IF('申込個票'!D122="","",'申込個票'!D122)</f>
      </c>
      <c r="D228" s="137">
        <f>IF('申込個票'!G122="","",'申込個票'!G122&amp;"  "&amp;'申込個票'!H122)</f>
      </c>
      <c r="E228" s="138">
        <f>IF('申込個票'!G122="","","男")</f>
      </c>
      <c r="F228" s="145">
        <f>IF('申込個票'!J122="","",'申込個票'!J122)</f>
      </c>
      <c r="G228" s="143">
        <f>IF('申込個票'!L122="","",'申込個票'!L122)</f>
      </c>
      <c r="H228" s="67">
        <f>IF('申込個票'!E122="","",'申込個票'!E122)</f>
      </c>
      <c r="I228" s="70">
        <f>IF('申込個票'!F122="","",'申込個票'!F122)</f>
      </c>
      <c r="J228" s="67"/>
      <c r="K228" s="70"/>
      <c r="L228" s="67"/>
      <c r="M228" s="70"/>
      <c r="N228" s="73"/>
      <c r="O228" s="90"/>
      <c r="P228" s="90"/>
      <c r="Q228" s="70"/>
      <c r="R228" s="49"/>
    </row>
    <row r="229" spans="2:18" ht="27" customHeight="1">
      <c r="B229" s="208">
        <f t="shared" si="3"/>
        <v>118</v>
      </c>
      <c r="C229" s="133">
        <f>IF('申込個票'!D123="","",'申込個票'!D123)</f>
      </c>
      <c r="D229" s="137">
        <f>IF('申込個票'!G123="","",'申込個票'!G123&amp;"  "&amp;'申込個票'!H123)</f>
      </c>
      <c r="E229" s="138">
        <f>IF('申込個票'!G123="","","男")</f>
      </c>
      <c r="F229" s="145">
        <f>IF('申込個票'!J123="","",'申込個票'!J123)</f>
      </c>
      <c r="G229" s="143">
        <f>IF('申込個票'!L123="","",'申込個票'!L123)</f>
      </c>
      <c r="H229" s="67">
        <f>IF('申込個票'!E123="","",'申込個票'!E123)</f>
      </c>
      <c r="I229" s="70">
        <f>IF('申込個票'!F123="","",'申込個票'!F123)</f>
      </c>
      <c r="J229" s="67"/>
      <c r="K229" s="70"/>
      <c r="L229" s="67"/>
      <c r="M229" s="70"/>
      <c r="N229" s="73"/>
      <c r="O229" s="90"/>
      <c r="P229" s="90"/>
      <c r="Q229" s="70"/>
      <c r="R229" s="49"/>
    </row>
    <row r="230" spans="2:18" ht="27" customHeight="1">
      <c r="B230" s="208">
        <f t="shared" si="3"/>
        <v>119</v>
      </c>
      <c r="C230" s="133">
        <f>IF('申込個票'!D124="","",'申込個票'!D124)</f>
      </c>
      <c r="D230" s="137">
        <f>IF('申込個票'!G124="","",'申込個票'!G124&amp;"  "&amp;'申込個票'!H124)</f>
      </c>
      <c r="E230" s="138">
        <f>IF('申込個票'!G124="","","男")</f>
      </c>
      <c r="F230" s="145">
        <f>IF('申込個票'!J124="","",'申込個票'!J124)</f>
      </c>
      <c r="G230" s="143">
        <f>IF('申込個票'!L124="","",'申込個票'!L124)</f>
      </c>
      <c r="H230" s="67">
        <f>IF('申込個票'!E124="","",'申込個票'!E124)</f>
      </c>
      <c r="I230" s="70">
        <f>IF('申込個票'!F124="","",'申込個票'!F124)</f>
      </c>
      <c r="J230" s="67"/>
      <c r="K230" s="70"/>
      <c r="L230" s="67"/>
      <c r="M230" s="70"/>
      <c r="N230" s="73"/>
      <c r="O230" s="90"/>
      <c r="P230" s="90"/>
      <c r="Q230" s="70"/>
      <c r="R230" s="49"/>
    </row>
    <row r="231" spans="2:18" ht="27" customHeight="1">
      <c r="B231" s="208">
        <f t="shared" si="3"/>
        <v>120</v>
      </c>
      <c r="C231" s="134">
        <f>IF('申込個票'!D125="","",'申込個票'!D125)</f>
      </c>
      <c r="D231" s="139">
        <f>IF('申込個票'!G125="","",'申込個票'!G125&amp;"  "&amp;'申込個票'!H125)</f>
      </c>
      <c r="E231" s="140">
        <f>IF('申込個票'!G125="","","男")</f>
      </c>
      <c r="F231" s="146">
        <f>IF('申込個票'!J125="","",'申込個票'!J125)</f>
      </c>
      <c r="G231" s="144">
        <f>IF('申込個票'!L125="","",'申込個票'!L125)</f>
      </c>
      <c r="H231" s="68">
        <f>IF('申込個票'!E125="","",'申込個票'!E125)</f>
      </c>
      <c r="I231" s="71">
        <f>IF('申込個票'!F125="","",'申込個票'!F125)</f>
      </c>
      <c r="J231" s="68"/>
      <c r="K231" s="71"/>
      <c r="L231" s="68"/>
      <c r="M231" s="71"/>
      <c r="N231" s="74"/>
      <c r="O231" s="91"/>
      <c r="P231" s="91"/>
      <c r="Q231" s="71"/>
      <c r="R231" s="49"/>
    </row>
  </sheetData>
  <sheetProtection/>
  <mergeCells count="97">
    <mergeCell ref="J200:K200"/>
    <mergeCell ref="L200:M200"/>
    <mergeCell ref="N200:Q200"/>
    <mergeCell ref="C200:C201"/>
    <mergeCell ref="D200:D201"/>
    <mergeCell ref="E200:E201"/>
    <mergeCell ref="F200:F201"/>
    <mergeCell ref="G200:G201"/>
    <mergeCell ref="H200:I200"/>
    <mergeCell ref="D187:D189"/>
    <mergeCell ref="E187:H189"/>
    <mergeCell ref="I187:I189"/>
    <mergeCell ref="J187:J190"/>
    <mergeCell ref="K187:M187"/>
    <mergeCell ref="K188:Q190"/>
    <mergeCell ref="D190:D192"/>
    <mergeCell ref="E190:H192"/>
    <mergeCell ref="I190:I192"/>
    <mergeCell ref="J191:J192"/>
    <mergeCell ref="H142:I142"/>
    <mergeCell ref="J142:K142"/>
    <mergeCell ref="L142:M142"/>
    <mergeCell ref="N142:Q142"/>
    <mergeCell ref="E180:K180"/>
    <mergeCell ref="E186:I186"/>
    <mergeCell ref="J186:K186"/>
    <mergeCell ref="L186:Q186"/>
    <mergeCell ref="K191:Q192"/>
    <mergeCell ref="E122:K122"/>
    <mergeCell ref="E128:I128"/>
    <mergeCell ref="J128:K128"/>
    <mergeCell ref="L128:Q128"/>
    <mergeCell ref="C142:C143"/>
    <mergeCell ref="D142:D143"/>
    <mergeCell ref="E142:E143"/>
    <mergeCell ref="F142:F143"/>
    <mergeCell ref="G142:G143"/>
    <mergeCell ref="D132:D134"/>
    <mergeCell ref="D129:D131"/>
    <mergeCell ref="E129:H131"/>
    <mergeCell ref="I129:I131"/>
    <mergeCell ref="J129:J132"/>
    <mergeCell ref="K129:M129"/>
    <mergeCell ref="K130:Q132"/>
    <mergeCell ref="I132:I134"/>
    <mergeCell ref="J133:J134"/>
    <mergeCell ref="K133:Q134"/>
    <mergeCell ref="E132:H134"/>
    <mergeCell ref="K71:M71"/>
    <mergeCell ref="B26:B27"/>
    <mergeCell ref="C84:C85"/>
    <mergeCell ref="D84:D85"/>
    <mergeCell ref="E84:E85"/>
    <mergeCell ref="F84:F85"/>
    <mergeCell ref="G84:G85"/>
    <mergeCell ref="H84:I84"/>
    <mergeCell ref="J84:K84"/>
    <mergeCell ref="L84:M84"/>
    <mergeCell ref="I74:I76"/>
    <mergeCell ref="J75:J76"/>
    <mergeCell ref="K75:Q76"/>
    <mergeCell ref="N84:Q84"/>
    <mergeCell ref="K72:Q74"/>
    <mergeCell ref="E64:K64"/>
    <mergeCell ref="E70:I70"/>
    <mergeCell ref="J70:K70"/>
    <mergeCell ref="L70:Q70"/>
    <mergeCell ref="D71:D73"/>
    <mergeCell ref="E71:H73"/>
    <mergeCell ref="I71:I73"/>
    <mergeCell ref="J71:J74"/>
    <mergeCell ref="D74:D76"/>
    <mergeCell ref="E74:H76"/>
    <mergeCell ref="D13:D15"/>
    <mergeCell ref="E13:H15"/>
    <mergeCell ref="I13:I15"/>
    <mergeCell ref="J13:J16"/>
    <mergeCell ref="D16:D18"/>
    <mergeCell ref="E16:H18"/>
    <mergeCell ref="E6:K6"/>
    <mergeCell ref="E12:I12"/>
    <mergeCell ref="J12:K12"/>
    <mergeCell ref="L12:Q12"/>
    <mergeCell ref="I16:I18"/>
    <mergeCell ref="J17:J18"/>
    <mergeCell ref="K17:Q18"/>
    <mergeCell ref="K13:M13"/>
    <mergeCell ref="K14:Q16"/>
    <mergeCell ref="P22:Q22"/>
    <mergeCell ref="P23:Q23"/>
    <mergeCell ref="P25:Q25"/>
    <mergeCell ref="C26:C27"/>
    <mergeCell ref="D26:D27"/>
    <mergeCell ref="E26:E27"/>
    <mergeCell ref="F26:F27"/>
    <mergeCell ref="G26:G27"/>
    <mergeCell ref="P24:Q24"/>
  </mergeCells>
  <printOptions horizontalCentered="1"/>
  <pageMargins left="0.2362204724409449" right="0.2362204724409449" top="0.3937007874015748" bottom="0" header="0.31496062992125984" footer="0.31496062992125984"/>
  <pageSetup horizontalDpi="600" verticalDpi="600" orientation="portrait" paperSize="9" scale="65" r:id="rId3"/>
  <colBreaks count="1" manualBreakCount="1">
    <brk id="2" max="65535" man="1"/>
  </colBreaks>
  <legacyDrawing r:id="rId2"/>
</worksheet>
</file>

<file path=xl/worksheets/sheet4.xml><?xml version="1.0" encoding="utf-8"?>
<worksheet xmlns="http://schemas.openxmlformats.org/spreadsheetml/2006/main" xmlns:r="http://schemas.openxmlformats.org/officeDocument/2006/relationships">
  <dimension ref="B2:R231"/>
  <sheetViews>
    <sheetView showGridLines="0" view="pageBreakPreview" zoomScale="85" zoomScaleSheetLayoutView="85" zoomScalePageLayoutView="0" workbookViewId="0" topLeftCell="A1">
      <selection activeCell="E13" sqref="E13:H15"/>
    </sheetView>
  </sheetViews>
  <sheetFormatPr defaultColWidth="9.140625" defaultRowHeight="12.75"/>
  <cols>
    <col min="1" max="1" width="1.7109375" style="37" customWidth="1"/>
    <col min="2" max="2" width="13.140625" style="86" customWidth="1"/>
    <col min="3" max="3" width="11.8515625" style="38" customWidth="1"/>
    <col min="4" max="4" width="20.57421875" style="37" customWidth="1"/>
    <col min="5" max="6" width="5.57421875" style="37" bestFit="1" customWidth="1"/>
    <col min="7" max="7" width="11.28125" style="38" customWidth="1"/>
    <col min="8" max="8" width="8.57421875" style="37" customWidth="1"/>
    <col min="9" max="9" width="10.8515625" style="37" customWidth="1"/>
    <col min="10" max="10" width="8.57421875" style="37" customWidth="1"/>
    <col min="11" max="11" width="10.8515625" style="37" customWidth="1"/>
    <col min="12" max="12" width="14.140625" style="37" customWidth="1"/>
    <col min="13" max="13" width="9.00390625" style="37" customWidth="1"/>
    <col min="14" max="14" width="10.140625" style="37" customWidth="1"/>
    <col min="15" max="15" width="10.8515625" style="37" customWidth="1"/>
    <col min="16" max="16" width="9.8515625" style="37" customWidth="1"/>
    <col min="17" max="17" width="10.8515625" style="37" customWidth="1"/>
    <col min="18" max="16384" width="9.140625" style="37" customWidth="1"/>
  </cols>
  <sheetData>
    <row r="2" spans="3:10" ht="13.5">
      <c r="C2" s="36" t="s">
        <v>7</v>
      </c>
      <c r="J2" s="39"/>
    </row>
    <row r="3" spans="4:17" ht="14.25">
      <c r="D3" s="60" t="str">
        <f>IF('申込み一覧男子'!D3="","",'申込み一覧男子'!D3)</f>
        <v>第  回　      陸上競技大会・記録会申込一覧表</v>
      </c>
      <c r="J3" s="39"/>
      <c r="P3" s="40" t="s">
        <v>104</v>
      </c>
      <c r="Q3" s="149">
        <v>1</v>
      </c>
    </row>
    <row r="4" spans="4:17" ht="13.5">
      <c r="D4" s="38"/>
      <c r="E4" s="38"/>
      <c r="F4" s="38"/>
      <c r="G4" s="41"/>
      <c r="H4" s="38"/>
      <c r="I4" s="38"/>
      <c r="J4" s="42"/>
      <c r="K4" s="38"/>
      <c r="L4" s="38"/>
      <c r="M4" s="38"/>
      <c r="N4" s="38"/>
      <c r="O4" s="38"/>
      <c r="P4" s="38"/>
      <c r="Q4" s="38"/>
    </row>
    <row r="5" ht="13.5">
      <c r="J5" s="39"/>
    </row>
    <row r="6" spans="4:12" ht="13.5">
      <c r="D6" s="43"/>
      <c r="E6" s="320" t="s">
        <v>9</v>
      </c>
      <c r="F6" s="320"/>
      <c r="G6" s="320"/>
      <c r="H6" s="320"/>
      <c r="I6" s="320"/>
      <c r="J6" s="320"/>
      <c r="K6" s="320"/>
      <c r="L6" s="43"/>
    </row>
    <row r="7" spans="10:12" ht="24" customHeight="1">
      <c r="J7" s="39"/>
      <c r="L7" s="37" t="str">
        <f>IF('申込み一覧男子'!L7="","",'申込み一覧男子'!L7)</f>
        <v>平成　 年　　月　　日</v>
      </c>
    </row>
    <row r="8" ht="15.75" customHeight="1">
      <c r="J8" s="39"/>
    </row>
    <row r="9" spans="6:10" ht="24" customHeight="1">
      <c r="F9" s="98" t="str">
        <f>IF('申込み一覧男子'!F9="","",'申込み一覧男子'!F9)</f>
        <v>松戸市陸上競技協会</v>
      </c>
      <c r="J9" s="39"/>
    </row>
    <row r="10" spans="6:10" ht="13.5">
      <c r="F10" s="98" t="str">
        <f>IF('申込み一覧男子'!F10="","",'申込み一覧男子'!F10)</f>
        <v>会長　　林　英昭　様</v>
      </c>
      <c r="J10" s="39"/>
    </row>
    <row r="11" spans="3:10" ht="13.5">
      <c r="C11" s="41"/>
      <c r="J11" s="39"/>
    </row>
    <row r="12" spans="4:17" ht="21" customHeight="1">
      <c r="D12" s="44" t="s">
        <v>30</v>
      </c>
      <c r="E12" s="321">
        <f>IF('申込み一覧男子'!E12="","",'申込み一覧男子'!E12)</f>
      </c>
      <c r="F12" s="322"/>
      <c r="G12" s="322"/>
      <c r="H12" s="322"/>
      <c r="I12" s="323"/>
      <c r="J12" s="324" t="s">
        <v>10</v>
      </c>
      <c r="K12" s="325"/>
      <c r="L12" s="321">
        <f>IF('申込み一覧男子'!L12="","",'申込み一覧男子'!L12)</f>
      </c>
      <c r="M12" s="322"/>
      <c r="N12" s="322"/>
      <c r="O12" s="322"/>
      <c r="P12" s="322"/>
      <c r="Q12" s="323"/>
    </row>
    <row r="13" spans="4:17" ht="21" customHeight="1">
      <c r="D13" s="345" t="s">
        <v>161</v>
      </c>
      <c r="E13" s="347">
        <f>IF('申込み一覧男子'!E13="","",'申込み一覧男子'!E13)</f>
      </c>
      <c r="F13" s="348"/>
      <c r="G13" s="348"/>
      <c r="H13" s="348"/>
      <c r="I13" s="326" t="s">
        <v>105</v>
      </c>
      <c r="J13" s="329" t="s">
        <v>32</v>
      </c>
      <c r="K13" s="337" t="str">
        <f>IF('申込み一覧男子'!K13="","",'申込み一覧男子'!K13)</f>
        <v> 〒</v>
      </c>
      <c r="L13" s="338"/>
      <c r="M13" s="338"/>
      <c r="N13" s="45"/>
      <c r="O13" s="45"/>
      <c r="P13" s="45"/>
      <c r="Q13" s="46"/>
    </row>
    <row r="14" spans="4:17" ht="21" customHeight="1">
      <c r="D14" s="346"/>
      <c r="E14" s="349"/>
      <c r="F14" s="350"/>
      <c r="G14" s="350"/>
      <c r="H14" s="350"/>
      <c r="I14" s="327"/>
      <c r="J14" s="353"/>
      <c r="K14" s="339">
        <f>IF('申込み一覧男子'!K14="","",'申込み一覧男子'!K14)</f>
      </c>
      <c r="L14" s="340"/>
      <c r="M14" s="340"/>
      <c r="N14" s="340"/>
      <c r="O14" s="340"/>
      <c r="P14" s="340"/>
      <c r="Q14" s="341"/>
    </row>
    <row r="15" spans="4:17" ht="21" customHeight="1">
      <c r="D15" s="330"/>
      <c r="E15" s="351"/>
      <c r="F15" s="352"/>
      <c r="G15" s="352"/>
      <c r="H15" s="352"/>
      <c r="I15" s="328"/>
      <c r="J15" s="353"/>
      <c r="K15" s="339"/>
      <c r="L15" s="340"/>
      <c r="M15" s="340"/>
      <c r="N15" s="340"/>
      <c r="O15" s="340"/>
      <c r="P15" s="340"/>
      <c r="Q15" s="341"/>
    </row>
    <row r="16" spans="4:17" ht="21" customHeight="1">
      <c r="D16" s="329" t="s">
        <v>31</v>
      </c>
      <c r="E16" s="347">
        <f>IF('申込み一覧男子'!E16="","",'申込み一覧男子'!E16)</f>
      </c>
      <c r="F16" s="348"/>
      <c r="G16" s="348"/>
      <c r="H16" s="348"/>
      <c r="I16" s="326" t="s">
        <v>105</v>
      </c>
      <c r="J16" s="354"/>
      <c r="K16" s="342"/>
      <c r="L16" s="343"/>
      <c r="M16" s="343"/>
      <c r="N16" s="343"/>
      <c r="O16" s="343"/>
      <c r="P16" s="343"/>
      <c r="Q16" s="344"/>
    </row>
    <row r="17" spans="4:17" ht="21" customHeight="1">
      <c r="D17" s="346"/>
      <c r="E17" s="349"/>
      <c r="F17" s="350"/>
      <c r="G17" s="350"/>
      <c r="H17" s="350"/>
      <c r="I17" s="327"/>
      <c r="J17" s="329" t="s">
        <v>33</v>
      </c>
      <c r="K17" s="331">
        <f>IF('申込み一覧男子'!K17="","",'申込み一覧男子'!K17)</f>
      </c>
      <c r="L17" s="332"/>
      <c r="M17" s="332"/>
      <c r="N17" s="332"/>
      <c r="O17" s="332"/>
      <c r="P17" s="332"/>
      <c r="Q17" s="333"/>
    </row>
    <row r="18" spans="4:17" ht="21" customHeight="1">
      <c r="D18" s="330"/>
      <c r="E18" s="351"/>
      <c r="F18" s="352"/>
      <c r="G18" s="352"/>
      <c r="H18" s="352"/>
      <c r="I18" s="328"/>
      <c r="J18" s="330"/>
      <c r="K18" s="334"/>
      <c r="L18" s="335"/>
      <c r="M18" s="335"/>
      <c r="N18" s="335"/>
      <c r="O18" s="335"/>
      <c r="P18" s="335"/>
      <c r="Q18" s="336"/>
    </row>
    <row r="19" spans="4:17" ht="21" customHeight="1">
      <c r="D19" s="42"/>
      <c r="E19" s="42"/>
      <c r="F19" s="42"/>
      <c r="G19" s="42"/>
      <c r="H19" s="42"/>
      <c r="I19" s="42"/>
      <c r="J19" s="42"/>
      <c r="K19" s="39"/>
      <c r="L19" s="39"/>
      <c r="M19" s="39"/>
      <c r="N19" s="39"/>
      <c r="O19" s="39"/>
      <c r="P19" s="39"/>
      <c r="Q19" s="39"/>
    </row>
    <row r="20" spans="3:17" ht="15" customHeight="1">
      <c r="C20" s="76" t="s">
        <v>111</v>
      </c>
      <c r="D20" s="77"/>
      <c r="E20" s="78"/>
      <c r="F20" s="78"/>
      <c r="G20" s="79"/>
      <c r="H20" s="80"/>
      <c r="I20" s="81"/>
      <c r="J20" s="80"/>
      <c r="K20" s="81"/>
      <c r="L20" s="80"/>
      <c r="M20" s="81"/>
      <c r="N20" s="54"/>
      <c r="O20" s="54"/>
      <c r="P20" s="54"/>
      <c r="Q20" s="55"/>
    </row>
    <row r="21" spans="3:17" ht="15" customHeight="1">
      <c r="C21" s="82" t="s">
        <v>112</v>
      </c>
      <c r="D21" s="48"/>
      <c r="E21" s="49"/>
      <c r="F21" s="49"/>
      <c r="G21" s="50"/>
      <c r="H21" s="51"/>
      <c r="I21" s="52"/>
      <c r="J21" s="51"/>
      <c r="K21" s="53" t="s">
        <v>11</v>
      </c>
      <c r="L21" s="156"/>
      <c r="M21" s="160"/>
      <c r="N21" s="160" t="s">
        <v>133</v>
      </c>
      <c r="O21" s="160"/>
      <c r="P21" s="54"/>
      <c r="Q21" s="55"/>
    </row>
    <row r="22" spans="3:17" ht="15" customHeight="1">
      <c r="C22" s="82"/>
      <c r="D22" s="48"/>
      <c r="E22" s="49"/>
      <c r="F22" s="49"/>
      <c r="G22" s="50"/>
      <c r="H22" s="51"/>
      <c r="I22" s="52"/>
      <c r="J22" s="51"/>
      <c r="K22" s="158"/>
      <c r="L22" s="168" t="s">
        <v>119</v>
      </c>
      <c r="M22" s="169">
        <f>'申込個票'!Q146</f>
        <v>0</v>
      </c>
      <c r="N22" s="161" t="s">
        <v>121</v>
      </c>
      <c r="O22" s="170">
        <f>'使い方　競技者データ'!I125</f>
        <v>0</v>
      </c>
      <c r="P22" s="306">
        <f>M22*O22</f>
        <v>0</v>
      </c>
      <c r="Q22" s="307"/>
    </row>
    <row r="23" spans="3:17" ht="15" customHeight="1">
      <c r="C23" s="82" t="s">
        <v>13</v>
      </c>
      <c r="D23" s="48"/>
      <c r="E23" s="49"/>
      <c r="F23" s="49"/>
      <c r="G23" s="50"/>
      <c r="H23" s="51"/>
      <c r="I23" s="52"/>
      <c r="J23" s="51"/>
      <c r="K23" s="159" t="s">
        <v>12</v>
      </c>
      <c r="L23" s="168" t="s">
        <v>120</v>
      </c>
      <c r="M23" s="169">
        <f>'申込個票'!Q154</f>
        <v>0</v>
      </c>
      <c r="N23" s="161" t="s">
        <v>121</v>
      </c>
      <c r="O23" s="170">
        <f>'使い方　競技者データ'!L125</f>
        <v>0</v>
      </c>
      <c r="P23" s="306">
        <f>M23*O23</f>
        <v>0</v>
      </c>
      <c r="Q23" s="307"/>
    </row>
    <row r="24" spans="3:17" ht="15" customHeight="1">
      <c r="C24" s="82" t="s">
        <v>26</v>
      </c>
      <c r="D24" s="48"/>
      <c r="E24" s="49"/>
      <c r="F24" s="49"/>
      <c r="G24" s="50"/>
      <c r="H24" s="51"/>
      <c r="I24" s="52"/>
      <c r="J24" s="51"/>
      <c r="K24" s="158"/>
      <c r="L24" s="197"/>
      <c r="M24" s="169"/>
      <c r="N24" s="161"/>
      <c r="O24" s="170"/>
      <c r="P24" s="306"/>
      <c r="Q24" s="307"/>
    </row>
    <row r="25" spans="3:17" ht="15" customHeight="1">
      <c r="C25" s="47" t="s">
        <v>113</v>
      </c>
      <c r="D25" s="40"/>
      <c r="E25" s="83"/>
      <c r="F25" s="83"/>
      <c r="G25" s="84"/>
      <c r="H25" s="85"/>
      <c r="I25" s="59"/>
      <c r="J25" s="85"/>
      <c r="K25" s="159" t="s">
        <v>14</v>
      </c>
      <c r="L25" s="162"/>
      <c r="M25" s="157"/>
      <c r="N25" s="157"/>
      <c r="O25" s="154" t="s">
        <v>160</v>
      </c>
      <c r="P25" s="308">
        <f>P22+P23+P24</f>
        <v>0</v>
      </c>
      <c r="Q25" s="309"/>
    </row>
    <row r="26" spans="2:18" ht="19.5" customHeight="1">
      <c r="B26" s="360" t="s">
        <v>108</v>
      </c>
      <c r="C26" s="310" t="s">
        <v>109</v>
      </c>
      <c r="D26" s="312" t="s">
        <v>15</v>
      </c>
      <c r="E26" s="314" t="s">
        <v>16</v>
      </c>
      <c r="F26" s="316" t="s">
        <v>29</v>
      </c>
      <c r="G26" s="318" t="s">
        <v>17</v>
      </c>
      <c r="H26" s="355"/>
      <c r="I26" s="356"/>
      <c r="J26" s="355"/>
      <c r="K26" s="356"/>
      <c r="L26" s="355"/>
      <c r="M26" s="356"/>
      <c r="N26" s="357"/>
      <c r="O26" s="358"/>
      <c r="P26" s="358"/>
      <c r="Q26" s="359"/>
      <c r="R26" s="49"/>
    </row>
    <row r="27" spans="2:18" ht="19.5" customHeight="1">
      <c r="B27" s="360"/>
      <c r="C27" s="311"/>
      <c r="D27" s="313"/>
      <c r="E27" s="315"/>
      <c r="F27" s="317"/>
      <c r="G27" s="319"/>
      <c r="H27" s="61" t="s">
        <v>110</v>
      </c>
      <c r="I27" s="65" t="s">
        <v>21</v>
      </c>
      <c r="J27" s="62"/>
      <c r="K27" s="65"/>
      <c r="L27" s="62"/>
      <c r="M27" s="65"/>
      <c r="N27" s="75"/>
      <c r="O27" s="63"/>
      <c r="P27" s="64"/>
      <c r="Q27" s="65"/>
      <c r="R27" s="49"/>
    </row>
    <row r="28" spans="2:18" ht="27" customHeight="1">
      <c r="B28" s="209">
        <v>1</v>
      </c>
      <c r="C28" s="132">
        <f>IF('申込個票'!O6="","",'申込個票'!O6)</f>
      </c>
      <c r="D28" s="135">
        <f>IF('申込個票'!R6="","",'申込個票'!R6&amp;"  "&amp;'申込個票'!S6)</f>
      </c>
      <c r="E28" s="136">
        <f>IF('申込個票'!P6="","","女")</f>
      </c>
      <c r="F28" s="141">
        <f>IF('申込個票'!U6="","",'申込個票'!U6)</f>
      </c>
      <c r="G28" s="142">
        <f>IF('申込個票'!W6="","",'申込個票'!W6)</f>
      </c>
      <c r="H28" s="66">
        <f>IF('申込個票'!P6="","",'申込個票'!P6)</f>
      </c>
      <c r="I28" s="69">
        <f>IF('申込個票'!Q6="","",'申込個票'!Q6)</f>
      </c>
      <c r="J28" s="66"/>
      <c r="K28" s="69"/>
      <c r="L28" s="66"/>
      <c r="M28" s="69"/>
      <c r="N28" s="72"/>
      <c r="O28" s="89"/>
      <c r="P28" s="89"/>
      <c r="Q28" s="69"/>
      <c r="R28" s="49"/>
    </row>
    <row r="29" spans="2:18" ht="27" customHeight="1">
      <c r="B29" s="209">
        <f>B28+1</f>
        <v>2</v>
      </c>
      <c r="C29" s="133">
        <f>IF('申込個票'!O7="","",'申込個票'!O7)</f>
      </c>
      <c r="D29" s="137">
        <f>IF('申込個票'!R7="","",'申込個票'!R7&amp;"  "&amp;'申込個票'!S7)</f>
      </c>
      <c r="E29" s="138">
        <f>IF('申込個票'!P7="","","女")</f>
      </c>
      <c r="F29" s="145">
        <f>IF('申込個票'!U7="","",'申込個票'!U7)</f>
      </c>
      <c r="G29" s="143">
        <f>IF('申込個票'!W7="","",'申込個票'!W7)</f>
      </c>
      <c r="H29" s="67">
        <f>IF('申込個票'!P7="","",'申込個票'!P7)</f>
      </c>
      <c r="I29" s="70">
        <f>IF('申込個票'!Q7="","",'申込個票'!Q7)</f>
      </c>
      <c r="J29" s="67"/>
      <c r="K29" s="70"/>
      <c r="L29" s="67"/>
      <c r="M29" s="70"/>
      <c r="N29" s="73"/>
      <c r="O29" s="90"/>
      <c r="P29" s="90"/>
      <c r="Q29" s="70"/>
      <c r="R29" s="49"/>
    </row>
    <row r="30" spans="2:18" ht="27" customHeight="1">
      <c r="B30" s="209">
        <f aca="true" t="shared" si="0" ref="B30:B57">B29+1</f>
        <v>3</v>
      </c>
      <c r="C30" s="133">
        <f>IF('申込個票'!O8="","",'申込個票'!O8)</f>
      </c>
      <c r="D30" s="137">
        <f>IF('申込個票'!R8="","",'申込個票'!R8&amp;"  "&amp;'申込個票'!S8)</f>
      </c>
      <c r="E30" s="138">
        <f>IF('申込個票'!P8="","","女")</f>
      </c>
      <c r="F30" s="145">
        <f>IF('申込個票'!U8="","",'申込個票'!U8)</f>
      </c>
      <c r="G30" s="143">
        <f>IF('申込個票'!W8="","",'申込個票'!W8)</f>
      </c>
      <c r="H30" s="67">
        <f>IF('申込個票'!P8="","",'申込個票'!P8)</f>
      </c>
      <c r="I30" s="70">
        <f>IF('申込個票'!Q8="","",'申込個票'!Q8)</f>
      </c>
      <c r="J30" s="67"/>
      <c r="K30" s="70"/>
      <c r="L30" s="67"/>
      <c r="M30" s="70"/>
      <c r="N30" s="73"/>
      <c r="O30" s="90"/>
      <c r="P30" s="90"/>
      <c r="Q30" s="70"/>
      <c r="R30" s="49"/>
    </row>
    <row r="31" spans="2:18" ht="27" customHeight="1">
      <c r="B31" s="209">
        <f t="shared" si="0"/>
        <v>4</v>
      </c>
      <c r="C31" s="133">
        <f>IF('申込個票'!O9="","",'申込個票'!O9)</f>
      </c>
      <c r="D31" s="137">
        <f>IF('申込個票'!R9="","",'申込個票'!R9&amp;"  "&amp;'申込個票'!S9)</f>
      </c>
      <c r="E31" s="138">
        <f>IF('申込個票'!P9="","","女")</f>
      </c>
      <c r="F31" s="145">
        <f>IF('申込個票'!U9="","",'申込個票'!U9)</f>
      </c>
      <c r="G31" s="143">
        <f>IF('申込個票'!W9="","",'申込個票'!W9)</f>
      </c>
      <c r="H31" s="67">
        <f>IF('申込個票'!P9="","",'申込個票'!P9)</f>
      </c>
      <c r="I31" s="70">
        <f>IF('申込個票'!Q9="","",'申込個票'!Q9)</f>
      </c>
      <c r="J31" s="67"/>
      <c r="K31" s="70"/>
      <c r="L31" s="67"/>
      <c r="M31" s="70"/>
      <c r="N31" s="73"/>
      <c r="O31" s="90"/>
      <c r="P31" s="90"/>
      <c r="Q31" s="70"/>
      <c r="R31" s="49"/>
    </row>
    <row r="32" spans="2:18" ht="27" customHeight="1">
      <c r="B32" s="209">
        <f t="shared" si="0"/>
        <v>5</v>
      </c>
      <c r="C32" s="134">
        <f>IF('申込個票'!O10="","",'申込個票'!O10)</f>
      </c>
      <c r="D32" s="139">
        <f>IF('申込個票'!R10="","",'申込個票'!R10&amp;"  "&amp;'申込個票'!S10)</f>
      </c>
      <c r="E32" s="140">
        <f>IF('申込個票'!P10="","","女")</f>
      </c>
      <c r="F32" s="146">
        <f>IF('申込個票'!U10="","",'申込個票'!U10)</f>
      </c>
      <c r="G32" s="144">
        <f>IF('申込個票'!W10="","",'申込個票'!W10)</f>
      </c>
      <c r="H32" s="68">
        <f>IF('申込個票'!P10="","",'申込個票'!P10)</f>
      </c>
      <c r="I32" s="71">
        <f>IF('申込個票'!Q10="","",'申込個票'!Q10)</f>
      </c>
      <c r="J32" s="68"/>
      <c r="K32" s="71"/>
      <c r="L32" s="68"/>
      <c r="M32" s="71"/>
      <c r="N32" s="74"/>
      <c r="O32" s="91"/>
      <c r="P32" s="91"/>
      <c r="Q32" s="71"/>
      <c r="R32" s="49"/>
    </row>
    <row r="33" spans="2:18" ht="27" customHeight="1">
      <c r="B33" s="209">
        <f t="shared" si="0"/>
        <v>6</v>
      </c>
      <c r="C33" s="132">
        <f>IF('申込個票'!O11="","",'申込個票'!O11)</f>
      </c>
      <c r="D33" s="135">
        <f>IF('申込個票'!R11="","",'申込個票'!R11&amp;"  "&amp;'申込個票'!S11)</f>
      </c>
      <c r="E33" s="136">
        <f>IF('申込個票'!P11="","","女")</f>
      </c>
      <c r="F33" s="147">
        <f>IF('申込個票'!U11="","",'申込個票'!U11)</f>
      </c>
      <c r="G33" s="142">
        <f>IF('申込個票'!W11="","",'申込個票'!W11)</f>
      </c>
      <c r="H33" s="66">
        <f>IF('申込個票'!P11="","",'申込個票'!P11)</f>
      </c>
      <c r="I33" s="69">
        <f>IF('申込個票'!Q11="","",'申込個票'!Q11)</f>
      </c>
      <c r="J33" s="66"/>
      <c r="K33" s="69"/>
      <c r="L33" s="66"/>
      <c r="M33" s="69"/>
      <c r="N33" s="72"/>
      <c r="O33" s="89"/>
      <c r="P33" s="89"/>
      <c r="Q33" s="69"/>
      <c r="R33" s="49"/>
    </row>
    <row r="34" spans="2:18" ht="27" customHeight="1">
      <c r="B34" s="209">
        <f t="shared" si="0"/>
        <v>7</v>
      </c>
      <c r="C34" s="133">
        <f>IF('申込個票'!O12="","",'申込個票'!O12)</f>
      </c>
      <c r="D34" s="137">
        <f>IF('申込個票'!R12="","",'申込個票'!R12&amp;"  "&amp;'申込個票'!S12)</f>
      </c>
      <c r="E34" s="138">
        <f>IF('申込個票'!P12="","","女")</f>
      </c>
      <c r="F34" s="145">
        <f>IF('申込個票'!U12="","",'申込個票'!U12)</f>
      </c>
      <c r="G34" s="143">
        <f>IF('申込個票'!W12="","",'申込個票'!W12)</f>
      </c>
      <c r="H34" s="67">
        <f>IF('申込個票'!P12="","",'申込個票'!P12)</f>
      </c>
      <c r="I34" s="70">
        <f>IF('申込個票'!Q12="","",'申込個票'!Q12)</f>
      </c>
      <c r="J34" s="67"/>
      <c r="K34" s="70"/>
      <c r="L34" s="67"/>
      <c r="M34" s="70"/>
      <c r="N34" s="73"/>
      <c r="O34" s="90"/>
      <c r="P34" s="90"/>
      <c r="Q34" s="70"/>
      <c r="R34" s="49"/>
    </row>
    <row r="35" spans="2:18" ht="27" customHeight="1">
      <c r="B35" s="209">
        <f t="shared" si="0"/>
        <v>8</v>
      </c>
      <c r="C35" s="133">
        <f>IF('申込個票'!O13="","",'申込個票'!O13)</f>
      </c>
      <c r="D35" s="137">
        <f>IF('申込個票'!R13="","",'申込個票'!R13&amp;"  "&amp;'申込個票'!S13)</f>
      </c>
      <c r="E35" s="138">
        <f>IF('申込個票'!P13="","","女")</f>
      </c>
      <c r="F35" s="145">
        <f>IF('申込個票'!U13="","",'申込個票'!U13)</f>
      </c>
      <c r="G35" s="143">
        <f>IF('申込個票'!W13="","",'申込個票'!W13)</f>
      </c>
      <c r="H35" s="67">
        <f>IF('申込個票'!P13="","",'申込個票'!P13)</f>
      </c>
      <c r="I35" s="70">
        <f>IF('申込個票'!Q13="","",'申込個票'!Q13)</f>
      </c>
      <c r="J35" s="67"/>
      <c r="K35" s="70"/>
      <c r="L35" s="67"/>
      <c r="M35" s="70"/>
      <c r="N35" s="73"/>
      <c r="O35" s="90"/>
      <c r="P35" s="90"/>
      <c r="Q35" s="70"/>
      <c r="R35" s="49"/>
    </row>
    <row r="36" spans="2:18" ht="27" customHeight="1">
      <c r="B36" s="209">
        <f t="shared" si="0"/>
        <v>9</v>
      </c>
      <c r="C36" s="133">
        <f>IF('申込個票'!O14="","",'申込個票'!O14)</f>
      </c>
      <c r="D36" s="137">
        <f>IF('申込個票'!R14="","",'申込個票'!R14&amp;"  "&amp;'申込個票'!S14)</f>
      </c>
      <c r="E36" s="138">
        <f>IF('申込個票'!P14="","","女")</f>
      </c>
      <c r="F36" s="145">
        <f>IF('申込個票'!U14="","",'申込個票'!U14)</f>
      </c>
      <c r="G36" s="143">
        <f>IF('申込個票'!W14="","",'申込個票'!W14)</f>
      </c>
      <c r="H36" s="67">
        <f>IF('申込個票'!P14="","",'申込個票'!P14)</f>
      </c>
      <c r="I36" s="70">
        <f>IF('申込個票'!Q14="","",'申込個票'!Q14)</f>
      </c>
      <c r="J36" s="67"/>
      <c r="K36" s="70"/>
      <c r="L36" s="67"/>
      <c r="M36" s="70"/>
      <c r="N36" s="73"/>
      <c r="O36" s="90"/>
      <c r="P36" s="90"/>
      <c r="Q36" s="70"/>
      <c r="R36" s="49"/>
    </row>
    <row r="37" spans="2:18" ht="27" customHeight="1">
      <c r="B37" s="209">
        <f t="shared" si="0"/>
        <v>10</v>
      </c>
      <c r="C37" s="134">
        <f>IF('申込個票'!O15="","",'申込個票'!O15)</f>
      </c>
      <c r="D37" s="139">
        <f>IF('申込個票'!R15="","",'申込個票'!R15&amp;"  "&amp;'申込個票'!S15)</f>
      </c>
      <c r="E37" s="140">
        <f>IF('申込個票'!P15="","","女")</f>
      </c>
      <c r="F37" s="146">
        <f>IF('申込個票'!U15="","",'申込個票'!U15)</f>
      </c>
      <c r="G37" s="144">
        <f>IF('申込個票'!W15="","",'申込個票'!W15)</f>
      </c>
      <c r="H37" s="68">
        <f>IF('申込個票'!P15="","",'申込個票'!P15)</f>
      </c>
      <c r="I37" s="71">
        <f>IF('申込個票'!Q15="","",'申込個票'!Q15)</f>
      </c>
      <c r="J37" s="68"/>
      <c r="K37" s="71"/>
      <c r="L37" s="68"/>
      <c r="M37" s="71"/>
      <c r="N37" s="74"/>
      <c r="O37" s="91"/>
      <c r="P37" s="91"/>
      <c r="Q37" s="71"/>
      <c r="R37" s="49"/>
    </row>
    <row r="38" spans="2:18" ht="27" customHeight="1">
      <c r="B38" s="209">
        <f t="shared" si="0"/>
        <v>11</v>
      </c>
      <c r="C38" s="132">
        <f>IF('申込個票'!O16="","",'申込個票'!O16)</f>
      </c>
      <c r="D38" s="135">
        <f>IF('申込個票'!R16="","",'申込個票'!R16&amp;"  "&amp;'申込個票'!S16)</f>
      </c>
      <c r="E38" s="136">
        <f>IF('申込個票'!P16="","","女")</f>
      </c>
      <c r="F38" s="147">
        <f>IF('申込個票'!U16="","",'申込個票'!U16)</f>
      </c>
      <c r="G38" s="142">
        <f>IF('申込個票'!W16="","",'申込個票'!W16)</f>
      </c>
      <c r="H38" s="66">
        <f>IF('申込個票'!P16="","",'申込個票'!P16)</f>
      </c>
      <c r="I38" s="69">
        <f>IF('申込個票'!Q16="","",'申込個票'!Q16)</f>
      </c>
      <c r="J38" s="66"/>
      <c r="K38" s="69"/>
      <c r="L38" s="66"/>
      <c r="M38" s="69"/>
      <c r="N38" s="72"/>
      <c r="O38" s="89"/>
      <c r="P38" s="89"/>
      <c r="Q38" s="69"/>
      <c r="R38" s="49"/>
    </row>
    <row r="39" spans="2:18" ht="27" customHeight="1">
      <c r="B39" s="209">
        <f t="shared" si="0"/>
        <v>12</v>
      </c>
      <c r="C39" s="133">
        <f>IF('申込個票'!O17="","",'申込個票'!O17)</f>
      </c>
      <c r="D39" s="137">
        <f>IF('申込個票'!R17="","",'申込個票'!R17&amp;"  "&amp;'申込個票'!S17)</f>
      </c>
      <c r="E39" s="138">
        <f>IF('申込個票'!P17="","","女")</f>
      </c>
      <c r="F39" s="145">
        <f>IF('申込個票'!U17="","",'申込個票'!U17)</f>
      </c>
      <c r="G39" s="143">
        <f>IF('申込個票'!W17="","",'申込個票'!W17)</f>
      </c>
      <c r="H39" s="67">
        <f>IF('申込個票'!P17="","",'申込個票'!P17)</f>
      </c>
      <c r="I39" s="70">
        <f>IF('申込個票'!Q17="","",'申込個票'!Q17)</f>
      </c>
      <c r="J39" s="67"/>
      <c r="K39" s="70"/>
      <c r="L39" s="67"/>
      <c r="M39" s="70"/>
      <c r="N39" s="73"/>
      <c r="O39" s="90"/>
      <c r="P39" s="90"/>
      <c r="Q39" s="70"/>
      <c r="R39" s="49"/>
    </row>
    <row r="40" spans="2:18" ht="27" customHeight="1">
      <c r="B40" s="209">
        <f t="shared" si="0"/>
        <v>13</v>
      </c>
      <c r="C40" s="133">
        <f>IF('申込個票'!O18="","",'申込個票'!O18)</f>
      </c>
      <c r="D40" s="137">
        <f>IF('申込個票'!R18="","",'申込個票'!R18&amp;"  "&amp;'申込個票'!S18)</f>
      </c>
      <c r="E40" s="138">
        <f>IF('申込個票'!P18="","","女")</f>
      </c>
      <c r="F40" s="145">
        <f>IF('申込個票'!U18="","",'申込個票'!U18)</f>
      </c>
      <c r="G40" s="143">
        <f>IF('申込個票'!W18="","",'申込個票'!W18)</f>
      </c>
      <c r="H40" s="67">
        <f>IF('申込個票'!P18="","",'申込個票'!P18)</f>
      </c>
      <c r="I40" s="70">
        <f>IF('申込個票'!Q18="","",'申込個票'!Q18)</f>
      </c>
      <c r="J40" s="67"/>
      <c r="K40" s="70"/>
      <c r="L40" s="67"/>
      <c r="M40" s="70"/>
      <c r="N40" s="73"/>
      <c r="O40" s="90"/>
      <c r="P40" s="90"/>
      <c r="Q40" s="70"/>
      <c r="R40" s="49"/>
    </row>
    <row r="41" spans="2:18" ht="27" customHeight="1">
      <c r="B41" s="209">
        <f t="shared" si="0"/>
        <v>14</v>
      </c>
      <c r="C41" s="133">
        <f>IF('申込個票'!O19="","",'申込個票'!O19)</f>
      </c>
      <c r="D41" s="137">
        <f>IF('申込個票'!R19="","",'申込個票'!R19&amp;"  "&amp;'申込個票'!S19)</f>
      </c>
      <c r="E41" s="138">
        <f>IF('申込個票'!P19="","","女")</f>
      </c>
      <c r="F41" s="145">
        <f>IF('申込個票'!U19="","",'申込個票'!U19)</f>
      </c>
      <c r="G41" s="143">
        <f>IF('申込個票'!W19="","",'申込個票'!W19)</f>
      </c>
      <c r="H41" s="67">
        <f>IF('申込個票'!P19="","",'申込個票'!P19)</f>
      </c>
      <c r="I41" s="70">
        <f>IF('申込個票'!Q19="","",'申込個票'!Q19)</f>
      </c>
      <c r="J41" s="67"/>
      <c r="K41" s="70"/>
      <c r="L41" s="67"/>
      <c r="M41" s="70"/>
      <c r="N41" s="73"/>
      <c r="O41" s="90"/>
      <c r="P41" s="90"/>
      <c r="Q41" s="70"/>
      <c r="R41" s="49"/>
    </row>
    <row r="42" spans="2:18" ht="27" customHeight="1">
      <c r="B42" s="209">
        <f t="shared" si="0"/>
        <v>15</v>
      </c>
      <c r="C42" s="134">
        <f>IF('申込個票'!O20="","",'申込個票'!O20)</f>
      </c>
      <c r="D42" s="139">
        <f>IF('申込個票'!R20="","",'申込個票'!R20&amp;"  "&amp;'申込個票'!S20)</f>
      </c>
      <c r="E42" s="140">
        <f>IF('申込個票'!P20="","","女")</f>
      </c>
      <c r="F42" s="146">
        <f>IF('申込個票'!U20="","",'申込個票'!U20)</f>
      </c>
      <c r="G42" s="144">
        <f>IF('申込個票'!W20="","",'申込個票'!W20)</f>
      </c>
      <c r="H42" s="68">
        <f>IF('申込個票'!P20="","",'申込個票'!P20)</f>
      </c>
      <c r="I42" s="71">
        <f>IF('申込個票'!Q20="","",'申込個票'!Q20)</f>
      </c>
      <c r="J42" s="68"/>
      <c r="K42" s="71"/>
      <c r="L42" s="68"/>
      <c r="M42" s="71"/>
      <c r="N42" s="74"/>
      <c r="O42" s="91"/>
      <c r="P42" s="91"/>
      <c r="Q42" s="71"/>
      <c r="R42" s="49"/>
    </row>
    <row r="43" spans="2:18" ht="27" customHeight="1">
      <c r="B43" s="209">
        <f t="shared" si="0"/>
        <v>16</v>
      </c>
      <c r="C43" s="132">
        <f>IF('申込個票'!O21="","",'申込個票'!O21)</f>
      </c>
      <c r="D43" s="135">
        <f>IF('申込個票'!R21="","",'申込個票'!R21&amp;"  "&amp;'申込個票'!S21)</f>
      </c>
      <c r="E43" s="136">
        <f>IF('申込個票'!P21="","","女")</f>
      </c>
      <c r="F43" s="147">
        <f>IF('申込個票'!U21="","",'申込個票'!U21)</f>
      </c>
      <c r="G43" s="142">
        <f>IF('申込個票'!W21="","",'申込個票'!W21)</f>
      </c>
      <c r="H43" s="66">
        <f>IF('申込個票'!P21="","",'申込個票'!P21)</f>
      </c>
      <c r="I43" s="69">
        <f>IF('申込個票'!Q21="","",'申込個票'!Q21)</f>
      </c>
      <c r="J43" s="66"/>
      <c r="K43" s="69"/>
      <c r="L43" s="66"/>
      <c r="M43" s="69"/>
      <c r="N43" s="72"/>
      <c r="O43" s="89"/>
      <c r="P43" s="89"/>
      <c r="Q43" s="69"/>
      <c r="R43" s="49"/>
    </row>
    <row r="44" spans="2:18" ht="27" customHeight="1">
      <c r="B44" s="209">
        <f t="shared" si="0"/>
        <v>17</v>
      </c>
      <c r="C44" s="133">
        <f>IF('申込個票'!O22="","",'申込個票'!O22)</f>
      </c>
      <c r="D44" s="137">
        <f>IF('申込個票'!R22="","",'申込個票'!R22&amp;"  "&amp;'申込個票'!S22)</f>
      </c>
      <c r="E44" s="138">
        <f>IF('申込個票'!P22="","","女")</f>
      </c>
      <c r="F44" s="145">
        <f>IF('申込個票'!U22="","",'申込個票'!U22)</f>
      </c>
      <c r="G44" s="143">
        <f>IF('申込個票'!W22="","",'申込個票'!W22)</f>
      </c>
      <c r="H44" s="67">
        <f>IF('申込個票'!P22="","",'申込個票'!P22)</f>
      </c>
      <c r="I44" s="70">
        <f>IF('申込個票'!Q22="","",'申込個票'!Q22)</f>
      </c>
      <c r="J44" s="67"/>
      <c r="K44" s="70"/>
      <c r="L44" s="67"/>
      <c r="M44" s="70"/>
      <c r="N44" s="73"/>
      <c r="O44" s="90"/>
      <c r="P44" s="90"/>
      <c r="Q44" s="70"/>
      <c r="R44" s="49"/>
    </row>
    <row r="45" spans="2:18" ht="27" customHeight="1">
      <c r="B45" s="209">
        <f t="shared" si="0"/>
        <v>18</v>
      </c>
      <c r="C45" s="133">
        <f>IF('申込個票'!O23="","",'申込個票'!O23)</f>
      </c>
      <c r="D45" s="137">
        <f>IF('申込個票'!R23="","",'申込個票'!R23&amp;"  "&amp;'申込個票'!S23)</f>
      </c>
      <c r="E45" s="138">
        <f>IF('申込個票'!P23="","","女")</f>
      </c>
      <c r="F45" s="145">
        <f>IF('申込個票'!U23="","",'申込個票'!U23)</f>
      </c>
      <c r="G45" s="143">
        <f>IF('申込個票'!W23="","",'申込個票'!W23)</f>
      </c>
      <c r="H45" s="67">
        <f>IF('申込個票'!P23="","",'申込個票'!P23)</f>
      </c>
      <c r="I45" s="70">
        <f>IF('申込個票'!Q23="","",'申込個票'!Q23)</f>
      </c>
      <c r="J45" s="67"/>
      <c r="K45" s="70"/>
      <c r="L45" s="67"/>
      <c r="M45" s="70"/>
      <c r="N45" s="73"/>
      <c r="O45" s="90"/>
      <c r="P45" s="90"/>
      <c r="Q45" s="70"/>
      <c r="R45" s="49"/>
    </row>
    <row r="46" spans="2:18" ht="27" customHeight="1">
      <c r="B46" s="209">
        <f t="shared" si="0"/>
        <v>19</v>
      </c>
      <c r="C46" s="133">
        <f>IF('申込個票'!O24="","",'申込個票'!O24)</f>
      </c>
      <c r="D46" s="137">
        <f>IF('申込個票'!R24="","",'申込個票'!R24&amp;"  "&amp;'申込個票'!S24)</f>
      </c>
      <c r="E46" s="138">
        <f>IF('申込個票'!P24="","","女")</f>
      </c>
      <c r="F46" s="145">
        <f>IF('申込個票'!U24="","",'申込個票'!U24)</f>
      </c>
      <c r="G46" s="143">
        <f>IF('申込個票'!W24="","",'申込個票'!W24)</f>
      </c>
      <c r="H46" s="67">
        <f>IF('申込個票'!P24="","",'申込個票'!P24)</f>
      </c>
      <c r="I46" s="70">
        <f>IF('申込個票'!Q24="","",'申込個票'!Q24)</f>
      </c>
      <c r="J46" s="67"/>
      <c r="K46" s="70"/>
      <c r="L46" s="67"/>
      <c r="M46" s="70"/>
      <c r="N46" s="73"/>
      <c r="O46" s="90"/>
      <c r="P46" s="90"/>
      <c r="Q46" s="70"/>
      <c r="R46" s="49"/>
    </row>
    <row r="47" spans="2:18" ht="27" customHeight="1">
      <c r="B47" s="209">
        <f t="shared" si="0"/>
        <v>20</v>
      </c>
      <c r="C47" s="134">
        <f>IF('申込個票'!O25="","",'申込個票'!O25)</f>
      </c>
      <c r="D47" s="139">
        <f>IF('申込個票'!R25="","",'申込個票'!R25&amp;"  "&amp;'申込個票'!S25)</f>
      </c>
      <c r="E47" s="140">
        <f>IF('申込個票'!P25="","","女")</f>
      </c>
      <c r="F47" s="146">
        <f>IF('申込個票'!U25="","",'申込個票'!U25)</f>
      </c>
      <c r="G47" s="144">
        <f>IF('申込個票'!W25="","",'申込個票'!W25)</f>
      </c>
      <c r="H47" s="68">
        <f>IF('申込個票'!P25="","",'申込個票'!P25)</f>
      </c>
      <c r="I47" s="71">
        <f>IF('申込個票'!Q25="","",'申込個票'!Q25)</f>
      </c>
      <c r="J47" s="68"/>
      <c r="K47" s="71"/>
      <c r="L47" s="68"/>
      <c r="M47" s="71"/>
      <c r="N47" s="74"/>
      <c r="O47" s="91"/>
      <c r="P47" s="91"/>
      <c r="Q47" s="71"/>
      <c r="R47" s="49"/>
    </row>
    <row r="48" spans="2:18" ht="27" customHeight="1">
      <c r="B48" s="209">
        <f t="shared" si="0"/>
        <v>21</v>
      </c>
      <c r="C48" s="132">
        <f>IF('申込個票'!O26="","",'申込個票'!O26)</f>
      </c>
      <c r="D48" s="135">
        <f>IF('申込個票'!R26="","",'申込個票'!R26&amp;"  "&amp;'申込個票'!S26)</f>
      </c>
      <c r="E48" s="136">
        <f>IF('申込個票'!P26="","","女")</f>
      </c>
      <c r="F48" s="147">
        <f>IF('申込個票'!U26="","",'申込個票'!U26)</f>
      </c>
      <c r="G48" s="142">
        <f>IF('申込個票'!W26="","",'申込個票'!W26)</f>
      </c>
      <c r="H48" s="66">
        <f>IF('申込個票'!P26="","",'申込個票'!P26)</f>
      </c>
      <c r="I48" s="69">
        <f>IF('申込個票'!Q26="","",'申込個票'!Q26)</f>
      </c>
      <c r="J48" s="66"/>
      <c r="K48" s="69"/>
      <c r="L48" s="66"/>
      <c r="M48" s="69"/>
      <c r="N48" s="72"/>
      <c r="O48" s="89"/>
      <c r="P48" s="89"/>
      <c r="Q48" s="69"/>
      <c r="R48" s="49"/>
    </row>
    <row r="49" spans="2:18" ht="27" customHeight="1">
      <c r="B49" s="209">
        <f t="shared" si="0"/>
        <v>22</v>
      </c>
      <c r="C49" s="133">
        <f>IF('申込個票'!O27="","",'申込個票'!O27)</f>
      </c>
      <c r="D49" s="137">
        <f>IF('申込個票'!R27="","",'申込個票'!R27&amp;"  "&amp;'申込個票'!S27)</f>
      </c>
      <c r="E49" s="138">
        <f>IF('申込個票'!P27="","","女")</f>
      </c>
      <c r="F49" s="145">
        <f>IF('申込個票'!U27="","",'申込個票'!U27)</f>
      </c>
      <c r="G49" s="143">
        <f>IF('申込個票'!W27="","",'申込個票'!W27)</f>
      </c>
      <c r="H49" s="67">
        <f>IF('申込個票'!P27="","",'申込個票'!P27)</f>
      </c>
      <c r="I49" s="70">
        <f>IF('申込個票'!Q27="","",'申込個票'!Q27)</f>
      </c>
      <c r="J49" s="67"/>
      <c r="K49" s="70"/>
      <c r="L49" s="67"/>
      <c r="M49" s="70"/>
      <c r="N49" s="73"/>
      <c r="O49" s="90"/>
      <c r="P49" s="90"/>
      <c r="Q49" s="70"/>
      <c r="R49" s="49"/>
    </row>
    <row r="50" spans="2:18" ht="27" customHeight="1">
      <c r="B50" s="209">
        <f t="shared" si="0"/>
        <v>23</v>
      </c>
      <c r="C50" s="133">
        <f>IF('申込個票'!O28="","",'申込個票'!O28)</f>
      </c>
      <c r="D50" s="137">
        <f>IF('申込個票'!R28="","",'申込個票'!R28&amp;"  "&amp;'申込個票'!S28)</f>
      </c>
      <c r="E50" s="138">
        <f>IF('申込個票'!P28="","","女")</f>
      </c>
      <c r="F50" s="145">
        <f>IF('申込個票'!U28="","",'申込個票'!U28)</f>
      </c>
      <c r="G50" s="143">
        <f>IF('申込個票'!W28="","",'申込個票'!W28)</f>
      </c>
      <c r="H50" s="67">
        <f>IF('申込個票'!P28="","",'申込個票'!P28)</f>
      </c>
      <c r="I50" s="70">
        <f>IF('申込個票'!Q28="","",'申込個票'!Q28)</f>
      </c>
      <c r="J50" s="67"/>
      <c r="K50" s="70"/>
      <c r="L50" s="67"/>
      <c r="M50" s="70"/>
      <c r="N50" s="73"/>
      <c r="O50" s="90"/>
      <c r="P50" s="90"/>
      <c r="Q50" s="70"/>
      <c r="R50" s="49"/>
    </row>
    <row r="51" spans="2:18" ht="27" customHeight="1">
      <c r="B51" s="209">
        <f t="shared" si="0"/>
        <v>24</v>
      </c>
      <c r="C51" s="133">
        <f>IF('申込個票'!O29="","",'申込個票'!O29)</f>
      </c>
      <c r="D51" s="137">
        <f>IF('申込個票'!R29="","",'申込個票'!R29&amp;"  "&amp;'申込個票'!S29)</f>
      </c>
      <c r="E51" s="138">
        <f>IF('申込個票'!P29="","","女")</f>
      </c>
      <c r="F51" s="145">
        <f>IF('申込個票'!U29="","",'申込個票'!U29)</f>
      </c>
      <c r="G51" s="143">
        <f>IF('申込個票'!W29="","",'申込個票'!W29)</f>
      </c>
      <c r="H51" s="67">
        <f>IF('申込個票'!P29="","",'申込個票'!P29)</f>
      </c>
      <c r="I51" s="70">
        <f>IF('申込個票'!Q29="","",'申込個票'!Q29)</f>
      </c>
      <c r="J51" s="67"/>
      <c r="K51" s="70"/>
      <c r="L51" s="67"/>
      <c r="M51" s="70"/>
      <c r="N51" s="73"/>
      <c r="O51" s="90"/>
      <c r="P51" s="90"/>
      <c r="Q51" s="70"/>
      <c r="R51" s="49"/>
    </row>
    <row r="52" spans="2:18" ht="27" customHeight="1">
      <c r="B52" s="209">
        <f t="shared" si="0"/>
        <v>25</v>
      </c>
      <c r="C52" s="134">
        <f>IF('申込個票'!O30="","",'申込個票'!O30)</f>
      </c>
      <c r="D52" s="139">
        <f>IF('申込個票'!R30="","",'申込個票'!R30&amp;"  "&amp;'申込個票'!S30)</f>
      </c>
      <c r="E52" s="140">
        <f>IF('申込個票'!P30="","","女")</f>
      </c>
      <c r="F52" s="146">
        <f>IF('申込個票'!U30="","",'申込個票'!U30)</f>
      </c>
      <c r="G52" s="144">
        <f>IF('申込個票'!W30="","",'申込個票'!W30)</f>
      </c>
      <c r="H52" s="68">
        <f>IF('申込個票'!P30="","",'申込個票'!P30)</f>
      </c>
      <c r="I52" s="71">
        <f>IF('申込個票'!Q30="","",'申込個票'!Q30)</f>
      </c>
      <c r="J52" s="68"/>
      <c r="K52" s="71"/>
      <c r="L52" s="68"/>
      <c r="M52" s="71"/>
      <c r="N52" s="74"/>
      <c r="O52" s="91"/>
      <c r="P52" s="91"/>
      <c r="Q52" s="71"/>
      <c r="R52" s="49"/>
    </row>
    <row r="53" spans="2:18" ht="27" customHeight="1">
      <c r="B53" s="209">
        <f t="shared" si="0"/>
        <v>26</v>
      </c>
      <c r="C53" s="132">
        <f>IF('申込個票'!O31="","",'申込個票'!O31)</f>
      </c>
      <c r="D53" s="135">
        <f>IF('申込個票'!R31="","",'申込個票'!R31&amp;"  "&amp;'申込個票'!S31)</f>
      </c>
      <c r="E53" s="136">
        <f>IF('申込個票'!P31="","","女")</f>
      </c>
      <c r="F53" s="147">
        <f>IF('申込個票'!U31="","",'申込個票'!U31)</f>
      </c>
      <c r="G53" s="142">
        <f>IF('申込個票'!W31="","",'申込個票'!W31)</f>
      </c>
      <c r="H53" s="66">
        <f>IF('申込個票'!P31="","",'申込個票'!P31)</f>
      </c>
      <c r="I53" s="69">
        <f>IF('申込個票'!Q31="","",'申込個票'!Q31)</f>
      </c>
      <c r="J53" s="66"/>
      <c r="K53" s="69"/>
      <c r="L53" s="66"/>
      <c r="M53" s="69"/>
      <c r="N53" s="72"/>
      <c r="O53" s="89"/>
      <c r="P53" s="89"/>
      <c r="Q53" s="69"/>
      <c r="R53" s="49"/>
    </row>
    <row r="54" spans="2:18" ht="27" customHeight="1">
      <c r="B54" s="209">
        <f t="shared" si="0"/>
        <v>27</v>
      </c>
      <c r="C54" s="133">
        <f>IF('申込個票'!O32="","",'申込個票'!O32)</f>
      </c>
      <c r="D54" s="137">
        <f>IF('申込個票'!R32="","",'申込個票'!R32&amp;"  "&amp;'申込個票'!S32)</f>
      </c>
      <c r="E54" s="138">
        <f>IF('申込個票'!P32="","","女")</f>
      </c>
      <c r="F54" s="145">
        <f>IF('申込個票'!U32="","",'申込個票'!U32)</f>
      </c>
      <c r="G54" s="143">
        <f>IF('申込個票'!W32="","",'申込個票'!W32)</f>
      </c>
      <c r="H54" s="67">
        <f>IF('申込個票'!P32="","",'申込個票'!P32)</f>
      </c>
      <c r="I54" s="70">
        <f>IF('申込個票'!Q32="","",'申込個票'!Q32)</f>
      </c>
      <c r="J54" s="67"/>
      <c r="K54" s="70"/>
      <c r="L54" s="67"/>
      <c r="M54" s="70"/>
      <c r="N54" s="73"/>
      <c r="O54" s="90"/>
      <c r="P54" s="90"/>
      <c r="Q54" s="70"/>
      <c r="R54" s="49"/>
    </row>
    <row r="55" spans="2:18" ht="27" customHeight="1">
      <c r="B55" s="209">
        <f t="shared" si="0"/>
        <v>28</v>
      </c>
      <c r="C55" s="133">
        <f>IF('申込個票'!O33="","",'申込個票'!O33)</f>
      </c>
      <c r="D55" s="137">
        <f>IF('申込個票'!R33="","",'申込個票'!R33&amp;"  "&amp;'申込個票'!S33)</f>
      </c>
      <c r="E55" s="138">
        <f>IF('申込個票'!P33="","","女")</f>
      </c>
      <c r="F55" s="145">
        <f>IF('申込個票'!U33="","",'申込個票'!U33)</f>
      </c>
      <c r="G55" s="143">
        <f>IF('申込個票'!W33="","",'申込個票'!W33)</f>
      </c>
      <c r="H55" s="67">
        <f>IF('申込個票'!P33="","",'申込個票'!P33)</f>
      </c>
      <c r="I55" s="70">
        <f>IF('申込個票'!Q33="","",'申込個票'!Q33)</f>
      </c>
      <c r="J55" s="67"/>
      <c r="K55" s="70"/>
      <c r="L55" s="67"/>
      <c r="M55" s="70"/>
      <c r="N55" s="73"/>
      <c r="O55" s="90"/>
      <c r="P55" s="90"/>
      <c r="Q55" s="70"/>
      <c r="R55" s="49"/>
    </row>
    <row r="56" spans="2:18" ht="27" customHeight="1">
      <c r="B56" s="209">
        <f t="shared" si="0"/>
        <v>29</v>
      </c>
      <c r="C56" s="133">
        <f>IF('申込個票'!O34="","",'申込個票'!O34)</f>
      </c>
      <c r="D56" s="137">
        <f>IF('申込個票'!R34="","",'申込個票'!R34&amp;"  "&amp;'申込個票'!S34)</f>
      </c>
      <c r="E56" s="138">
        <f>IF('申込個票'!P34="","","女")</f>
      </c>
      <c r="F56" s="145">
        <f>IF('申込個票'!U34="","",'申込個票'!U34)</f>
      </c>
      <c r="G56" s="143">
        <f>IF('申込個票'!W34="","",'申込個票'!W34)</f>
      </c>
      <c r="H56" s="67">
        <f>IF('申込個票'!P34="","",'申込個票'!P34)</f>
      </c>
      <c r="I56" s="70">
        <f>IF('申込個票'!Q34="","",'申込個票'!Q34)</f>
      </c>
      <c r="J56" s="67"/>
      <c r="K56" s="70"/>
      <c r="L56" s="67"/>
      <c r="M56" s="70"/>
      <c r="N56" s="73"/>
      <c r="O56" s="90"/>
      <c r="P56" s="90"/>
      <c r="Q56" s="70"/>
      <c r="R56" s="49"/>
    </row>
    <row r="57" spans="2:18" ht="27" customHeight="1">
      <c r="B57" s="209">
        <f t="shared" si="0"/>
        <v>30</v>
      </c>
      <c r="C57" s="134">
        <f>IF('申込個票'!O35="","",'申込個票'!O35)</f>
      </c>
      <c r="D57" s="139">
        <f>IF('申込個票'!R35="","",'申込個票'!R35&amp;"  "&amp;'申込個票'!S35)</f>
      </c>
      <c r="E57" s="140">
        <f>IF('申込個票'!P35="","","女")</f>
      </c>
      <c r="F57" s="146">
        <f>IF('申込個票'!U35="","",'申込個票'!U35)</f>
      </c>
      <c r="G57" s="144">
        <f>IF('申込個票'!W35="","",'申込個票'!W35)</f>
      </c>
      <c r="H57" s="68">
        <f>IF('申込個票'!P35="","",'申込個票'!P35)</f>
      </c>
      <c r="I57" s="71">
        <f>IF('申込個票'!Q35="","",'申込個票'!Q35)</f>
      </c>
      <c r="J57" s="68"/>
      <c r="K57" s="71"/>
      <c r="L57" s="68"/>
      <c r="M57" s="71"/>
      <c r="N57" s="74"/>
      <c r="O57" s="91"/>
      <c r="P57" s="91"/>
      <c r="Q57" s="71"/>
      <c r="R57" s="49"/>
    </row>
    <row r="58" spans="2:18" ht="51.75" customHeight="1">
      <c r="B58" s="209"/>
      <c r="C58" s="50"/>
      <c r="D58" s="39"/>
      <c r="E58" s="49"/>
      <c r="F58" s="49"/>
      <c r="G58" s="50"/>
      <c r="H58" s="51"/>
      <c r="I58" s="52"/>
      <c r="J58" s="51"/>
      <c r="K58" s="52"/>
      <c r="L58" s="51"/>
      <c r="M58" s="58"/>
      <c r="N58" s="58"/>
      <c r="O58" s="58"/>
      <c r="P58" s="58"/>
      <c r="Q58" s="58"/>
      <c r="R58" s="49"/>
    </row>
    <row r="59" spans="2:18" ht="51.75" customHeight="1">
      <c r="B59" s="209"/>
      <c r="C59" s="50"/>
      <c r="D59" s="39"/>
      <c r="E59" s="49"/>
      <c r="F59" s="49"/>
      <c r="G59" s="50"/>
      <c r="H59" s="51"/>
      <c r="I59" s="52"/>
      <c r="J59" s="51"/>
      <c r="K59" s="52"/>
      <c r="L59" s="51"/>
      <c r="M59" s="58"/>
      <c r="N59" s="58"/>
      <c r="O59" s="58"/>
      <c r="P59" s="58"/>
      <c r="Q59" s="58"/>
      <c r="R59" s="49"/>
    </row>
    <row r="60" spans="2:10" ht="13.5">
      <c r="B60" s="209"/>
      <c r="C60" s="36" t="s">
        <v>7</v>
      </c>
      <c r="J60" s="39"/>
    </row>
    <row r="61" spans="2:17" ht="14.25">
      <c r="B61" s="209"/>
      <c r="D61" s="60" t="str">
        <f>IF($D$3="","",$D$3)</f>
        <v>第  回　      陸上競技大会・記録会申込一覧表</v>
      </c>
      <c r="J61" s="39"/>
      <c r="P61" s="40" t="s">
        <v>104</v>
      </c>
      <c r="Q61" s="149">
        <f>Q3+1</f>
        <v>2</v>
      </c>
    </row>
    <row r="62" spans="2:17" ht="13.5">
      <c r="B62" s="209"/>
      <c r="D62" s="38"/>
      <c r="E62" s="38"/>
      <c r="F62" s="38"/>
      <c r="G62" s="41"/>
      <c r="H62" s="38"/>
      <c r="I62" s="38"/>
      <c r="J62" s="42"/>
      <c r="K62" s="38"/>
      <c r="L62" s="38"/>
      <c r="M62" s="38"/>
      <c r="N62" s="38"/>
      <c r="O62" s="38"/>
      <c r="P62" s="38"/>
      <c r="Q62" s="38"/>
    </row>
    <row r="63" spans="2:10" ht="13.5">
      <c r="B63" s="209"/>
      <c r="J63" s="39"/>
    </row>
    <row r="64" spans="2:12" ht="13.5">
      <c r="B64" s="209"/>
      <c r="D64" s="43"/>
      <c r="E64" s="320" t="s">
        <v>9</v>
      </c>
      <c r="F64" s="320"/>
      <c r="G64" s="320"/>
      <c r="H64" s="320"/>
      <c r="I64" s="320"/>
      <c r="J64" s="320"/>
      <c r="K64" s="320"/>
      <c r="L64" s="43"/>
    </row>
    <row r="65" spans="2:12" ht="24" customHeight="1">
      <c r="B65" s="209"/>
      <c r="J65" s="39"/>
      <c r="L65" s="37" t="str">
        <f>IF($L$7="","",$L$7)</f>
        <v>平成　 年　　月　　日</v>
      </c>
    </row>
    <row r="66" spans="2:10" ht="15.75" customHeight="1">
      <c r="B66" s="209"/>
      <c r="J66" s="39"/>
    </row>
    <row r="67" spans="2:10" ht="24" customHeight="1">
      <c r="B67" s="209"/>
      <c r="F67" s="98" t="str">
        <f>IF($F$9="","",$F$9)</f>
        <v>松戸市陸上競技協会</v>
      </c>
      <c r="J67" s="39"/>
    </row>
    <row r="68" spans="2:10" ht="13.5">
      <c r="B68" s="209"/>
      <c r="F68" s="98" t="str">
        <f>IF($F$10="","",$F$10)</f>
        <v>会長　　林　英昭　様</v>
      </c>
      <c r="J68" s="39"/>
    </row>
    <row r="69" spans="2:10" ht="13.5">
      <c r="B69" s="209"/>
      <c r="C69" s="41"/>
      <c r="J69" s="39"/>
    </row>
    <row r="70" spans="2:17" ht="21" customHeight="1">
      <c r="B70" s="209"/>
      <c r="D70" s="44" t="s">
        <v>30</v>
      </c>
      <c r="E70" s="321">
        <f>IF(E12="","",$E$12)</f>
      </c>
      <c r="F70" s="322"/>
      <c r="G70" s="322"/>
      <c r="H70" s="322"/>
      <c r="I70" s="323"/>
      <c r="J70" s="324" t="s">
        <v>10</v>
      </c>
      <c r="K70" s="325"/>
      <c r="L70" s="321">
        <f>IF($L$12="","",$L$12)</f>
      </c>
      <c r="M70" s="322"/>
      <c r="N70" s="322"/>
      <c r="O70" s="322"/>
      <c r="P70" s="322"/>
      <c r="Q70" s="323"/>
    </row>
    <row r="71" spans="2:17" ht="21" customHeight="1">
      <c r="B71" s="209"/>
      <c r="D71" s="345" t="s">
        <v>161</v>
      </c>
      <c r="E71" s="347">
        <f>IF($E$13="","",$E$13)</f>
      </c>
      <c r="F71" s="348"/>
      <c r="G71" s="348"/>
      <c r="H71" s="348"/>
      <c r="I71" s="326" t="s">
        <v>105</v>
      </c>
      <c r="J71" s="329" t="s">
        <v>32</v>
      </c>
      <c r="K71" s="337" t="str">
        <f>IF($K$13="","",$K$13)</f>
        <v> 〒</v>
      </c>
      <c r="L71" s="338"/>
      <c r="M71" s="338"/>
      <c r="N71" s="45"/>
      <c r="O71" s="45"/>
      <c r="P71" s="45"/>
      <c r="Q71" s="46"/>
    </row>
    <row r="72" spans="2:17" ht="21" customHeight="1">
      <c r="B72" s="209"/>
      <c r="D72" s="346"/>
      <c r="E72" s="349"/>
      <c r="F72" s="350"/>
      <c r="G72" s="350"/>
      <c r="H72" s="350"/>
      <c r="I72" s="327"/>
      <c r="J72" s="353"/>
      <c r="K72" s="339">
        <f>IF($K$14="","",$K$14)</f>
      </c>
      <c r="L72" s="340"/>
      <c r="M72" s="340"/>
      <c r="N72" s="340"/>
      <c r="O72" s="340"/>
      <c r="P72" s="340"/>
      <c r="Q72" s="341"/>
    </row>
    <row r="73" spans="2:17" ht="21" customHeight="1">
      <c r="B73" s="209"/>
      <c r="D73" s="330"/>
      <c r="E73" s="351"/>
      <c r="F73" s="352"/>
      <c r="G73" s="352"/>
      <c r="H73" s="352"/>
      <c r="I73" s="328"/>
      <c r="J73" s="353"/>
      <c r="K73" s="339"/>
      <c r="L73" s="340"/>
      <c r="M73" s="340"/>
      <c r="N73" s="340"/>
      <c r="O73" s="340"/>
      <c r="P73" s="340"/>
      <c r="Q73" s="341"/>
    </row>
    <row r="74" spans="2:17" ht="21" customHeight="1">
      <c r="B74" s="209"/>
      <c r="D74" s="329" t="s">
        <v>31</v>
      </c>
      <c r="E74" s="347">
        <f>IF($E$16="","",$E$16)</f>
      </c>
      <c r="F74" s="348"/>
      <c r="G74" s="348"/>
      <c r="H74" s="348"/>
      <c r="I74" s="326" t="s">
        <v>105</v>
      </c>
      <c r="J74" s="354"/>
      <c r="K74" s="342"/>
      <c r="L74" s="343"/>
      <c r="M74" s="343"/>
      <c r="N74" s="343"/>
      <c r="O74" s="343"/>
      <c r="P74" s="343"/>
      <c r="Q74" s="344"/>
    </row>
    <row r="75" spans="2:17" ht="21" customHeight="1">
      <c r="B75" s="209"/>
      <c r="D75" s="346"/>
      <c r="E75" s="349"/>
      <c r="F75" s="350"/>
      <c r="G75" s="350"/>
      <c r="H75" s="350"/>
      <c r="I75" s="327"/>
      <c r="J75" s="329" t="s">
        <v>33</v>
      </c>
      <c r="K75" s="331">
        <f>IF($K$17="","",$K$17)</f>
      </c>
      <c r="L75" s="332"/>
      <c r="M75" s="332"/>
      <c r="N75" s="332"/>
      <c r="O75" s="332"/>
      <c r="P75" s="332"/>
      <c r="Q75" s="333"/>
    </row>
    <row r="76" spans="2:17" ht="21" customHeight="1">
      <c r="B76" s="209"/>
      <c r="D76" s="330"/>
      <c r="E76" s="351"/>
      <c r="F76" s="352"/>
      <c r="G76" s="352"/>
      <c r="H76" s="352"/>
      <c r="I76" s="328"/>
      <c r="J76" s="330"/>
      <c r="K76" s="334"/>
      <c r="L76" s="335"/>
      <c r="M76" s="335"/>
      <c r="N76" s="335"/>
      <c r="O76" s="335"/>
      <c r="P76" s="335"/>
      <c r="Q76" s="336"/>
    </row>
    <row r="77" spans="2:17" ht="21" customHeight="1">
      <c r="B77" s="209"/>
      <c r="D77" s="42"/>
      <c r="E77" s="42"/>
      <c r="F77" s="42"/>
      <c r="G77" s="42"/>
      <c r="H77" s="42"/>
      <c r="I77" s="42"/>
      <c r="J77" s="42"/>
      <c r="K77" s="39"/>
      <c r="L77" s="39"/>
      <c r="M77" s="39"/>
      <c r="N77" s="39"/>
      <c r="O77" s="39"/>
      <c r="P77" s="39"/>
      <c r="Q77" s="39"/>
    </row>
    <row r="78" spans="2:17" ht="15" customHeight="1">
      <c r="B78" s="209"/>
      <c r="C78" s="76" t="s">
        <v>111</v>
      </c>
      <c r="D78" s="77"/>
      <c r="E78" s="78"/>
      <c r="F78" s="78"/>
      <c r="G78" s="79"/>
      <c r="H78" s="80"/>
      <c r="I78" s="81"/>
      <c r="J78" s="80"/>
      <c r="K78" s="81"/>
      <c r="L78" s="80"/>
      <c r="M78" s="81"/>
      <c r="N78" s="54"/>
      <c r="O78" s="54"/>
      <c r="P78" s="54"/>
      <c r="Q78" s="55"/>
    </row>
    <row r="79" spans="2:17" ht="15" customHeight="1">
      <c r="B79" s="209"/>
      <c r="C79" s="82" t="s">
        <v>112</v>
      </c>
      <c r="D79" s="48"/>
      <c r="E79" s="49"/>
      <c r="F79" s="49"/>
      <c r="G79" s="50"/>
      <c r="H79" s="51"/>
      <c r="I79" s="52"/>
      <c r="J79" s="51"/>
      <c r="K79" s="173"/>
      <c r="L79" s="171"/>
      <c r="M79" s="171"/>
      <c r="N79" s="171"/>
      <c r="O79" s="171"/>
      <c r="P79" s="56"/>
      <c r="Q79" s="57"/>
    </row>
    <row r="80" spans="2:17" ht="15" customHeight="1">
      <c r="B80" s="209"/>
      <c r="C80" s="82"/>
      <c r="D80" s="48"/>
      <c r="E80" s="49"/>
      <c r="F80" s="49"/>
      <c r="G80" s="50"/>
      <c r="H80" s="51"/>
      <c r="I80" s="52"/>
      <c r="J80" s="51"/>
      <c r="K80" s="48"/>
      <c r="L80" s="171"/>
      <c r="M80" s="171"/>
      <c r="N80" s="171"/>
      <c r="O80" s="171"/>
      <c r="P80" s="56"/>
      <c r="Q80" s="57"/>
    </row>
    <row r="81" spans="2:17" ht="15" customHeight="1">
      <c r="B81" s="209"/>
      <c r="C81" s="82" t="s">
        <v>13</v>
      </c>
      <c r="D81" s="48"/>
      <c r="E81" s="49"/>
      <c r="F81" s="49"/>
      <c r="G81" s="50"/>
      <c r="H81" s="51"/>
      <c r="I81" s="52"/>
      <c r="J81" s="51"/>
      <c r="K81" s="48"/>
      <c r="L81" s="171"/>
      <c r="M81" s="171"/>
      <c r="N81" s="171"/>
      <c r="O81" s="171"/>
      <c r="P81" s="56"/>
      <c r="Q81" s="57"/>
    </row>
    <row r="82" spans="2:17" ht="15" customHeight="1">
      <c r="B82" s="209"/>
      <c r="C82" s="82" t="s">
        <v>26</v>
      </c>
      <c r="D82" s="48"/>
      <c r="E82" s="49"/>
      <c r="F82" s="49"/>
      <c r="G82" s="50"/>
      <c r="H82" s="51"/>
      <c r="I82" s="52"/>
      <c r="J82" s="51"/>
      <c r="K82" s="48"/>
      <c r="L82" s="51"/>
      <c r="M82" s="52"/>
      <c r="N82" s="56"/>
      <c r="O82" s="56"/>
      <c r="P82" s="56"/>
      <c r="Q82" s="57"/>
    </row>
    <row r="83" spans="2:17" ht="15" customHeight="1">
      <c r="B83" s="209"/>
      <c r="C83" s="47" t="s">
        <v>113</v>
      </c>
      <c r="D83" s="40"/>
      <c r="E83" s="83"/>
      <c r="F83" s="83"/>
      <c r="G83" s="84"/>
      <c r="H83" s="85"/>
      <c r="I83" s="59"/>
      <c r="J83" s="85"/>
      <c r="K83" s="157"/>
      <c r="L83" s="85"/>
      <c r="M83" s="157"/>
      <c r="N83" s="157"/>
      <c r="O83" s="157"/>
      <c r="P83" s="157"/>
      <c r="Q83" s="172"/>
    </row>
    <row r="84" spans="2:18" ht="19.5" customHeight="1">
      <c r="B84" s="209"/>
      <c r="C84" s="310" t="s">
        <v>109</v>
      </c>
      <c r="D84" s="312" t="s">
        <v>15</v>
      </c>
      <c r="E84" s="314" t="s">
        <v>16</v>
      </c>
      <c r="F84" s="316" t="s">
        <v>29</v>
      </c>
      <c r="G84" s="318" t="s">
        <v>17</v>
      </c>
      <c r="H84" s="355"/>
      <c r="I84" s="356"/>
      <c r="J84" s="355"/>
      <c r="K84" s="356"/>
      <c r="L84" s="355"/>
      <c r="M84" s="356"/>
      <c r="N84" s="357"/>
      <c r="O84" s="358"/>
      <c r="P84" s="358"/>
      <c r="Q84" s="359"/>
      <c r="R84" s="49"/>
    </row>
    <row r="85" spans="2:18" ht="19.5" customHeight="1">
      <c r="B85" s="209"/>
      <c r="C85" s="311"/>
      <c r="D85" s="313"/>
      <c r="E85" s="315"/>
      <c r="F85" s="317"/>
      <c r="G85" s="319"/>
      <c r="H85" s="61" t="s">
        <v>110</v>
      </c>
      <c r="I85" s="65" t="s">
        <v>21</v>
      </c>
      <c r="J85" s="62"/>
      <c r="K85" s="65"/>
      <c r="L85" s="62"/>
      <c r="M85" s="65"/>
      <c r="N85" s="75"/>
      <c r="O85" s="63"/>
      <c r="P85" s="64"/>
      <c r="Q85" s="65"/>
      <c r="R85" s="49"/>
    </row>
    <row r="86" spans="2:18" ht="27" customHeight="1">
      <c r="B86" s="209">
        <f>B57+1</f>
        <v>31</v>
      </c>
      <c r="C86" s="132">
        <f>IF('申込個票'!O36="","",'申込個票'!O36)</f>
      </c>
      <c r="D86" s="135">
        <f>IF('申込個票'!R36="","",'申込個票'!R36&amp;"  "&amp;'申込個票'!S36)</f>
      </c>
      <c r="E86" s="136">
        <f>IF('申込個票'!P36="","","女")</f>
      </c>
      <c r="F86" s="141">
        <f>IF('申込個票'!U36="","",'申込個票'!U36)</f>
      </c>
      <c r="G86" s="142">
        <f>IF('申込個票'!W36="","",'申込個票'!W36)</f>
      </c>
      <c r="H86" s="66">
        <f>IF('申込個票'!P36="","",'申込個票'!P36)</f>
      </c>
      <c r="I86" s="69">
        <f>IF('申込個票'!Q36="","",'申込個票'!Q36)</f>
      </c>
      <c r="J86" s="66"/>
      <c r="K86" s="69"/>
      <c r="L86" s="66"/>
      <c r="M86" s="69"/>
      <c r="N86" s="72"/>
      <c r="O86" s="89"/>
      <c r="P86" s="89"/>
      <c r="Q86" s="69"/>
      <c r="R86" s="49"/>
    </row>
    <row r="87" spans="2:18" ht="27" customHeight="1">
      <c r="B87" s="209">
        <f>B86+1</f>
        <v>32</v>
      </c>
      <c r="C87" s="133">
        <f>IF('申込個票'!O37="","",'申込個票'!O37)</f>
      </c>
      <c r="D87" s="137">
        <f>IF('申込個票'!R37="","",'申込個票'!R37&amp;"  "&amp;'申込個票'!S37)</f>
      </c>
      <c r="E87" s="138">
        <f>IF('申込個票'!P37="","","女")</f>
      </c>
      <c r="F87" s="145">
        <f>IF('申込個票'!U37="","",'申込個票'!U37)</f>
      </c>
      <c r="G87" s="143">
        <f>IF('申込個票'!W37="","",'申込個票'!W37)</f>
      </c>
      <c r="H87" s="67">
        <f>IF('申込個票'!P37="","",'申込個票'!P37)</f>
      </c>
      <c r="I87" s="70">
        <f>IF('申込個票'!Q37="","",'申込個票'!Q37)</f>
      </c>
      <c r="J87" s="67"/>
      <c r="K87" s="70"/>
      <c r="L87" s="67"/>
      <c r="M87" s="70"/>
      <c r="N87" s="73"/>
      <c r="O87" s="90"/>
      <c r="P87" s="90"/>
      <c r="Q87" s="70"/>
      <c r="R87" s="49"/>
    </row>
    <row r="88" spans="2:18" ht="27" customHeight="1">
      <c r="B88" s="209">
        <f aca="true" t="shared" si="1" ref="B88:B115">B87+1</f>
        <v>33</v>
      </c>
      <c r="C88" s="133">
        <f>IF('申込個票'!O38="","",'申込個票'!O38)</f>
      </c>
      <c r="D88" s="137">
        <f>IF('申込個票'!R38="","",'申込個票'!R38&amp;"  "&amp;'申込個票'!S38)</f>
      </c>
      <c r="E88" s="138">
        <f>IF('申込個票'!P38="","","女")</f>
      </c>
      <c r="F88" s="145">
        <f>IF('申込個票'!U38="","",'申込個票'!U38)</f>
      </c>
      <c r="G88" s="143">
        <f>IF('申込個票'!W38="","",'申込個票'!W38)</f>
      </c>
      <c r="H88" s="67">
        <f>IF('申込個票'!P38="","",'申込個票'!P38)</f>
      </c>
      <c r="I88" s="70">
        <f>IF('申込個票'!Q38="","",'申込個票'!Q38)</f>
      </c>
      <c r="J88" s="67"/>
      <c r="K88" s="70"/>
      <c r="L88" s="67"/>
      <c r="M88" s="70"/>
      <c r="N88" s="73"/>
      <c r="O88" s="90"/>
      <c r="P88" s="90"/>
      <c r="Q88" s="70"/>
      <c r="R88" s="49"/>
    </row>
    <row r="89" spans="2:18" ht="27" customHeight="1">
      <c r="B89" s="209">
        <f t="shared" si="1"/>
        <v>34</v>
      </c>
      <c r="C89" s="133">
        <f>IF('申込個票'!O39="","",'申込個票'!O39)</f>
      </c>
      <c r="D89" s="137">
        <f>IF('申込個票'!R39="","",'申込個票'!R39&amp;"  "&amp;'申込個票'!S39)</f>
      </c>
      <c r="E89" s="138">
        <f>IF('申込個票'!P39="","","女")</f>
      </c>
      <c r="F89" s="145">
        <f>IF('申込個票'!U39="","",'申込個票'!U39)</f>
      </c>
      <c r="G89" s="143">
        <f>IF('申込個票'!W39="","",'申込個票'!W39)</f>
      </c>
      <c r="H89" s="67">
        <f>IF('申込個票'!P39="","",'申込個票'!P39)</f>
      </c>
      <c r="I89" s="70">
        <f>IF('申込個票'!Q39="","",'申込個票'!Q39)</f>
      </c>
      <c r="J89" s="67"/>
      <c r="K89" s="70"/>
      <c r="L89" s="67"/>
      <c r="M89" s="70"/>
      <c r="N89" s="73"/>
      <c r="O89" s="90"/>
      <c r="P89" s="90"/>
      <c r="Q89" s="70"/>
      <c r="R89" s="49"/>
    </row>
    <row r="90" spans="2:18" ht="27" customHeight="1">
      <c r="B90" s="209">
        <f t="shared" si="1"/>
        <v>35</v>
      </c>
      <c r="C90" s="134">
        <f>IF('申込個票'!O40="","",'申込個票'!O40)</f>
      </c>
      <c r="D90" s="139">
        <f>IF('申込個票'!R40="","",'申込個票'!R40&amp;"  "&amp;'申込個票'!S40)</f>
      </c>
      <c r="E90" s="140">
        <f>IF('申込個票'!P40="","","女")</f>
      </c>
      <c r="F90" s="146">
        <f>IF('申込個票'!U40="","",'申込個票'!U40)</f>
      </c>
      <c r="G90" s="144">
        <f>IF('申込個票'!W40="","",'申込個票'!W40)</f>
      </c>
      <c r="H90" s="68">
        <f>IF('申込個票'!P40="","",'申込個票'!P40)</f>
      </c>
      <c r="I90" s="71">
        <f>IF('申込個票'!Q40="","",'申込個票'!Q40)</f>
      </c>
      <c r="J90" s="68"/>
      <c r="K90" s="71"/>
      <c r="L90" s="68"/>
      <c r="M90" s="71"/>
      <c r="N90" s="74"/>
      <c r="O90" s="91"/>
      <c r="P90" s="91"/>
      <c r="Q90" s="71"/>
      <c r="R90" s="49"/>
    </row>
    <row r="91" spans="2:18" ht="27" customHeight="1">
      <c r="B91" s="209">
        <f t="shared" si="1"/>
        <v>36</v>
      </c>
      <c r="C91" s="132">
        <f>IF('申込個票'!O41="","",'申込個票'!O41)</f>
      </c>
      <c r="D91" s="135">
        <f>IF('申込個票'!R41="","",'申込個票'!R41&amp;"  "&amp;'申込個票'!S41)</f>
      </c>
      <c r="E91" s="136">
        <f>IF('申込個票'!P41="","","女")</f>
      </c>
      <c r="F91" s="147">
        <f>IF('申込個票'!U41="","",'申込個票'!U41)</f>
      </c>
      <c r="G91" s="142">
        <f>IF('申込個票'!W41="","",'申込個票'!W41)</f>
      </c>
      <c r="H91" s="66">
        <f>IF('申込個票'!P41="","",'申込個票'!P41)</f>
      </c>
      <c r="I91" s="69">
        <f>IF('申込個票'!Q41="","",'申込個票'!Q41)</f>
      </c>
      <c r="J91" s="66"/>
      <c r="K91" s="69"/>
      <c r="L91" s="66"/>
      <c r="M91" s="69"/>
      <c r="N91" s="72"/>
      <c r="O91" s="89"/>
      <c r="P91" s="89"/>
      <c r="Q91" s="69"/>
      <c r="R91" s="49"/>
    </row>
    <row r="92" spans="2:18" ht="27" customHeight="1">
      <c r="B92" s="209">
        <f t="shared" si="1"/>
        <v>37</v>
      </c>
      <c r="C92" s="133">
        <f>IF('申込個票'!O42="","",'申込個票'!O42)</f>
      </c>
      <c r="D92" s="137">
        <f>IF('申込個票'!R42="","",'申込個票'!R42&amp;"  "&amp;'申込個票'!S42)</f>
      </c>
      <c r="E92" s="138">
        <f>IF('申込個票'!P42="","","女")</f>
      </c>
      <c r="F92" s="145">
        <f>IF('申込個票'!U42="","",'申込個票'!U42)</f>
      </c>
      <c r="G92" s="143">
        <f>IF('申込個票'!W42="","",'申込個票'!W42)</f>
      </c>
      <c r="H92" s="67">
        <f>IF('申込個票'!P42="","",'申込個票'!P42)</f>
      </c>
      <c r="I92" s="70">
        <f>IF('申込個票'!Q42="","",'申込個票'!Q42)</f>
      </c>
      <c r="J92" s="67"/>
      <c r="K92" s="70"/>
      <c r="L92" s="67"/>
      <c r="M92" s="70"/>
      <c r="N92" s="73"/>
      <c r="O92" s="90"/>
      <c r="P92" s="90"/>
      <c r="Q92" s="70"/>
      <c r="R92" s="49"/>
    </row>
    <row r="93" spans="2:18" ht="27" customHeight="1">
      <c r="B93" s="209">
        <f t="shared" si="1"/>
        <v>38</v>
      </c>
      <c r="C93" s="133">
        <f>IF('申込個票'!O43="","",'申込個票'!O43)</f>
      </c>
      <c r="D93" s="137">
        <f>IF('申込個票'!R43="","",'申込個票'!R43&amp;"  "&amp;'申込個票'!S43)</f>
      </c>
      <c r="E93" s="138">
        <f>IF('申込個票'!P43="","","女")</f>
      </c>
      <c r="F93" s="145">
        <f>IF('申込個票'!U43="","",'申込個票'!U43)</f>
      </c>
      <c r="G93" s="143">
        <f>IF('申込個票'!W43="","",'申込個票'!W43)</f>
      </c>
      <c r="H93" s="67">
        <f>IF('申込個票'!P43="","",'申込個票'!P43)</f>
      </c>
      <c r="I93" s="70">
        <f>IF('申込個票'!Q43="","",'申込個票'!Q43)</f>
      </c>
      <c r="J93" s="67"/>
      <c r="K93" s="70"/>
      <c r="L93" s="67"/>
      <c r="M93" s="70"/>
      <c r="N93" s="73"/>
      <c r="O93" s="90"/>
      <c r="P93" s="90"/>
      <c r="Q93" s="70"/>
      <c r="R93" s="49"/>
    </row>
    <row r="94" spans="2:18" ht="27" customHeight="1">
      <c r="B94" s="209">
        <f t="shared" si="1"/>
        <v>39</v>
      </c>
      <c r="C94" s="133">
        <f>IF('申込個票'!O44="","",'申込個票'!O44)</f>
      </c>
      <c r="D94" s="137">
        <f>IF('申込個票'!R44="","",'申込個票'!R44&amp;"  "&amp;'申込個票'!S44)</f>
      </c>
      <c r="E94" s="138">
        <f>IF('申込個票'!P44="","","女")</f>
      </c>
      <c r="F94" s="145">
        <f>IF('申込個票'!U44="","",'申込個票'!U44)</f>
      </c>
      <c r="G94" s="143">
        <f>IF('申込個票'!W44="","",'申込個票'!W44)</f>
      </c>
      <c r="H94" s="67">
        <f>IF('申込個票'!P44="","",'申込個票'!P44)</f>
      </c>
      <c r="I94" s="70">
        <f>IF('申込個票'!Q44="","",'申込個票'!Q44)</f>
      </c>
      <c r="J94" s="67"/>
      <c r="K94" s="70"/>
      <c r="L94" s="67"/>
      <c r="M94" s="70"/>
      <c r="N94" s="73"/>
      <c r="O94" s="90"/>
      <c r="P94" s="90"/>
      <c r="Q94" s="70"/>
      <c r="R94" s="49"/>
    </row>
    <row r="95" spans="2:18" ht="27" customHeight="1">
      <c r="B95" s="209">
        <f t="shared" si="1"/>
        <v>40</v>
      </c>
      <c r="C95" s="134">
        <f>IF('申込個票'!O45="","",'申込個票'!O45)</f>
      </c>
      <c r="D95" s="139">
        <f>IF('申込個票'!R45="","",'申込個票'!R45&amp;"  "&amp;'申込個票'!S45)</f>
      </c>
      <c r="E95" s="140">
        <f>IF('申込個票'!P45="","","女")</f>
      </c>
      <c r="F95" s="146">
        <f>IF('申込個票'!U45="","",'申込個票'!U45)</f>
      </c>
      <c r="G95" s="144">
        <f>IF('申込個票'!W45="","",'申込個票'!W45)</f>
      </c>
      <c r="H95" s="68">
        <f>IF('申込個票'!P45="","",'申込個票'!P45)</f>
      </c>
      <c r="I95" s="71">
        <f>IF('申込個票'!Q45="","",'申込個票'!Q45)</f>
      </c>
      <c r="J95" s="68"/>
      <c r="K95" s="71"/>
      <c r="L95" s="68"/>
      <c r="M95" s="71"/>
      <c r="N95" s="74"/>
      <c r="O95" s="91"/>
      <c r="P95" s="91"/>
      <c r="Q95" s="71"/>
      <c r="R95" s="49"/>
    </row>
    <row r="96" spans="2:18" ht="27" customHeight="1">
      <c r="B96" s="209">
        <f t="shared" si="1"/>
        <v>41</v>
      </c>
      <c r="C96" s="132">
        <f>IF('申込個票'!O46="","",'申込個票'!O46)</f>
      </c>
      <c r="D96" s="135">
        <f>IF('申込個票'!R46="","",'申込個票'!R46&amp;"  "&amp;'申込個票'!S46)</f>
      </c>
      <c r="E96" s="136">
        <f>IF('申込個票'!P46="","","女")</f>
      </c>
      <c r="F96" s="147">
        <f>IF('申込個票'!U46="","",'申込個票'!U46)</f>
      </c>
      <c r="G96" s="142">
        <f>IF('申込個票'!W46="","",'申込個票'!W46)</f>
      </c>
      <c r="H96" s="66">
        <f>IF('申込個票'!P46="","",'申込個票'!P46)</f>
      </c>
      <c r="I96" s="69">
        <f>IF('申込個票'!Q46="","",'申込個票'!Q46)</f>
      </c>
      <c r="J96" s="66"/>
      <c r="K96" s="69"/>
      <c r="L96" s="66"/>
      <c r="M96" s="69"/>
      <c r="N96" s="72"/>
      <c r="O96" s="89"/>
      <c r="P96" s="89"/>
      <c r="Q96" s="69"/>
      <c r="R96" s="49"/>
    </row>
    <row r="97" spans="2:18" ht="27" customHeight="1">
      <c r="B97" s="209">
        <f t="shared" si="1"/>
        <v>42</v>
      </c>
      <c r="C97" s="133">
        <f>IF('申込個票'!O47="","",'申込個票'!O47)</f>
      </c>
      <c r="D97" s="137">
        <f>IF('申込個票'!R47="","",'申込個票'!R47&amp;"  "&amp;'申込個票'!S47)</f>
      </c>
      <c r="E97" s="138">
        <f>IF('申込個票'!P47="","","女")</f>
      </c>
      <c r="F97" s="145">
        <f>IF('申込個票'!U47="","",'申込個票'!U47)</f>
      </c>
      <c r="G97" s="143">
        <f>IF('申込個票'!W47="","",'申込個票'!W47)</f>
      </c>
      <c r="H97" s="67">
        <f>IF('申込個票'!P47="","",'申込個票'!P47)</f>
      </c>
      <c r="I97" s="70">
        <f>IF('申込個票'!Q47="","",'申込個票'!Q47)</f>
      </c>
      <c r="J97" s="67"/>
      <c r="K97" s="70"/>
      <c r="L97" s="67"/>
      <c r="M97" s="70"/>
      <c r="N97" s="73"/>
      <c r="O97" s="90"/>
      <c r="P97" s="90"/>
      <c r="Q97" s="70"/>
      <c r="R97" s="49"/>
    </row>
    <row r="98" spans="2:18" ht="27" customHeight="1">
      <c r="B98" s="209">
        <f t="shared" si="1"/>
        <v>43</v>
      </c>
      <c r="C98" s="133">
        <f>IF('申込個票'!O48="","",'申込個票'!O48)</f>
      </c>
      <c r="D98" s="137">
        <f>IF('申込個票'!R48="","",'申込個票'!R48&amp;"  "&amp;'申込個票'!S48)</f>
      </c>
      <c r="E98" s="138">
        <f>IF('申込個票'!P48="","","女")</f>
      </c>
      <c r="F98" s="145">
        <f>IF('申込個票'!U48="","",'申込個票'!U48)</f>
      </c>
      <c r="G98" s="143">
        <f>IF('申込個票'!W48="","",'申込個票'!W48)</f>
      </c>
      <c r="H98" s="67">
        <f>IF('申込個票'!P48="","",'申込個票'!P48)</f>
      </c>
      <c r="I98" s="70">
        <f>IF('申込個票'!Q48="","",'申込個票'!Q48)</f>
      </c>
      <c r="J98" s="67"/>
      <c r="K98" s="70"/>
      <c r="L98" s="67"/>
      <c r="M98" s="70"/>
      <c r="N98" s="73"/>
      <c r="O98" s="90"/>
      <c r="P98" s="90"/>
      <c r="Q98" s="70"/>
      <c r="R98" s="49"/>
    </row>
    <row r="99" spans="2:18" ht="27" customHeight="1">
      <c r="B99" s="209">
        <f t="shared" si="1"/>
        <v>44</v>
      </c>
      <c r="C99" s="133">
        <f>IF('申込個票'!O49="","",'申込個票'!O49)</f>
      </c>
      <c r="D99" s="137">
        <f>IF('申込個票'!R49="","",'申込個票'!R49&amp;"  "&amp;'申込個票'!S49)</f>
      </c>
      <c r="E99" s="138">
        <f>IF('申込個票'!P49="","","女")</f>
      </c>
      <c r="F99" s="145">
        <f>IF('申込個票'!U49="","",'申込個票'!U49)</f>
      </c>
      <c r="G99" s="143">
        <f>IF('申込個票'!W49="","",'申込個票'!W49)</f>
      </c>
      <c r="H99" s="67">
        <f>IF('申込個票'!P49="","",'申込個票'!P49)</f>
      </c>
      <c r="I99" s="70">
        <f>IF('申込個票'!Q49="","",'申込個票'!Q49)</f>
      </c>
      <c r="J99" s="67"/>
      <c r="K99" s="70"/>
      <c r="L99" s="67"/>
      <c r="M99" s="70"/>
      <c r="N99" s="73"/>
      <c r="O99" s="90"/>
      <c r="P99" s="90"/>
      <c r="Q99" s="70"/>
      <c r="R99" s="49"/>
    </row>
    <row r="100" spans="2:18" ht="27" customHeight="1">
      <c r="B100" s="209">
        <f t="shared" si="1"/>
        <v>45</v>
      </c>
      <c r="C100" s="134">
        <f>IF('申込個票'!O50="","",'申込個票'!O50)</f>
      </c>
      <c r="D100" s="139">
        <f>IF('申込個票'!R50="","",'申込個票'!R50&amp;"  "&amp;'申込個票'!S50)</f>
      </c>
      <c r="E100" s="140">
        <f>IF('申込個票'!P50="","","女")</f>
      </c>
      <c r="F100" s="146">
        <f>IF('申込個票'!U50="","",'申込個票'!U50)</f>
      </c>
      <c r="G100" s="144">
        <f>IF('申込個票'!W50="","",'申込個票'!W50)</f>
      </c>
      <c r="H100" s="68">
        <f>IF('申込個票'!P50="","",'申込個票'!P50)</f>
      </c>
      <c r="I100" s="71">
        <f>IF('申込個票'!Q50="","",'申込個票'!Q50)</f>
      </c>
      <c r="J100" s="68"/>
      <c r="K100" s="71"/>
      <c r="L100" s="68"/>
      <c r="M100" s="71"/>
      <c r="N100" s="74"/>
      <c r="O100" s="91"/>
      <c r="P100" s="91"/>
      <c r="Q100" s="71"/>
      <c r="R100" s="49"/>
    </row>
    <row r="101" spans="2:18" ht="27" customHeight="1">
      <c r="B101" s="209">
        <f t="shared" si="1"/>
        <v>46</v>
      </c>
      <c r="C101" s="132">
        <f>IF('申込個票'!O51="","",'申込個票'!O51)</f>
      </c>
      <c r="D101" s="135">
        <f>IF('申込個票'!R51="","",'申込個票'!R51&amp;"  "&amp;'申込個票'!S51)</f>
      </c>
      <c r="E101" s="136">
        <f>IF('申込個票'!P51="","","女")</f>
      </c>
      <c r="F101" s="147">
        <f>IF('申込個票'!U51="","",'申込個票'!U51)</f>
      </c>
      <c r="G101" s="142">
        <f>IF('申込個票'!W51="","",'申込個票'!W51)</f>
      </c>
      <c r="H101" s="66">
        <f>IF('申込個票'!P51="","",'申込個票'!P51)</f>
      </c>
      <c r="I101" s="69">
        <f>IF('申込個票'!Q51="","",'申込個票'!Q51)</f>
      </c>
      <c r="J101" s="66"/>
      <c r="K101" s="69"/>
      <c r="L101" s="66"/>
      <c r="M101" s="69"/>
      <c r="N101" s="72"/>
      <c r="O101" s="89"/>
      <c r="P101" s="89"/>
      <c r="Q101" s="69"/>
      <c r="R101" s="49"/>
    </row>
    <row r="102" spans="2:18" ht="27" customHeight="1">
      <c r="B102" s="209">
        <f t="shared" si="1"/>
        <v>47</v>
      </c>
      <c r="C102" s="133">
        <f>IF('申込個票'!O52="","",'申込個票'!O52)</f>
      </c>
      <c r="D102" s="137">
        <f>IF('申込個票'!R52="","",'申込個票'!R52&amp;"  "&amp;'申込個票'!S52)</f>
      </c>
      <c r="E102" s="138">
        <f>IF('申込個票'!P52="","","女")</f>
      </c>
      <c r="F102" s="145">
        <f>IF('申込個票'!U52="","",'申込個票'!U52)</f>
      </c>
      <c r="G102" s="143">
        <f>IF('申込個票'!W52="","",'申込個票'!W52)</f>
      </c>
      <c r="H102" s="67">
        <f>IF('申込個票'!P52="","",'申込個票'!P52)</f>
      </c>
      <c r="I102" s="70">
        <f>IF('申込個票'!Q52="","",'申込個票'!Q52)</f>
      </c>
      <c r="J102" s="67"/>
      <c r="K102" s="70"/>
      <c r="L102" s="67"/>
      <c r="M102" s="70"/>
      <c r="N102" s="73"/>
      <c r="O102" s="90"/>
      <c r="P102" s="90"/>
      <c r="Q102" s="70"/>
      <c r="R102" s="49"/>
    </row>
    <row r="103" spans="2:18" ht="27" customHeight="1">
      <c r="B103" s="209">
        <f t="shared" si="1"/>
        <v>48</v>
      </c>
      <c r="C103" s="133">
        <f>IF('申込個票'!O53="","",'申込個票'!O53)</f>
      </c>
      <c r="D103" s="137">
        <f>IF('申込個票'!R53="","",'申込個票'!R53&amp;"  "&amp;'申込個票'!S53)</f>
      </c>
      <c r="E103" s="138">
        <f>IF('申込個票'!P53="","","女")</f>
      </c>
      <c r="F103" s="145">
        <f>IF('申込個票'!U53="","",'申込個票'!U53)</f>
      </c>
      <c r="G103" s="143">
        <f>IF('申込個票'!W53="","",'申込個票'!W53)</f>
      </c>
      <c r="H103" s="67">
        <f>IF('申込個票'!P53="","",'申込個票'!P53)</f>
      </c>
      <c r="I103" s="70">
        <f>IF('申込個票'!Q53="","",'申込個票'!Q53)</f>
      </c>
      <c r="J103" s="67"/>
      <c r="K103" s="70"/>
      <c r="L103" s="67"/>
      <c r="M103" s="70"/>
      <c r="N103" s="73"/>
      <c r="O103" s="90"/>
      <c r="P103" s="90"/>
      <c r="Q103" s="70"/>
      <c r="R103" s="49"/>
    </row>
    <row r="104" spans="2:18" ht="27" customHeight="1">
      <c r="B104" s="209">
        <f t="shared" si="1"/>
        <v>49</v>
      </c>
      <c r="C104" s="133">
        <f>IF('申込個票'!O54="","",'申込個票'!O54)</f>
      </c>
      <c r="D104" s="137">
        <f>IF('申込個票'!R54="","",'申込個票'!R54&amp;"  "&amp;'申込個票'!S54)</f>
      </c>
      <c r="E104" s="138">
        <f>IF('申込個票'!P54="","","女")</f>
      </c>
      <c r="F104" s="145">
        <f>IF('申込個票'!U54="","",'申込個票'!U54)</f>
      </c>
      <c r="G104" s="143">
        <f>IF('申込個票'!W54="","",'申込個票'!W54)</f>
      </c>
      <c r="H104" s="67">
        <f>IF('申込個票'!P54="","",'申込個票'!P54)</f>
      </c>
      <c r="I104" s="70">
        <f>IF('申込個票'!Q54="","",'申込個票'!Q54)</f>
      </c>
      <c r="J104" s="67"/>
      <c r="K104" s="70"/>
      <c r="L104" s="67"/>
      <c r="M104" s="70"/>
      <c r="N104" s="73"/>
      <c r="O104" s="90"/>
      <c r="P104" s="90"/>
      <c r="Q104" s="70"/>
      <c r="R104" s="49"/>
    </row>
    <row r="105" spans="2:18" ht="27" customHeight="1">
      <c r="B105" s="209">
        <f t="shared" si="1"/>
        <v>50</v>
      </c>
      <c r="C105" s="134">
        <f>IF('申込個票'!O55="","",'申込個票'!O55)</f>
      </c>
      <c r="D105" s="139">
        <f>IF('申込個票'!R55="","",'申込個票'!R55&amp;"  "&amp;'申込個票'!S55)</f>
      </c>
      <c r="E105" s="140">
        <f>IF('申込個票'!P55="","","女")</f>
      </c>
      <c r="F105" s="146">
        <f>IF('申込個票'!U55="","",'申込個票'!U55)</f>
      </c>
      <c r="G105" s="144">
        <f>IF('申込個票'!W55="","",'申込個票'!W55)</f>
      </c>
      <c r="H105" s="68">
        <f>IF('申込個票'!P55="","",'申込個票'!P55)</f>
      </c>
      <c r="I105" s="71">
        <f>IF('申込個票'!Q55="","",'申込個票'!Q55)</f>
      </c>
      <c r="J105" s="68"/>
      <c r="K105" s="71"/>
      <c r="L105" s="68"/>
      <c r="M105" s="71"/>
      <c r="N105" s="74"/>
      <c r="O105" s="91"/>
      <c r="P105" s="91"/>
      <c r="Q105" s="71"/>
      <c r="R105" s="49"/>
    </row>
    <row r="106" spans="2:18" ht="27" customHeight="1">
      <c r="B106" s="209">
        <f t="shared" si="1"/>
        <v>51</v>
      </c>
      <c r="C106" s="132">
        <f>IF('申込個票'!O56="","",'申込個票'!O56)</f>
      </c>
      <c r="D106" s="135">
        <f>IF('申込個票'!R56="","",'申込個票'!R56&amp;"  "&amp;'申込個票'!S56)</f>
      </c>
      <c r="E106" s="136">
        <f>IF('申込個票'!P56="","","女")</f>
      </c>
      <c r="F106" s="147">
        <f>IF('申込個票'!U56="","",'申込個票'!U56)</f>
      </c>
      <c r="G106" s="142">
        <f>IF('申込個票'!W56="","",'申込個票'!W56)</f>
      </c>
      <c r="H106" s="66">
        <f>IF('申込個票'!P56="","",'申込個票'!P56)</f>
      </c>
      <c r="I106" s="69">
        <f>IF('申込個票'!Q56="","",'申込個票'!Q56)</f>
      </c>
      <c r="J106" s="66"/>
      <c r="K106" s="69"/>
      <c r="L106" s="66"/>
      <c r="M106" s="69"/>
      <c r="N106" s="72"/>
      <c r="O106" s="89"/>
      <c r="P106" s="89"/>
      <c r="Q106" s="69"/>
      <c r="R106" s="49"/>
    </row>
    <row r="107" spans="2:18" ht="27" customHeight="1">
      <c r="B107" s="209">
        <f t="shared" si="1"/>
        <v>52</v>
      </c>
      <c r="C107" s="133">
        <f>IF('申込個票'!O57="","",'申込個票'!O57)</f>
      </c>
      <c r="D107" s="137">
        <f>IF('申込個票'!R57="","",'申込個票'!R57&amp;"  "&amp;'申込個票'!S57)</f>
      </c>
      <c r="E107" s="138">
        <f>IF('申込個票'!P57="","","女")</f>
      </c>
      <c r="F107" s="145">
        <f>IF('申込個票'!U57="","",'申込個票'!U57)</f>
      </c>
      <c r="G107" s="143">
        <f>IF('申込個票'!W57="","",'申込個票'!W57)</f>
      </c>
      <c r="H107" s="67">
        <f>IF('申込個票'!P57="","",'申込個票'!P57)</f>
      </c>
      <c r="I107" s="70">
        <f>IF('申込個票'!Q57="","",'申込個票'!Q57)</f>
      </c>
      <c r="J107" s="67"/>
      <c r="K107" s="70"/>
      <c r="L107" s="67"/>
      <c r="M107" s="70"/>
      <c r="N107" s="73"/>
      <c r="O107" s="90"/>
      <c r="P107" s="90"/>
      <c r="Q107" s="70"/>
      <c r="R107" s="49"/>
    </row>
    <row r="108" spans="2:18" ht="27" customHeight="1">
      <c r="B108" s="209">
        <f t="shared" si="1"/>
        <v>53</v>
      </c>
      <c r="C108" s="133">
        <f>IF('申込個票'!O58="","",'申込個票'!O58)</f>
      </c>
      <c r="D108" s="137">
        <f>IF('申込個票'!R58="","",'申込個票'!R58&amp;"  "&amp;'申込個票'!S58)</f>
      </c>
      <c r="E108" s="138">
        <f>IF('申込個票'!P58="","","女")</f>
      </c>
      <c r="F108" s="145">
        <f>IF('申込個票'!U58="","",'申込個票'!U58)</f>
      </c>
      <c r="G108" s="143">
        <f>IF('申込個票'!W58="","",'申込個票'!W58)</f>
      </c>
      <c r="H108" s="67">
        <f>IF('申込個票'!P58="","",'申込個票'!P58)</f>
      </c>
      <c r="I108" s="70">
        <f>IF('申込個票'!Q58="","",'申込個票'!Q58)</f>
      </c>
      <c r="J108" s="67"/>
      <c r="K108" s="70"/>
      <c r="L108" s="67"/>
      <c r="M108" s="70"/>
      <c r="N108" s="73"/>
      <c r="O108" s="90"/>
      <c r="P108" s="90"/>
      <c r="Q108" s="70"/>
      <c r="R108" s="49"/>
    </row>
    <row r="109" spans="2:18" ht="27" customHeight="1">
      <c r="B109" s="209">
        <f t="shared" si="1"/>
        <v>54</v>
      </c>
      <c r="C109" s="133">
        <f>IF('申込個票'!O59="","",'申込個票'!O59)</f>
      </c>
      <c r="D109" s="137">
        <f>IF('申込個票'!R59="","",'申込個票'!R59&amp;"  "&amp;'申込個票'!S59)</f>
      </c>
      <c r="E109" s="138">
        <f>IF('申込個票'!P59="","","女")</f>
      </c>
      <c r="F109" s="145">
        <f>IF('申込個票'!U59="","",'申込個票'!U59)</f>
      </c>
      <c r="G109" s="143">
        <f>IF('申込個票'!W59="","",'申込個票'!W59)</f>
      </c>
      <c r="H109" s="67">
        <f>IF('申込個票'!P59="","",'申込個票'!P59)</f>
      </c>
      <c r="I109" s="70">
        <f>IF('申込個票'!Q59="","",'申込個票'!Q59)</f>
      </c>
      <c r="J109" s="67"/>
      <c r="K109" s="70"/>
      <c r="L109" s="67"/>
      <c r="M109" s="70"/>
      <c r="N109" s="73"/>
      <c r="O109" s="90"/>
      <c r="P109" s="90"/>
      <c r="Q109" s="70"/>
      <c r="R109" s="49"/>
    </row>
    <row r="110" spans="2:18" ht="27" customHeight="1">
      <c r="B110" s="209">
        <f t="shared" si="1"/>
        <v>55</v>
      </c>
      <c r="C110" s="134">
        <f>IF('申込個票'!O60="","",'申込個票'!O60)</f>
      </c>
      <c r="D110" s="139">
        <f>IF('申込個票'!R60="","",'申込個票'!R60&amp;"  "&amp;'申込個票'!S60)</f>
      </c>
      <c r="E110" s="140">
        <f>IF('申込個票'!P60="","","女")</f>
      </c>
      <c r="F110" s="146">
        <f>IF('申込個票'!U60="","",'申込個票'!U60)</f>
      </c>
      <c r="G110" s="144">
        <f>IF('申込個票'!W60="","",'申込個票'!W60)</f>
      </c>
      <c r="H110" s="68">
        <f>IF('申込個票'!P60="","",'申込個票'!P60)</f>
      </c>
      <c r="I110" s="71">
        <f>IF('申込個票'!Q60="","",'申込個票'!Q60)</f>
      </c>
      <c r="J110" s="68"/>
      <c r="K110" s="71"/>
      <c r="L110" s="68"/>
      <c r="M110" s="71"/>
      <c r="N110" s="74"/>
      <c r="O110" s="91"/>
      <c r="P110" s="91"/>
      <c r="Q110" s="71"/>
      <c r="R110" s="49"/>
    </row>
    <row r="111" spans="2:18" ht="27" customHeight="1">
      <c r="B111" s="209">
        <f t="shared" si="1"/>
        <v>56</v>
      </c>
      <c r="C111" s="132">
        <f>IF('申込個票'!O61="","",'申込個票'!O61)</f>
      </c>
      <c r="D111" s="135">
        <f>IF('申込個票'!R61="","",'申込個票'!R61&amp;"  "&amp;'申込個票'!S61)</f>
      </c>
      <c r="E111" s="136">
        <f>IF('申込個票'!P61="","","女")</f>
      </c>
      <c r="F111" s="147">
        <f>IF('申込個票'!U61="","",'申込個票'!U61)</f>
      </c>
      <c r="G111" s="142">
        <f>IF('申込個票'!W61="","",'申込個票'!W61)</f>
      </c>
      <c r="H111" s="66">
        <f>IF('申込個票'!P61="","",'申込個票'!P61)</f>
      </c>
      <c r="I111" s="69">
        <f>IF('申込個票'!Q61="","",'申込個票'!Q61)</f>
      </c>
      <c r="J111" s="66"/>
      <c r="K111" s="69"/>
      <c r="L111" s="66"/>
      <c r="M111" s="69"/>
      <c r="N111" s="72"/>
      <c r="O111" s="89"/>
      <c r="P111" s="89"/>
      <c r="Q111" s="69"/>
      <c r="R111" s="49"/>
    </row>
    <row r="112" spans="2:18" ht="27" customHeight="1">
      <c r="B112" s="209">
        <f t="shared" si="1"/>
        <v>57</v>
      </c>
      <c r="C112" s="133">
        <f>IF('申込個票'!O62="","",'申込個票'!O62)</f>
      </c>
      <c r="D112" s="137">
        <f>IF('申込個票'!R62="","",'申込個票'!R62&amp;"  "&amp;'申込個票'!S62)</f>
      </c>
      <c r="E112" s="138">
        <f>IF('申込個票'!P62="","","女")</f>
      </c>
      <c r="F112" s="145">
        <f>IF('申込個票'!U62="","",'申込個票'!U62)</f>
      </c>
      <c r="G112" s="143">
        <f>IF('申込個票'!W62="","",'申込個票'!W62)</f>
      </c>
      <c r="H112" s="67">
        <f>IF('申込個票'!P62="","",'申込個票'!P62)</f>
      </c>
      <c r="I112" s="70">
        <f>IF('申込個票'!Q62="","",'申込個票'!Q62)</f>
      </c>
      <c r="J112" s="67"/>
      <c r="K112" s="70"/>
      <c r="L112" s="67"/>
      <c r="M112" s="70"/>
      <c r="N112" s="73"/>
      <c r="O112" s="90"/>
      <c r="P112" s="90"/>
      <c r="Q112" s="70"/>
      <c r="R112" s="49"/>
    </row>
    <row r="113" spans="2:18" ht="27" customHeight="1">
      <c r="B113" s="209">
        <f t="shared" si="1"/>
        <v>58</v>
      </c>
      <c r="C113" s="133">
        <f>IF('申込個票'!O63="","",'申込個票'!O63)</f>
      </c>
      <c r="D113" s="137">
        <f>IF('申込個票'!R63="","",'申込個票'!R63&amp;"  "&amp;'申込個票'!S63)</f>
      </c>
      <c r="E113" s="138">
        <f>IF('申込個票'!P63="","","女")</f>
      </c>
      <c r="F113" s="145">
        <f>IF('申込個票'!U63="","",'申込個票'!U63)</f>
      </c>
      <c r="G113" s="143">
        <f>IF('申込個票'!W63="","",'申込個票'!W63)</f>
      </c>
      <c r="H113" s="67">
        <f>IF('申込個票'!P63="","",'申込個票'!P63)</f>
      </c>
      <c r="I113" s="70">
        <f>IF('申込個票'!Q63="","",'申込個票'!Q63)</f>
      </c>
      <c r="J113" s="67"/>
      <c r="K113" s="70"/>
      <c r="L113" s="67"/>
      <c r="M113" s="70"/>
      <c r="N113" s="73"/>
      <c r="O113" s="90"/>
      <c r="P113" s="90"/>
      <c r="Q113" s="70"/>
      <c r="R113" s="49"/>
    </row>
    <row r="114" spans="2:18" ht="27" customHeight="1">
      <c r="B114" s="209">
        <f t="shared" si="1"/>
        <v>59</v>
      </c>
      <c r="C114" s="133">
        <f>IF('申込個票'!O64="","",'申込個票'!O64)</f>
      </c>
      <c r="D114" s="137">
        <f>IF('申込個票'!R64="","",'申込個票'!R64&amp;"  "&amp;'申込個票'!S64)</f>
      </c>
      <c r="E114" s="138">
        <f>IF('申込個票'!P64="","","女")</f>
      </c>
      <c r="F114" s="145">
        <f>IF('申込個票'!U64="","",'申込個票'!U64)</f>
      </c>
      <c r="G114" s="143">
        <f>IF('申込個票'!W64="","",'申込個票'!W64)</f>
      </c>
      <c r="H114" s="67">
        <f>IF('申込個票'!P64="","",'申込個票'!P64)</f>
      </c>
      <c r="I114" s="70">
        <f>IF('申込個票'!Q64="","",'申込個票'!Q64)</f>
      </c>
      <c r="J114" s="67"/>
      <c r="K114" s="70"/>
      <c r="L114" s="67"/>
      <c r="M114" s="70"/>
      <c r="N114" s="73"/>
      <c r="O114" s="90"/>
      <c r="P114" s="90"/>
      <c r="Q114" s="70"/>
      <c r="R114" s="49"/>
    </row>
    <row r="115" spans="2:18" ht="27" customHeight="1">
      <c r="B115" s="209">
        <f t="shared" si="1"/>
        <v>60</v>
      </c>
      <c r="C115" s="134">
        <f>IF('申込個票'!O65="","",'申込個票'!O65)</f>
      </c>
      <c r="D115" s="139">
        <f>IF('申込個票'!R65="","",'申込個票'!R65&amp;"  "&amp;'申込個票'!S65)</f>
      </c>
      <c r="E115" s="140">
        <f>IF('申込個票'!P65="","","女")</f>
      </c>
      <c r="F115" s="146">
        <f>IF('申込個票'!U65="","",'申込個票'!U65)</f>
      </c>
      <c r="G115" s="144">
        <f>IF('申込個票'!W65="","",'申込個票'!W65)</f>
      </c>
      <c r="H115" s="68">
        <f>IF('申込個票'!P65="","",'申込個票'!P65)</f>
      </c>
      <c r="I115" s="71">
        <f>IF('申込個票'!Q65="","",'申込個票'!Q65)</f>
      </c>
      <c r="J115" s="68"/>
      <c r="K115" s="71"/>
      <c r="L115" s="68"/>
      <c r="M115" s="71"/>
      <c r="N115" s="74"/>
      <c r="O115" s="91"/>
      <c r="P115" s="91"/>
      <c r="Q115" s="71"/>
      <c r="R115" s="49"/>
    </row>
    <row r="116" spans="2:18" ht="51.75" customHeight="1">
      <c r="B116" s="209"/>
      <c r="C116" s="50"/>
      <c r="D116" s="39"/>
      <c r="E116" s="49"/>
      <c r="F116" s="49"/>
      <c r="G116" s="50"/>
      <c r="H116" s="51"/>
      <c r="I116" s="52"/>
      <c r="J116" s="51"/>
      <c r="K116" s="52"/>
      <c r="L116" s="51"/>
      <c r="M116" s="58"/>
      <c r="N116" s="58"/>
      <c r="O116" s="58"/>
      <c r="P116" s="58"/>
      <c r="Q116" s="58"/>
      <c r="R116" s="49"/>
    </row>
    <row r="117" spans="2:18" ht="51.75" customHeight="1">
      <c r="B117" s="209"/>
      <c r="C117" s="50"/>
      <c r="D117" s="39"/>
      <c r="E117" s="49"/>
      <c r="F117" s="49"/>
      <c r="G117" s="50"/>
      <c r="H117" s="51"/>
      <c r="I117" s="52"/>
      <c r="J117" s="51"/>
      <c r="K117" s="52"/>
      <c r="L117" s="51"/>
      <c r="M117" s="58"/>
      <c r="N117" s="58"/>
      <c r="O117" s="58"/>
      <c r="P117" s="58"/>
      <c r="Q117" s="58"/>
      <c r="R117" s="49"/>
    </row>
    <row r="118" spans="2:10" ht="13.5">
      <c r="B118" s="209"/>
      <c r="C118" s="36" t="s">
        <v>7</v>
      </c>
      <c r="J118" s="39"/>
    </row>
    <row r="119" spans="2:17" ht="14.25">
      <c r="B119" s="209"/>
      <c r="D119" s="60" t="str">
        <f>IF($D$3="","",$D$3)</f>
        <v>第  回　      陸上競技大会・記録会申込一覧表</v>
      </c>
      <c r="J119" s="39"/>
      <c r="P119" s="40" t="s">
        <v>104</v>
      </c>
      <c r="Q119" s="149">
        <f>Q61+1</f>
        <v>3</v>
      </c>
    </row>
    <row r="120" spans="2:17" ht="13.5">
      <c r="B120" s="209"/>
      <c r="D120" s="38"/>
      <c r="E120" s="38"/>
      <c r="F120" s="38"/>
      <c r="G120" s="41"/>
      <c r="H120" s="38"/>
      <c r="I120" s="38"/>
      <c r="J120" s="42"/>
      <c r="K120" s="38"/>
      <c r="L120" s="38"/>
      <c r="M120" s="38"/>
      <c r="N120" s="38"/>
      <c r="O120" s="38"/>
      <c r="P120" s="38"/>
      <c r="Q120" s="38"/>
    </row>
    <row r="121" spans="2:10" ht="13.5">
      <c r="B121" s="209"/>
      <c r="J121" s="39"/>
    </row>
    <row r="122" spans="2:12" ht="13.5">
      <c r="B122" s="209"/>
      <c r="D122" s="43"/>
      <c r="E122" s="320" t="s">
        <v>9</v>
      </c>
      <c r="F122" s="320"/>
      <c r="G122" s="320"/>
      <c r="H122" s="320"/>
      <c r="I122" s="320"/>
      <c r="J122" s="320"/>
      <c r="K122" s="320"/>
      <c r="L122" s="43"/>
    </row>
    <row r="123" spans="2:12" ht="24" customHeight="1">
      <c r="B123" s="209"/>
      <c r="J123" s="39"/>
      <c r="L123" s="37" t="str">
        <f>IF($L$7="","",$L$7)</f>
        <v>平成　 年　　月　　日</v>
      </c>
    </row>
    <row r="124" spans="2:10" ht="15.75" customHeight="1">
      <c r="B124" s="209"/>
      <c r="J124" s="39"/>
    </row>
    <row r="125" spans="2:10" ht="24" customHeight="1">
      <c r="B125" s="209"/>
      <c r="F125" s="98" t="str">
        <f>IF($F$9="","",$F$9)</f>
        <v>松戸市陸上競技協会</v>
      </c>
      <c r="J125" s="39"/>
    </row>
    <row r="126" spans="2:10" ht="13.5">
      <c r="B126" s="209"/>
      <c r="F126" s="98" t="str">
        <f>IF($F$10="","",$F$10)</f>
        <v>会長　　林　英昭　様</v>
      </c>
      <c r="J126" s="39"/>
    </row>
    <row r="127" spans="2:10" ht="13.5">
      <c r="B127" s="209"/>
      <c r="C127" s="41"/>
      <c r="J127" s="39"/>
    </row>
    <row r="128" spans="2:17" ht="21" customHeight="1">
      <c r="B128" s="209"/>
      <c r="D128" s="44" t="s">
        <v>30</v>
      </c>
      <c r="E128" s="321">
        <f>IF(E70="","",$E$12)</f>
      </c>
      <c r="F128" s="322"/>
      <c r="G128" s="322"/>
      <c r="H128" s="322"/>
      <c r="I128" s="323"/>
      <c r="J128" s="324" t="s">
        <v>10</v>
      </c>
      <c r="K128" s="325"/>
      <c r="L128" s="321">
        <f>IF($L$12="","",$L$12)</f>
      </c>
      <c r="M128" s="322"/>
      <c r="N128" s="322"/>
      <c r="O128" s="322"/>
      <c r="P128" s="322"/>
      <c r="Q128" s="323"/>
    </row>
    <row r="129" spans="2:17" ht="21" customHeight="1">
      <c r="B129" s="209"/>
      <c r="D129" s="345" t="s">
        <v>161</v>
      </c>
      <c r="E129" s="347">
        <f>IF($E$13="","",$E$13)</f>
      </c>
      <c r="F129" s="348"/>
      <c r="G129" s="348"/>
      <c r="H129" s="348"/>
      <c r="I129" s="326" t="s">
        <v>105</v>
      </c>
      <c r="J129" s="329" t="s">
        <v>32</v>
      </c>
      <c r="K129" s="337" t="str">
        <f>IF($K$13="","",$K$13)</f>
        <v> 〒</v>
      </c>
      <c r="L129" s="338"/>
      <c r="M129" s="338"/>
      <c r="N129" s="45"/>
      <c r="O129" s="45"/>
      <c r="P129" s="45"/>
      <c r="Q129" s="46"/>
    </row>
    <row r="130" spans="2:17" ht="21" customHeight="1">
      <c r="B130" s="209"/>
      <c r="D130" s="346"/>
      <c r="E130" s="349"/>
      <c r="F130" s="350"/>
      <c r="G130" s="350"/>
      <c r="H130" s="350"/>
      <c r="I130" s="327"/>
      <c r="J130" s="353"/>
      <c r="K130" s="339">
        <f>IF($K$14="","",$K$14)</f>
      </c>
      <c r="L130" s="340"/>
      <c r="M130" s="340"/>
      <c r="N130" s="340"/>
      <c r="O130" s="340"/>
      <c r="P130" s="340"/>
      <c r="Q130" s="341"/>
    </row>
    <row r="131" spans="2:17" ht="21" customHeight="1">
      <c r="B131" s="209"/>
      <c r="D131" s="330"/>
      <c r="E131" s="351"/>
      <c r="F131" s="352"/>
      <c r="G131" s="352"/>
      <c r="H131" s="352"/>
      <c r="I131" s="328"/>
      <c r="J131" s="353"/>
      <c r="K131" s="339"/>
      <c r="L131" s="340"/>
      <c r="M131" s="340"/>
      <c r="N131" s="340"/>
      <c r="O131" s="340"/>
      <c r="P131" s="340"/>
      <c r="Q131" s="341"/>
    </row>
    <row r="132" spans="2:17" ht="21" customHeight="1">
      <c r="B132" s="209"/>
      <c r="D132" s="329" t="s">
        <v>31</v>
      </c>
      <c r="E132" s="347">
        <f>IF($E$16="","",$E$16)</f>
      </c>
      <c r="F132" s="348"/>
      <c r="G132" s="348"/>
      <c r="H132" s="348"/>
      <c r="I132" s="326" t="s">
        <v>105</v>
      </c>
      <c r="J132" s="354"/>
      <c r="K132" s="342"/>
      <c r="L132" s="343"/>
      <c r="M132" s="343"/>
      <c r="N132" s="343"/>
      <c r="O132" s="343"/>
      <c r="P132" s="343"/>
      <c r="Q132" s="344"/>
    </row>
    <row r="133" spans="2:17" ht="21" customHeight="1">
      <c r="B133" s="209"/>
      <c r="D133" s="346"/>
      <c r="E133" s="349"/>
      <c r="F133" s="350"/>
      <c r="G133" s="350"/>
      <c r="H133" s="350"/>
      <c r="I133" s="327"/>
      <c r="J133" s="329" t="s">
        <v>33</v>
      </c>
      <c r="K133" s="331">
        <f>IF($K$17="","",$K$17)</f>
      </c>
      <c r="L133" s="332"/>
      <c r="M133" s="332"/>
      <c r="N133" s="332"/>
      <c r="O133" s="332"/>
      <c r="P133" s="332"/>
      <c r="Q133" s="333"/>
    </row>
    <row r="134" spans="2:17" ht="21" customHeight="1">
      <c r="B134" s="209"/>
      <c r="D134" s="330"/>
      <c r="E134" s="351"/>
      <c r="F134" s="352"/>
      <c r="G134" s="352"/>
      <c r="H134" s="352"/>
      <c r="I134" s="328"/>
      <c r="J134" s="330"/>
      <c r="K134" s="334"/>
      <c r="L134" s="335"/>
      <c r="M134" s="335"/>
      <c r="N134" s="335"/>
      <c r="O134" s="335"/>
      <c r="P134" s="335"/>
      <c r="Q134" s="336"/>
    </row>
    <row r="135" spans="2:17" ht="21" customHeight="1">
      <c r="B135" s="209"/>
      <c r="D135" s="42"/>
      <c r="E135" s="42"/>
      <c r="F135" s="42"/>
      <c r="G135" s="42"/>
      <c r="H135" s="42"/>
      <c r="I135" s="42"/>
      <c r="J135" s="42"/>
      <c r="K135" s="39"/>
      <c r="L135" s="39"/>
      <c r="M135" s="39"/>
      <c r="N135" s="39"/>
      <c r="O135" s="39"/>
      <c r="P135" s="39"/>
      <c r="Q135" s="39"/>
    </row>
    <row r="136" spans="2:17" ht="15" customHeight="1">
      <c r="B136" s="209"/>
      <c r="C136" s="76" t="s">
        <v>111</v>
      </c>
      <c r="D136" s="77"/>
      <c r="E136" s="78"/>
      <c r="F136" s="78"/>
      <c r="G136" s="79"/>
      <c r="H136" s="80"/>
      <c r="I136" s="81"/>
      <c r="J136" s="80"/>
      <c r="K136" s="81"/>
      <c r="L136" s="80"/>
      <c r="M136" s="81"/>
      <c r="N136" s="54"/>
      <c r="O136" s="54"/>
      <c r="P136" s="54"/>
      <c r="Q136" s="55"/>
    </row>
    <row r="137" spans="2:17" ht="15" customHeight="1">
      <c r="B137" s="209"/>
      <c r="C137" s="82" t="s">
        <v>112</v>
      </c>
      <c r="D137" s="48"/>
      <c r="E137" s="49"/>
      <c r="F137" s="49"/>
      <c r="G137" s="50"/>
      <c r="H137" s="51"/>
      <c r="I137" s="52"/>
      <c r="J137" s="51"/>
      <c r="K137" s="173"/>
      <c r="L137" s="171"/>
      <c r="M137" s="171"/>
      <c r="N137" s="171"/>
      <c r="O137" s="171"/>
      <c r="P137" s="56"/>
      <c r="Q137" s="57"/>
    </row>
    <row r="138" spans="2:17" ht="15" customHeight="1">
      <c r="B138" s="209"/>
      <c r="C138" s="82"/>
      <c r="D138" s="48"/>
      <c r="E138" s="49"/>
      <c r="F138" s="49"/>
      <c r="G138" s="50"/>
      <c r="H138" s="51"/>
      <c r="I138" s="52"/>
      <c r="J138" s="51"/>
      <c r="K138" s="48"/>
      <c r="L138" s="171"/>
      <c r="M138" s="171"/>
      <c r="N138" s="171"/>
      <c r="O138" s="171"/>
      <c r="P138" s="56"/>
      <c r="Q138" s="57"/>
    </row>
    <row r="139" spans="2:17" ht="15" customHeight="1">
      <c r="B139" s="209"/>
      <c r="C139" s="82" t="s">
        <v>13</v>
      </c>
      <c r="D139" s="48"/>
      <c r="E139" s="49"/>
      <c r="F139" s="49"/>
      <c r="G139" s="50"/>
      <c r="H139" s="51"/>
      <c r="I139" s="52"/>
      <c r="J139" s="51"/>
      <c r="K139" s="48"/>
      <c r="L139" s="171"/>
      <c r="M139" s="171"/>
      <c r="N139" s="171"/>
      <c r="O139" s="171"/>
      <c r="P139" s="56"/>
      <c r="Q139" s="57"/>
    </row>
    <row r="140" spans="2:17" ht="15" customHeight="1">
      <c r="B140" s="209"/>
      <c r="C140" s="82" t="s">
        <v>26</v>
      </c>
      <c r="D140" s="48"/>
      <c r="E140" s="49"/>
      <c r="F140" s="49"/>
      <c r="G140" s="50"/>
      <c r="H140" s="51"/>
      <c r="I140" s="52"/>
      <c r="J140" s="51"/>
      <c r="K140" s="48"/>
      <c r="L140" s="51"/>
      <c r="M140" s="52"/>
      <c r="N140" s="56"/>
      <c r="O140" s="56"/>
      <c r="P140" s="56"/>
      <c r="Q140" s="57"/>
    </row>
    <row r="141" spans="2:17" ht="15" customHeight="1">
      <c r="B141" s="209"/>
      <c r="C141" s="47" t="s">
        <v>113</v>
      </c>
      <c r="D141" s="40"/>
      <c r="E141" s="83"/>
      <c r="F141" s="83"/>
      <c r="G141" s="84"/>
      <c r="H141" s="85"/>
      <c r="I141" s="59"/>
      <c r="J141" s="85"/>
      <c r="K141" s="157"/>
      <c r="L141" s="85"/>
      <c r="M141" s="157"/>
      <c r="N141" s="157"/>
      <c r="O141" s="157"/>
      <c r="P141" s="157"/>
      <c r="Q141" s="172"/>
    </row>
    <row r="142" spans="2:18" ht="19.5" customHeight="1">
      <c r="B142" s="209"/>
      <c r="C142" s="310" t="s">
        <v>109</v>
      </c>
      <c r="D142" s="312" t="s">
        <v>15</v>
      </c>
      <c r="E142" s="314" t="s">
        <v>16</v>
      </c>
      <c r="F142" s="316" t="s">
        <v>29</v>
      </c>
      <c r="G142" s="318" t="s">
        <v>17</v>
      </c>
      <c r="H142" s="355"/>
      <c r="I142" s="356"/>
      <c r="J142" s="355"/>
      <c r="K142" s="356"/>
      <c r="L142" s="355"/>
      <c r="M142" s="356"/>
      <c r="N142" s="357"/>
      <c r="O142" s="358"/>
      <c r="P142" s="358"/>
      <c r="Q142" s="359"/>
      <c r="R142" s="49"/>
    </row>
    <row r="143" spans="2:18" ht="19.5" customHeight="1">
      <c r="B143" s="209"/>
      <c r="C143" s="311"/>
      <c r="D143" s="313"/>
      <c r="E143" s="315"/>
      <c r="F143" s="317"/>
      <c r="G143" s="319"/>
      <c r="H143" s="61" t="s">
        <v>110</v>
      </c>
      <c r="I143" s="65" t="s">
        <v>21</v>
      </c>
      <c r="J143" s="62"/>
      <c r="K143" s="65"/>
      <c r="L143" s="62"/>
      <c r="M143" s="65"/>
      <c r="N143" s="75"/>
      <c r="O143" s="63"/>
      <c r="P143" s="64"/>
      <c r="Q143" s="65"/>
      <c r="R143" s="49"/>
    </row>
    <row r="144" spans="2:18" ht="27" customHeight="1">
      <c r="B144" s="209">
        <f>B115+1</f>
        <v>61</v>
      </c>
      <c r="C144" s="132">
        <f>IF('申込個票'!O66="","",'申込個票'!O66)</f>
      </c>
      <c r="D144" s="135">
        <f>IF('申込個票'!R66="","",'申込個票'!R66&amp;"  "&amp;'申込個票'!S66)</f>
      </c>
      <c r="E144" s="136">
        <f>IF('申込個票'!P66="","","女")</f>
      </c>
      <c r="F144" s="141">
        <f>IF('申込個票'!U66="","",'申込個票'!U66)</f>
      </c>
      <c r="G144" s="142">
        <f>IF('申込個票'!W66="","",'申込個票'!W66)</f>
      </c>
      <c r="H144" s="66">
        <f>IF('申込個票'!P66="","",'申込個票'!P66)</f>
      </c>
      <c r="I144" s="69">
        <f>IF('申込個票'!Q66="","",'申込個票'!Q66)</f>
      </c>
      <c r="J144" s="66"/>
      <c r="K144" s="69"/>
      <c r="L144" s="66"/>
      <c r="M144" s="69"/>
      <c r="N144" s="72"/>
      <c r="O144" s="89"/>
      <c r="P144" s="89"/>
      <c r="Q144" s="69"/>
      <c r="R144" s="49"/>
    </row>
    <row r="145" spans="2:18" ht="27" customHeight="1">
      <c r="B145" s="209">
        <f>B144+1</f>
        <v>62</v>
      </c>
      <c r="C145" s="133">
        <f>IF('申込個票'!O67="","",'申込個票'!O67)</f>
      </c>
      <c r="D145" s="137">
        <f>IF('申込個票'!R67="","",'申込個票'!R67&amp;"  "&amp;'申込個票'!S67)</f>
      </c>
      <c r="E145" s="138">
        <f>IF('申込個票'!P67="","","女")</f>
      </c>
      <c r="F145" s="145">
        <f>IF('申込個票'!U67="","",'申込個票'!U67)</f>
      </c>
      <c r="G145" s="143">
        <f>IF('申込個票'!W67="","",'申込個票'!W67)</f>
      </c>
      <c r="H145" s="67">
        <f>IF('申込個票'!P67="","",'申込個票'!P67)</f>
      </c>
      <c r="I145" s="70">
        <f>IF('申込個票'!Q67="","",'申込個票'!Q67)</f>
      </c>
      <c r="J145" s="67"/>
      <c r="K145" s="70"/>
      <c r="L145" s="67"/>
      <c r="M145" s="70"/>
      <c r="N145" s="73"/>
      <c r="O145" s="90"/>
      <c r="P145" s="90"/>
      <c r="Q145" s="70"/>
      <c r="R145" s="49"/>
    </row>
    <row r="146" spans="2:18" ht="27" customHeight="1">
      <c r="B146" s="209">
        <f aca="true" t="shared" si="2" ref="B146:B173">B145+1</f>
        <v>63</v>
      </c>
      <c r="C146" s="133">
        <f>IF('申込個票'!O68="","",'申込個票'!O68)</f>
      </c>
      <c r="D146" s="137">
        <f>IF('申込個票'!R68="","",'申込個票'!R68&amp;"  "&amp;'申込個票'!S68)</f>
      </c>
      <c r="E146" s="138">
        <f>IF('申込個票'!P68="","","女")</f>
      </c>
      <c r="F146" s="145">
        <f>IF('申込個票'!U68="","",'申込個票'!U68)</f>
      </c>
      <c r="G146" s="143">
        <f>IF('申込個票'!W68="","",'申込個票'!W68)</f>
      </c>
      <c r="H146" s="67">
        <f>IF('申込個票'!P68="","",'申込個票'!P68)</f>
      </c>
      <c r="I146" s="70">
        <f>IF('申込個票'!Q68="","",'申込個票'!Q68)</f>
      </c>
      <c r="J146" s="67"/>
      <c r="K146" s="70"/>
      <c r="L146" s="67"/>
      <c r="M146" s="70"/>
      <c r="N146" s="73"/>
      <c r="O146" s="90"/>
      <c r="P146" s="90"/>
      <c r="Q146" s="70"/>
      <c r="R146" s="49"/>
    </row>
    <row r="147" spans="2:18" ht="27" customHeight="1">
      <c r="B147" s="209">
        <f t="shared" si="2"/>
        <v>64</v>
      </c>
      <c r="C147" s="133">
        <f>IF('申込個票'!O69="","",'申込個票'!O69)</f>
      </c>
      <c r="D147" s="137">
        <f>IF('申込個票'!R69="","",'申込個票'!R69&amp;"  "&amp;'申込個票'!S69)</f>
      </c>
      <c r="E147" s="138">
        <f>IF('申込個票'!P69="","","女")</f>
      </c>
      <c r="F147" s="145">
        <f>IF('申込個票'!U69="","",'申込個票'!U69)</f>
      </c>
      <c r="G147" s="143">
        <f>IF('申込個票'!W69="","",'申込個票'!W69)</f>
      </c>
      <c r="H147" s="67">
        <f>IF('申込個票'!P69="","",'申込個票'!P69)</f>
      </c>
      <c r="I147" s="70">
        <f>IF('申込個票'!Q69="","",'申込個票'!Q69)</f>
      </c>
      <c r="J147" s="67"/>
      <c r="K147" s="70"/>
      <c r="L147" s="67"/>
      <c r="M147" s="70"/>
      <c r="N147" s="73"/>
      <c r="O147" s="90"/>
      <c r="P147" s="90"/>
      <c r="Q147" s="70"/>
      <c r="R147" s="49"/>
    </row>
    <row r="148" spans="2:18" ht="27" customHeight="1">
      <c r="B148" s="209">
        <f t="shared" si="2"/>
        <v>65</v>
      </c>
      <c r="C148" s="134">
        <f>IF('申込個票'!O70="","",'申込個票'!O70)</f>
      </c>
      <c r="D148" s="139">
        <f>IF('申込個票'!R70="","",'申込個票'!R70&amp;"  "&amp;'申込個票'!S70)</f>
      </c>
      <c r="E148" s="140">
        <f>IF('申込個票'!P70="","","女")</f>
      </c>
      <c r="F148" s="146">
        <f>IF('申込個票'!U70="","",'申込個票'!U70)</f>
      </c>
      <c r="G148" s="144">
        <f>IF('申込個票'!W70="","",'申込個票'!W70)</f>
      </c>
      <c r="H148" s="68">
        <f>IF('申込個票'!P70="","",'申込個票'!P70)</f>
      </c>
      <c r="I148" s="71">
        <f>IF('申込個票'!Q70="","",'申込個票'!Q70)</f>
      </c>
      <c r="J148" s="68"/>
      <c r="K148" s="71"/>
      <c r="L148" s="68"/>
      <c r="M148" s="71"/>
      <c r="N148" s="74"/>
      <c r="O148" s="91"/>
      <c r="P148" s="91"/>
      <c r="Q148" s="71"/>
      <c r="R148" s="49"/>
    </row>
    <row r="149" spans="2:18" ht="27" customHeight="1">
      <c r="B149" s="209">
        <f t="shared" si="2"/>
        <v>66</v>
      </c>
      <c r="C149" s="132">
        <f>IF('申込個票'!O71="","",'申込個票'!O71)</f>
      </c>
      <c r="D149" s="135">
        <f>IF('申込個票'!R71="","",'申込個票'!R71&amp;"  "&amp;'申込個票'!S71)</f>
      </c>
      <c r="E149" s="136">
        <f>IF('申込個票'!P71="","","女")</f>
      </c>
      <c r="F149" s="147">
        <f>IF('申込個票'!U71="","",'申込個票'!U71)</f>
      </c>
      <c r="G149" s="142">
        <f>IF('申込個票'!W71="","",'申込個票'!W71)</f>
      </c>
      <c r="H149" s="66">
        <f>IF('申込個票'!P71="","",'申込個票'!P71)</f>
      </c>
      <c r="I149" s="69">
        <f>IF('申込個票'!Q71="","",'申込個票'!Q71)</f>
      </c>
      <c r="J149" s="66"/>
      <c r="K149" s="69"/>
      <c r="L149" s="66"/>
      <c r="M149" s="69"/>
      <c r="N149" s="72"/>
      <c r="O149" s="89"/>
      <c r="P149" s="89"/>
      <c r="Q149" s="69"/>
      <c r="R149" s="49"/>
    </row>
    <row r="150" spans="2:18" ht="27" customHeight="1">
      <c r="B150" s="209">
        <f t="shared" si="2"/>
        <v>67</v>
      </c>
      <c r="C150" s="133">
        <f>IF('申込個票'!O72="","",'申込個票'!O72)</f>
      </c>
      <c r="D150" s="137">
        <f>IF('申込個票'!R72="","",'申込個票'!R72&amp;"  "&amp;'申込個票'!S72)</f>
      </c>
      <c r="E150" s="138">
        <f>IF('申込個票'!P72="","","女")</f>
      </c>
      <c r="F150" s="145">
        <f>IF('申込個票'!U72="","",'申込個票'!U72)</f>
      </c>
      <c r="G150" s="143">
        <f>IF('申込個票'!W72="","",'申込個票'!W72)</f>
      </c>
      <c r="H150" s="67">
        <f>IF('申込個票'!P72="","",'申込個票'!P72)</f>
      </c>
      <c r="I150" s="70">
        <f>IF('申込個票'!Q72="","",'申込個票'!Q72)</f>
      </c>
      <c r="J150" s="67"/>
      <c r="K150" s="70"/>
      <c r="L150" s="67"/>
      <c r="M150" s="70"/>
      <c r="N150" s="73"/>
      <c r="O150" s="90"/>
      <c r="P150" s="90"/>
      <c r="Q150" s="70"/>
      <c r="R150" s="49"/>
    </row>
    <row r="151" spans="2:18" ht="27" customHeight="1">
      <c r="B151" s="209">
        <f t="shared" si="2"/>
        <v>68</v>
      </c>
      <c r="C151" s="133">
        <f>IF('申込個票'!O73="","",'申込個票'!O73)</f>
      </c>
      <c r="D151" s="137">
        <f>IF('申込個票'!R73="","",'申込個票'!R73&amp;"  "&amp;'申込個票'!S73)</f>
      </c>
      <c r="E151" s="138">
        <f>IF('申込個票'!P73="","","女")</f>
      </c>
      <c r="F151" s="145">
        <f>IF('申込個票'!U73="","",'申込個票'!U73)</f>
      </c>
      <c r="G151" s="143">
        <f>IF('申込個票'!W73="","",'申込個票'!W73)</f>
      </c>
      <c r="H151" s="67">
        <f>IF('申込個票'!P73="","",'申込個票'!P73)</f>
      </c>
      <c r="I151" s="70">
        <f>IF('申込個票'!Q73="","",'申込個票'!Q73)</f>
      </c>
      <c r="J151" s="67"/>
      <c r="K151" s="70"/>
      <c r="L151" s="67"/>
      <c r="M151" s="70"/>
      <c r="N151" s="73"/>
      <c r="O151" s="90"/>
      <c r="P151" s="90"/>
      <c r="Q151" s="70"/>
      <c r="R151" s="49"/>
    </row>
    <row r="152" spans="2:18" ht="27" customHeight="1">
      <c r="B152" s="209">
        <f t="shared" si="2"/>
        <v>69</v>
      </c>
      <c r="C152" s="133">
        <f>IF('申込個票'!O74="","",'申込個票'!O74)</f>
      </c>
      <c r="D152" s="137">
        <f>IF('申込個票'!R74="","",'申込個票'!R74&amp;"  "&amp;'申込個票'!S74)</f>
      </c>
      <c r="E152" s="138">
        <f>IF('申込個票'!P74="","","女")</f>
      </c>
      <c r="F152" s="145">
        <f>IF('申込個票'!U74="","",'申込個票'!U74)</f>
      </c>
      <c r="G152" s="143">
        <f>IF('申込個票'!W74="","",'申込個票'!W74)</f>
      </c>
      <c r="H152" s="67">
        <f>IF('申込個票'!P74="","",'申込個票'!P74)</f>
      </c>
      <c r="I152" s="70">
        <f>IF('申込個票'!Q74="","",'申込個票'!Q74)</f>
      </c>
      <c r="J152" s="67"/>
      <c r="K152" s="70"/>
      <c r="L152" s="67"/>
      <c r="M152" s="70"/>
      <c r="N152" s="73"/>
      <c r="O152" s="90"/>
      <c r="P152" s="90"/>
      <c r="Q152" s="70"/>
      <c r="R152" s="49"/>
    </row>
    <row r="153" spans="2:18" ht="27" customHeight="1">
      <c r="B153" s="209">
        <f t="shared" si="2"/>
        <v>70</v>
      </c>
      <c r="C153" s="134">
        <f>IF('申込個票'!O75="","",'申込個票'!O75)</f>
      </c>
      <c r="D153" s="139">
        <f>IF('申込個票'!R75="","",'申込個票'!R75&amp;"  "&amp;'申込個票'!S75)</f>
      </c>
      <c r="E153" s="140">
        <f>IF('申込個票'!P75="","","女")</f>
      </c>
      <c r="F153" s="146">
        <f>IF('申込個票'!U75="","",'申込個票'!U75)</f>
      </c>
      <c r="G153" s="144">
        <f>IF('申込個票'!W75="","",'申込個票'!W75)</f>
      </c>
      <c r="H153" s="68">
        <f>IF('申込個票'!P75="","",'申込個票'!P75)</f>
      </c>
      <c r="I153" s="71">
        <f>IF('申込個票'!Q75="","",'申込個票'!Q75)</f>
      </c>
      <c r="J153" s="68"/>
      <c r="K153" s="71"/>
      <c r="L153" s="68"/>
      <c r="M153" s="71"/>
      <c r="N153" s="74"/>
      <c r="O153" s="91"/>
      <c r="P153" s="91"/>
      <c r="Q153" s="71"/>
      <c r="R153" s="49"/>
    </row>
    <row r="154" spans="2:18" ht="27" customHeight="1">
      <c r="B154" s="209">
        <f t="shared" si="2"/>
        <v>71</v>
      </c>
      <c r="C154" s="132">
        <f>IF('申込個票'!O76="","",'申込個票'!O76)</f>
      </c>
      <c r="D154" s="135">
        <f>IF('申込個票'!R76="","",'申込個票'!R76&amp;"  "&amp;'申込個票'!S76)</f>
      </c>
      <c r="E154" s="136">
        <f>IF('申込個票'!P76="","","女")</f>
      </c>
      <c r="F154" s="147">
        <f>IF('申込個票'!U76="","",'申込個票'!U76)</f>
      </c>
      <c r="G154" s="142">
        <f>IF('申込個票'!W76="","",'申込個票'!W76)</f>
      </c>
      <c r="H154" s="66">
        <f>IF('申込個票'!P76="","",'申込個票'!P76)</f>
      </c>
      <c r="I154" s="69">
        <f>IF('申込個票'!Q76="","",'申込個票'!Q76)</f>
      </c>
      <c r="J154" s="66"/>
      <c r="K154" s="69"/>
      <c r="L154" s="66"/>
      <c r="M154" s="69"/>
      <c r="N154" s="72"/>
      <c r="O154" s="89"/>
      <c r="P154" s="89"/>
      <c r="Q154" s="69"/>
      <c r="R154" s="49"/>
    </row>
    <row r="155" spans="2:18" ht="27" customHeight="1">
      <c r="B155" s="209">
        <f t="shared" si="2"/>
        <v>72</v>
      </c>
      <c r="C155" s="133">
        <f>IF('申込個票'!O77="","",'申込個票'!O77)</f>
      </c>
      <c r="D155" s="137">
        <f>IF('申込個票'!R77="","",'申込個票'!R77&amp;"  "&amp;'申込個票'!S77)</f>
      </c>
      <c r="E155" s="138">
        <f>IF('申込個票'!P77="","","女")</f>
      </c>
      <c r="F155" s="145">
        <f>IF('申込個票'!U77="","",'申込個票'!U77)</f>
      </c>
      <c r="G155" s="143">
        <f>IF('申込個票'!W77="","",'申込個票'!W77)</f>
      </c>
      <c r="H155" s="67">
        <f>IF('申込個票'!P77="","",'申込個票'!P77)</f>
      </c>
      <c r="I155" s="70">
        <f>IF('申込個票'!Q77="","",'申込個票'!Q77)</f>
      </c>
      <c r="J155" s="67"/>
      <c r="K155" s="70"/>
      <c r="L155" s="67"/>
      <c r="M155" s="70"/>
      <c r="N155" s="73"/>
      <c r="O155" s="90"/>
      <c r="P155" s="90"/>
      <c r="Q155" s="70"/>
      <c r="R155" s="49"/>
    </row>
    <row r="156" spans="2:18" ht="27" customHeight="1">
      <c r="B156" s="209">
        <f t="shared" si="2"/>
        <v>73</v>
      </c>
      <c r="C156" s="133">
        <f>IF('申込個票'!O78="","",'申込個票'!O78)</f>
      </c>
      <c r="D156" s="137">
        <f>IF('申込個票'!R78="","",'申込個票'!R78&amp;"  "&amp;'申込個票'!S78)</f>
      </c>
      <c r="E156" s="138">
        <f>IF('申込個票'!P78="","","女")</f>
      </c>
      <c r="F156" s="145">
        <f>IF('申込個票'!U78="","",'申込個票'!U78)</f>
      </c>
      <c r="G156" s="143">
        <f>IF('申込個票'!W78="","",'申込個票'!W78)</f>
      </c>
      <c r="H156" s="67">
        <f>IF('申込個票'!P78="","",'申込個票'!P78)</f>
      </c>
      <c r="I156" s="70">
        <f>IF('申込個票'!Q78="","",'申込個票'!Q78)</f>
      </c>
      <c r="J156" s="67"/>
      <c r="K156" s="70"/>
      <c r="L156" s="67"/>
      <c r="M156" s="70"/>
      <c r="N156" s="73"/>
      <c r="O156" s="90"/>
      <c r="P156" s="90"/>
      <c r="Q156" s="70"/>
      <c r="R156" s="49"/>
    </row>
    <row r="157" spans="2:18" ht="27" customHeight="1">
      <c r="B157" s="209">
        <f t="shared" si="2"/>
        <v>74</v>
      </c>
      <c r="C157" s="133">
        <f>IF('申込個票'!O79="","",'申込個票'!O79)</f>
      </c>
      <c r="D157" s="137">
        <f>IF('申込個票'!R79="","",'申込個票'!R79&amp;"  "&amp;'申込個票'!S79)</f>
      </c>
      <c r="E157" s="138">
        <f>IF('申込個票'!P79="","","女")</f>
      </c>
      <c r="F157" s="145">
        <f>IF('申込個票'!U79="","",'申込個票'!U79)</f>
      </c>
      <c r="G157" s="143">
        <f>IF('申込個票'!W79="","",'申込個票'!W79)</f>
      </c>
      <c r="H157" s="67">
        <f>IF('申込個票'!P79="","",'申込個票'!P79)</f>
      </c>
      <c r="I157" s="70">
        <f>IF('申込個票'!Q79="","",'申込個票'!Q79)</f>
      </c>
      <c r="J157" s="67"/>
      <c r="K157" s="70"/>
      <c r="L157" s="67"/>
      <c r="M157" s="70"/>
      <c r="N157" s="73"/>
      <c r="O157" s="90"/>
      <c r="P157" s="90"/>
      <c r="Q157" s="70"/>
      <c r="R157" s="49"/>
    </row>
    <row r="158" spans="2:18" ht="27" customHeight="1">
      <c r="B158" s="209">
        <f t="shared" si="2"/>
        <v>75</v>
      </c>
      <c r="C158" s="134">
        <f>IF('申込個票'!O80="","",'申込個票'!O80)</f>
      </c>
      <c r="D158" s="139">
        <f>IF('申込個票'!R80="","",'申込個票'!R80&amp;"  "&amp;'申込個票'!S80)</f>
      </c>
      <c r="E158" s="140">
        <f>IF('申込個票'!P80="","","女")</f>
      </c>
      <c r="F158" s="146">
        <f>IF('申込個票'!U80="","",'申込個票'!U80)</f>
      </c>
      <c r="G158" s="144">
        <f>IF('申込個票'!W80="","",'申込個票'!W80)</f>
      </c>
      <c r="H158" s="68">
        <f>IF('申込個票'!P80="","",'申込個票'!P80)</f>
      </c>
      <c r="I158" s="71">
        <f>IF('申込個票'!Q80="","",'申込個票'!Q80)</f>
      </c>
      <c r="J158" s="68"/>
      <c r="K158" s="71"/>
      <c r="L158" s="68"/>
      <c r="M158" s="71"/>
      <c r="N158" s="74"/>
      <c r="O158" s="91"/>
      <c r="P158" s="91"/>
      <c r="Q158" s="71"/>
      <c r="R158" s="49"/>
    </row>
    <row r="159" spans="2:18" ht="27" customHeight="1">
      <c r="B159" s="209">
        <f t="shared" si="2"/>
        <v>76</v>
      </c>
      <c r="C159" s="132">
        <f>IF('申込個票'!O81="","",'申込個票'!O81)</f>
      </c>
      <c r="D159" s="135">
        <f>IF('申込個票'!R81="","",'申込個票'!R81&amp;"  "&amp;'申込個票'!S81)</f>
      </c>
      <c r="E159" s="136">
        <f>IF('申込個票'!P81="","","女")</f>
      </c>
      <c r="F159" s="147">
        <f>IF('申込個票'!U81="","",'申込個票'!U81)</f>
      </c>
      <c r="G159" s="142">
        <f>IF('申込個票'!W81="","",'申込個票'!W81)</f>
      </c>
      <c r="H159" s="66">
        <f>IF('申込個票'!P81="","",'申込個票'!P81)</f>
      </c>
      <c r="I159" s="69">
        <f>IF('申込個票'!Q81="","",'申込個票'!Q81)</f>
      </c>
      <c r="J159" s="66"/>
      <c r="K159" s="69"/>
      <c r="L159" s="66"/>
      <c r="M159" s="69"/>
      <c r="N159" s="72"/>
      <c r="O159" s="89"/>
      <c r="P159" s="89"/>
      <c r="Q159" s="69"/>
      <c r="R159" s="49"/>
    </row>
    <row r="160" spans="2:18" ht="27" customHeight="1">
      <c r="B160" s="209">
        <f t="shared" si="2"/>
        <v>77</v>
      </c>
      <c r="C160" s="133">
        <f>IF('申込個票'!O82="","",'申込個票'!O82)</f>
      </c>
      <c r="D160" s="137">
        <f>IF('申込個票'!R82="","",'申込個票'!R82&amp;"  "&amp;'申込個票'!S82)</f>
      </c>
      <c r="E160" s="138">
        <f>IF('申込個票'!P82="","","女")</f>
      </c>
      <c r="F160" s="145">
        <f>IF('申込個票'!U82="","",'申込個票'!U82)</f>
      </c>
      <c r="G160" s="143">
        <f>IF('申込個票'!W82="","",'申込個票'!W82)</f>
      </c>
      <c r="H160" s="67">
        <f>IF('申込個票'!P82="","",'申込個票'!P82)</f>
      </c>
      <c r="I160" s="70">
        <f>IF('申込個票'!Q82="","",'申込個票'!Q82)</f>
      </c>
      <c r="J160" s="67"/>
      <c r="K160" s="70"/>
      <c r="L160" s="67"/>
      <c r="M160" s="70"/>
      <c r="N160" s="73"/>
      <c r="O160" s="90"/>
      <c r="P160" s="90"/>
      <c r="Q160" s="70"/>
      <c r="R160" s="49"/>
    </row>
    <row r="161" spans="2:18" ht="27" customHeight="1">
      <c r="B161" s="209">
        <f t="shared" si="2"/>
        <v>78</v>
      </c>
      <c r="C161" s="133">
        <f>IF('申込個票'!O83="","",'申込個票'!O83)</f>
      </c>
      <c r="D161" s="137">
        <f>IF('申込個票'!R83="","",'申込個票'!R83&amp;"  "&amp;'申込個票'!S83)</f>
      </c>
      <c r="E161" s="138">
        <f>IF('申込個票'!P83="","","女")</f>
      </c>
      <c r="F161" s="145">
        <f>IF('申込個票'!U83="","",'申込個票'!U83)</f>
      </c>
      <c r="G161" s="143">
        <f>IF('申込個票'!W83="","",'申込個票'!W83)</f>
      </c>
      <c r="H161" s="67">
        <f>IF('申込個票'!P83="","",'申込個票'!P83)</f>
      </c>
      <c r="I161" s="70">
        <f>IF('申込個票'!Q83="","",'申込個票'!Q83)</f>
      </c>
      <c r="J161" s="67"/>
      <c r="K161" s="70"/>
      <c r="L161" s="67"/>
      <c r="M161" s="70"/>
      <c r="N161" s="73"/>
      <c r="O161" s="90"/>
      <c r="P161" s="90"/>
      <c r="Q161" s="70"/>
      <c r="R161" s="49"/>
    </row>
    <row r="162" spans="2:18" ht="27" customHeight="1">
      <c r="B162" s="209">
        <f t="shared" si="2"/>
        <v>79</v>
      </c>
      <c r="C162" s="133">
        <f>IF('申込個票'!O84="","",'申込個票'!O84)</f>
      </c>
      <c r="D162" s="137">
        <f>IF('申込個票'!R84="","",'申込個票'!R84&amp;"  "&amp;'申込個票'!S84)</f>
      </c>
      <c r="E162" s="138">
        <f>IF('申込個票'!P84="","","女")</f>
      </c>
      <c r="F162" s="145">
        <f>IF('申込個票'!U84="","",'申込個票'!U84)</f>
      </c>
      <c r="G162" s="143">
        <f>IF('申込個票'!W84="","",'申込個票'!W84)</f>
      </c>
      <c r="H162" s="67">
        <f>IF('申込個票'!P84="","",'申込個票'!P84)</f>
      </c>
      <c r="I162" s="70">
        <f>IF('申込個票'!Q84="","",'申込個票'!Q84)</f>
      </c>
      <c r="J162" s="67"/>
      <c r="K162" s="70"/>
      <c r="L162" s="67"/>
      <c r="M162" s="70"/>
      <c r="N162" s="73"/>
      <c r="O162" s="90"/>
      <c r="P162" s="90"/>
      <c r="Q162" s="70"/>
      <c r="R162" s="49"/>
    </row>
    <row r="163" spans="2:18" ht="27" customHeight="1">
      <c r="B163" s="209">
        <f t="shared" si="2"/>
        <v>80</v>
      </c>
      <c r="C163" s="134">
        <f>IF('申込個票'!O85="","",'申込個票'!O85)</f>
      </c>
      <c r="D163" s="139">
        <f>IF('申込個票'!R85="","",'申込個票'!R85&amp;"  "&amp;'申込個票'!S85)</f>
      </c>
      <c r="E163" s="140">
        <f>IF('申込個票'!P85="","","女")</f>
      </c>
      <c r="F163" s="146">
        <f>IF('申込個票'!U85="","",'申込個票'!U85)</f>
      </c>
      <c r="G163" s="144">
        <f>IF('申込個票'!W85="","",'申込個票'!W85)</f>
      </c>
      <c r="H163" s="68">
        <f>IF('申込個票'!P85="","",'申込個票'!P85)</f>
      </c>
      <c r="I163" s="71">
        <f>IF('申込個票'!Q85="","",'申込個票'!Q85)</f>
      </c>
      <c r="J163" s="68"/>
      <c r="K163" s="71"/>
      <c r="L163" s="68"/>
      <c r="M163" s="71"/>
      <c r="N163" s="74"/>
      <c r="O163" s="91"/>
      <c r="P163" s="91"/>
      <c r="Q163" s="71"/>
      <c r="R163" s="49"/>
    </row>
    <row r="164" spans="2:18" ht="27" customHeight="1">
      <c r="B164" s="209">
        <f t="shared" si="2"/>
        <v>81</v>
      </c>
      <c r="C164" s="132">
        <f>IF('申込個票'!O86="","",'申込個票'!O86)</f>
      </c>
      <c r="D164" s="135">
        <f>IF('申込個票'!R86="","",'申込個票'!R86&amp;"  "&amp;'申込個票'!S86)</f>
      </c>
      <c r="E164" s="136">
        <f>IF('申込個票'!P86="","","女")</f>
      </c>
      <c r="F164" s="147">
        <f>IF('申込個票'!U86="","",'申込個票'!U86)</f>
      </c>
      <c r="G164" s="142">
        <f>IF('申込個票'!W86="","",'申込個票'!W86)</f>
      </c>
      <c r="H164" s="66">
        <f>IF('申込個票'!P86="","",'申込個票'!P86)</f>
      </c>
      <c r="I164" s="69">
        <f>IF('申込個票'!Q86="","",'申込個票'!Q86)</f>
      </c>
      <c r="J164" s="66"/>
      <c r="K164" s="69"/>
      <c r="L164" s="66"/>
      <c r="M164" s="69"/>
      <c r="N164" s="72"/>
      <c r="O164" s="89"/>
      <c r="P164" s="89"/>
      <c r="Q164" s="69"/>
      <c r="R164" s="49"/>
    </row>
    <row r="165" spans="2:18" ht="27" customHeight="1">
      <c r="B165" s="209">
        <f t="shared" si="2"/>
        <v>82</v>
      </c>
      <c r="C165" s="133">
        <f>IF('申込個票'!O87="","",'申込個票'!O87)</f>
      </c>
      <c r="D165" s="137">
        <f>IF('申込個票'!R87="","",'申込個票'!R87&amp;"  "&amp;'申込個票'!S87)</f>
      </c>
      <c r="E165" s="138">
        <f>IF('申込個票'!P87="","","女")</f>
      </c>
      <c r="F165" s="145">
        <f>IF('申込個票'!U87="","",'申込個票'!U87)</f>
      </c>
      <c r="G165" s="143">
        <f>IF('申込個票'!W87="","",'申込個票'!W87)</f>
      </c>
      <c r="H165" s="67">
        <f>IF('申込個票'!P87="","",'申込個票'!P87)</f>
      </c>
      <c r="I165" s="70">
        <f>IF('申込個票'!Q87="","",'申込個票'!Q87)</f>
      </c>
      <c r="J165" s="67"/>
      <c r="K165" s="70"/>
      <c r="L165" s="67"/>
      <c r="M165" s="70"/>
      <c r="N165" s="73"/>
      <c r="O165" s="90"/>
      <c r="P165" s="90"/>
      <c r="Q165" s="70"/>
      <c r="R165" s="49"/>
    </row>
    <row r="166" spans="2:18" ht="27" customHeight="1">
      <c r="B166" s="209">
        <f t="shared" si="2"/>
        <v>83</v>
      </c>
      <c r="C166" s="133">
        <f>IF('申込個票'!O88="","",'申込個票'!O88)</f>
      </c>
      <c r="D166" s="137">
        <f>IF('申込個票'!R88="","",'申込個票'!R88&amp;"  "&amp;'申込個票'!S88)</f>
      </c>
      <c r="E166" s="138">
        <f>IF('申込個票'!P88="","","女")</f>
      </c>
      <c r="F166" s="145">
        <f>IF('申込個票'!U88="","",'申込個票'!U88)</f>
      </c>
      <c r="G166" s="143">
        <f>IF('申込個票'!W88="","",'申込個票'!W88)</f>
      </c>
      <c r="H166" s="67">
        <f>IF('申込個票'!P88="","",'申込個票'!P88)</f>
      </c>
      <c r="I166" s="70">
        <f>IF('申込個票'!Q88="","",'申込個票'!Q88)</f>
      </c>
      <c r="J166" s="67"/>
      <c r="K166" s="70"/>
      <c r="L166" s="67"/>
      <c r="M166" s="70"/>
      <c r="N166" s="73"/>
      <c r="O166" s="90"/>
      <c r="P166" s="90"/>
      <c r="Q166" s="70"/>
      <c r="R166" s="49"/>
    </row>
    <row r="167" spans="2:18" ht="27" customHeight="1">
      <c r="B167" s="209">
        <f t="shared" si="2"/>
        <v>84</v>
      </c>
      <c r="C167" s="133">
        <f>IF('申込個票'!O89="","",'申込個票'!O89)</f>
      </c>
      <c r="D167" s="137">
        <f>IF('申込個票'!R89="","",'申込個票'!R89&amp;"  "&amp;'申込個票'!S89)</f>
      </c>
      <c r="E167" s="138">
        <f>IF('申込個票'!P89="","","女")</f>
      </c>
      <c r="F167" s="145">
        <f>IF('申込個票'!U89="","",'申込個票'!U89)</f>
      </c>
      <c r="G167" s="143">
        <f>IF('申込個票'!W89="","",'申込個票'!W89)</f>
      </c>
      <c r="H167" s="67">
        <f>IF('申込個票'!P89="","",'申込個票'!P89)</f>
      </c>
      <c r="I167" s="70">
        <f>IF('申込個票'!Q89="","",'申込個票'!Q89)</f>
      </c>
      <c r="J167" s="67"/>
      <c r="K167" s="70"/>
      <c r="L167" s="67"/>
      <c r="M167" s="70"/>
      <c r="N167" s="73"/>
      <c r="O167" s="90"/>
      <c r="P167" s="90"/>
      <c r="Q167" s="70"/>
      <c r="R167" s="49"/>
    </row>
    <row r="168" spans="2:18" ht="27" customHeight="1">
      <c r="B168" s="209">
        <f t="shared" si="2"/>
        <v>85</v>
      </c>
      <c r="C168" s="134">
        <f>IF('申込個票'!O90="","",'申込個票'!O90)</f>
      </c>
      <c r="D168" s="139">
        <f>IF('申込個票'!R90="","",'申込個票'!R90&amp;"  "&amp;'申込個票'!S90)</f>
      </c>
      <c r="E168" s="140">
        <f>IF('申込個票'!P90="","","女")</f>
      </c>
      <c r="F168" s="146">
        <f>IF('申込個票'!U90="","",'申込個票'!U90)</f>
      </c>
      <c r="G168" s="144">
        <f>IF('申込個票'!W90="","",'申込個票'!W90)</f>
      </c>
      <c r="H168" s="68">
        <f>IF('申込個票'!P90="","",'申込個票'!P90)</f>
      </c>
      <c r="I168" s="71">
        <f>IF('申込個票'!Q90="","",'申込個票'!Q90)</f>
      </c>
      <c r="J168" s="68"/>
      <c r="K168" s="71"/>
      <c r="L168" s="68"/>
      <c r="M168" s="71"/>
      <c r="N168" s="74"/>
      <c r="O168" s="91"/>
      <c r="P168" s="91"/>
      <c r="Q168" s="71"/>
      <c r="R168" s="49"/>
    </row>
    <row r="169" spans="2:18" ht="27" customHeight="1">
      <c r="B169" s="209">
        <f t="shared" si="2"/>
        <v>86</v>
      </c>
      <c r="C169" s="132">
        <f>IF('申込個票'!O91="","",'申込個票'!O91)</f>
      </c>
      <c r="D169" s="135">
        <f>IF('申込個票'!R91="","",'申込個票'!R91&amp;"  "&amp;'申込個票'!S91)</f>
      </c>
      <c r="E169" s="136">
        <f>IF('申込個票'!P91="","","女")</f>
      </c>
      <c r="F169" s="147">
        <f>IF('申込個票'!U91="","",'申込個票'!U91)</f>
      </c>
      <c r="G169" s="142">
        <f>IF('申込個票'!W91="","",'申込個票'!W91)</f>
      </c>
      <c r="H169" s="66">
        <f>IF('申込個票'!P91="","",'申込個票'!P91)</f>
      </c>
      <c r="I169" s="69">
        <f>IF('申込個票'!Q91="","",'申込個票'!Q91)</f>
      </c>
      <c r="J169" s="66"/>
      <c r="K169" s="69"/>
      <c r="L169" s="66"/>
      <c r="M169" s="69"/>
      <c r="N169" s="72"/>
      <c r="O169" s="89"/>
      <c r="P169" s="89"/>
      <c r="Q169" s="69"/>
      <c r="R169" s="49"/>
    </row>
    <row r="170" spans="2:18" ht="27" customHeight="1">
      <c r="B170" s="209">
        <f t="shared" si="2"/>
        <v>87</v>
      </c>
      <c r="C170" s="133">
        <f>IF('申込個票'!O92="","",'申込個票'!O92)</f>
      </c>
      <c r="D170" s="137">
        <f>IF('申込個票'!R92="","",'申込個票'!R92&amp;"  "&amp;'申込個票'!S92)</f>
      </c>
      <c r="E170" s="138">
        <f>IF('申込個票'!P92="","","女")</f>
      </c>
      <c r="F170" s="145">
        <f>IF('申込個票'!U92="","",'申込個票'!U92)</f>
      </c>
      <c r="G170" s="143">
        <f>IF('申込個票'!W92="","",'申込個票'!W92)</f>
      </c>
      <c r="H170" s="67">
        <f>IF('申込個票'!P92="","",'申込個票'!P92)</f>
      </c>
      <c r="I170" s="70">
        <f>IF('申込個票'!Q92="","",'申込個票'!Q92)</f>
      </c>
      <c r="J170" s="67"/>
      <c r="K170" s="70"/>
      <c r="L170" s="67"/>
      <c r="M170" s="70"/>
      <c r="N170" s="73"/>
      <c r="O170" s="90"/>
      <c r="P170" s="90"/>
      <c r="Q170" s="70"/>
      <c r="R170" s="49"/>
    </row>
    <row r="171" spans="2:18" ht="27" customHeight="1">
      <c r="B171" s="209">
        <f t="shared" si="2"/>
        <v>88</v>
      </c>
      <c r="C171" s="133">
        <f>IF('申込個票'!O93="","",'申込個票'!O93)</f>
      </c>
      <c r="D171" s="137">
        <f>IF('申込個票'!R93="","",'申込個票'!R93&amp;"  "&amp;'申込個票'!S93)</f>
      </c>
      <c r="E171" s="138">
        <f>IF('申込個票'!P93="","","女")</f>
      </c>
      <c r="F171" s="145">
        <f>IF('申込個票'!U93="","",'申込個票'!U93)</f>
      </c>
      <c r="G171" s="143">
        <f>IF('申込個票'!W93="","",'申込個票'!W93)</f>
      </c>
      <c r="H171" s="67">
        <f>IF('申込個票'!P93="","",'申込個票'!P93)</f>
      </c>
      <c r="I171" s="70">
        <f>IF('申込個票'!Q93="","",'申込個票'!Q93)</f>
      </c>
      <c r="J171" s="67"/>
      <c r="K171" s="70"/>
      <c r="L171" s="67"/>
      <c r="M171" s="70"/>
      <c r="N171" s="73"/>
      <c r="O171" s="90"/>
      <c r="P171" s="90"/>
      <c r="Q171" s="70"/>
      <c r="R171" s="49"/>
    </row>
    <row r="172" spans="2:18" ht="27" customHeight="1">
      <c r="B172" s="209">
        <f t="shared" si="2"/>
        <v>89</v>
      </c>
      <c r="C172" s="133">
        <f>IF('申込個票'!O94="","",'申込個票'!O94)</f>
      </c>
      <c r="D172" s="137">
        <f>IF('申込個票'!R94="","",'申込個票'!R94&amp;"  "&amp;'申込個票'!S94)</f>
      </c>
      <c r="E172" s="138">
        <f>IF('申込個票'!P94="","","女")</f>
      </c>
      <c r="F172" s="145">
        <f>IF('申込個票'!U94="","",'申込個票'!U94)</f>
      </c>
      <c r="G172" s="143">
        <f>IF('申込個票'!W94="","",'申込個票'!W94)</f>
      </c>
      <c r="H172" s="67">
        <f>IF('申込個票'!P94="","",'申込個票'!P94)</f>
      </c>
      <c r="I172" s="70">
        <f>IF('申込個票'!Q94="","",'申込個票'!Q94)</f>
      </c>
      <c r="J172" s="67"/>
      <c r="K172" s="70"/>
      <c r="L172" s="67"/>
      <c r="M172" s="70"/>
      <c r="N172" s="73"/>
      <c r="O172" s="90"/>
      <c r="P172" s="90"/>
      <c r="Q172" s="70"/>
      <c r="R172" s="49"/>
    </row>
    <row r="173" spans="2:18" ht="27" customHeight="1">
      <c r="B173" s="209">
        <f t="shared" si="2"/>
        <v>90</v>
      </c>
      <c r="C173" s="134">
        <f>IF('申込個票'!O95="","",'申込個票'!O95)</f>
      </c>
      <c r="D173" s="139">
        <f>IF('申込個票'!R95="","",'申込個票'!R95&amp;"  "&amp;'申込個票'!S95)</f>
      </c>
      <c r="E173" s="140">
        <f>IF('申込個票'!P95="","","女")</f>
      </c>
      <c r="F173" s="146">
        <f>IF('申込個票'!U95="","",'申込個票'!U95)</f>
      </c>
      <c r="G173" s="144">
        <f>IF('申込個票'!W95="","",'申込個票'!W95)</f>
      </c>
      <c r="H173" s="68">
        <f>IF('申込個票'!P95="","",'申込個票'!P95)</f>
      </c>
      <c r="I173" s="71">
        <f>IF('申込個票'!Q95="","",'申込個票'!Q95)</f>
      </c>
      <c r="J173" s="68"/>
      <c r="K173" s="71"/>
      <c r="L173" s="68"/>
      <c r="M173" s="71"/>
      <c r="N173" s="74"/>
      <c r="O173" s="91"/>
      <c r="P173" s="91"/>
      <c r="Q173" s="71"/>
      <c r="R173" s="49"/>
    </row>
    <row r="174" spans="2:18" ht="51.75" customHeight="1">
      <c r="B174" s="209"/>
      <c r="C174" s="50"/>
      <c r="D174" s="39"/>
      <c r="E174" s="49"/>
      <c r="F174" s="49"/>
      <c r="G174" s="50"/>
      <c r="H174" s="51"/>
      <c r="I174" s="52"/>
      <c r="J174" s="51"/>
      <c r="K174" s="52"/>
      <c r="L174" s="51"/>
      <c r="M174" s="58"/>
      <c r="N174" s="58"/>
      <c r="O174" s="58"/>
      <c r="P174" s="58"/>
      <c r="Q174" s="58"/>
      <c r="R174" s="49"/>
    </row>
    <row r="175" spans="2:18" ht="51.75" customHeight="1">
      <c r="B175" s="209"/>
      <c r="C175" s="50"/>
      <c r="D175" s="39"/>
      <c r="E175" s="49"/>
      <c r="F175" s="49"/>
      <c r="G175" s="50"/>
      <c r="H175" s="51"/>
      <c r="I175" s="52"/>
      <c r="J175" s="51"/>
      <c r="K175" s="52"/>
      <c r="L175" s="51"/>
      <c r="M175" s="58"/>
      <c r="N175" s="58"/>
      <c r="O175" s="58"/>
      <c r="P175" s="58"/>
      <c r="Q175" s="58"/>
      <c r="R175" s="49"/>
    </row>
    <row r="176" spans="2:10" ht="13.5">
      <c r="B176" s="209"/>
      <c r="C176" s="36" t="s">
        <v>7</v>
      </c>
      <c r="J176" s="39"/>
    </row>
    <row r="177" spans="2:17" ht="14.25">
      <c r="B177" s="209"/>
      <c r="D177" s="60" t="str">
        <f>IF($D$3="","",$D$3)</f>
        <v>第  回　      陸上競技大会・記録会申込一覧表</v>
      </c>
      <c r="J177" s="39"/>
      <c r="P177" s="40" t="s">
        <v>104</v>
      </c>
      <c r="Q177" s="149">
        <f>Q119+1</f>
        <v>4</v>
      </c>
    </row>
    <row r="178" spans="2:17" ht="13.5">
      <c r="B178" s="209"/>
      <c r="D178" s="38"/>
      <c r="E178" s="38"/>
      <c r="F178" s="38"/>
      <c r="G178" s="41"/>
      <c r="H178" s="38"/>
      <c r="I178" s="38"/>
      <c r="J178" s="42"/>
      <c r="K178" s="38"/>
      <c r="L178" s="38"/>
      <c r="M178" s="38"/>
      <c r="N178" s="38"/>
      <c r="O178" s="38"/>
      <c r="P178" s="38"/>
      <c r="Q178" s="38"/>
    </row>
    <row r="179" spans="2:10" ht="13.5">
      <c r="B179" s="209"/>
      <c r="J179" s="39"/>
    </row>
    <row r="180" spans="2:12" ht="13.5">
      <c r="B180" s="209"/>
      <c r="D180" s="43"/>
      <c r="E180" s="320" t="s">
        <v>9</v>
      </c>
      <c r="F180" s="320"/>
      <c r="G180" s="320"/>
      <c r="H180" s="320"/>
      <c r="I180" s="320"/>
      <c r="J180" s="320"/>
      <c r="K180" s="320"/>
      <c r="L180" s="43"/>
    </row>
    <row r="181" spans="2:12" ht="24" customHeight="1">
      <c r="B181" s="209"/>
      <c r="J181" s="39"/>
      <c r="L181" s="37" t="str">
        <f>IF($L$7="","",$L$7)</f>
        <v>平成　 年　　月　　日</v>
      </c>
    </row>
    <row r="182" spans="2:10" ht="15.75" customHeight="1">
      <c r="B182" s="209"/>
      <c r="J182" s="39"/>
    </row>
    <row r="183" spans="2:10" ht="24" customHeight="1">
      <c r="B183" s="209"/>
      <c r="F183" s="98" t="str">
        <f>IF($F$9="","",$F$9)</f>
        <v>松戸市陸上競技協会</v>
      </c>
      <c r="J183" s="39"/>
    </row>
    <row r="184" spans="2:10" ht="13.5">
      <c r="B184" s="209"/>
      <c r="F184" s="98" t="str">
        <f>IF($F$10="","",$F$10)</f>
        <v>会長　　林　英昭　様</v>
      </c>
      <c r="J184" s="39"/>
    </row>
    <row r="185" spans="2:10" ht="13.5">
      <c r="B185" s="209"/>
      <c r="C185" s="41"/>
      <c r="J185" s="39"/>
    </row>
    <row r="186" spans="2:17" ht="21" customHeight="1">
      <c r="B186" s="209"/>
      <c r="D186" s="44" t="s">
        <v>30</v>
      </c>
      <c r="E186" s="321">
        <f>IF(E128="","",$E$12)</f>
      </c>
      <c r="F186" s="322"/>
      <c r="G186" s="322"/>
      <c r="H186" s="322"/>
      <c r="I186" s="323"/>
      <c r="J186" s="324" t="s">
        <v>10</v>
      </c>
      <c r="K186" s="325"/>
      <c r="L186" s="321">
        <f>IF($L$12="","",$L$12)</f>
      </c>
      <c r="M186" s="322"/>
      <c r="N186" s="322"/>
      <c r="O186" s="322"/>
      <c r="P186" s="322"/>
      <c r="Q186" s="323"/>
    </row>
    <row r="187" spans="2:17" ht="21" customHeight="1">
      <c r="B187" s="209"/>
      <c r="D187" s="345" t="s">
        <v>161</v>
      </c>
      <c r="E187" s="347">
        <f>IF($E$13="","",$E$13)</f>
      </c>
      <c r="F187" s="348"/>
      <c r="G187" s="348"/>
      <c r="H187" s="348"/>
      <c r="I187" s="326" t="s">
        <v>105</v>
      </c>
      <c r="J187" s="329" t="s">
        <v>32</v>
      </c>
      <c r="K187" s="337" t="str">
        <f>IF($K$13="","",$K$13)</f>
        <v> 〒</v>
      </c>
      <c r="L187" s="338"/>
      <c r="M187" s="338"/>
      <c r="N187" s="45"/>
      <c r="O187" s="45"/>
      <c r="P187" s="45"/>
      <c r="Q187" s="46"/>
    </row>
    <row r="188" spans="2:17" ht="21" customHeight="1">
      <c r="B188" s="209"/>
      <c r="D188" s="346"/>
      <c r="E188" s="349"/>
      <c r="F188" s="350"/>
      <c r="G188" s="350"/>
      <c r="H188" s="350"/>
      <c r="I188" s="327"/>
      <c r="J188" s="353"/>
      <c r="K188" s="339">
        <f>IF($K$14="","",$K$14)</f>
      </c>
      <c r="L188" s="340"/>
      <c r="M188" s="340"/>
      <c r="N188" s="340"/>
      <c r="O188" s="340"/>
      <c r="P188" s="340"/>
      <c r="Q188" s="341"/>
    </row>
    <row r="189" spans="2:17" ht="21" customHeight="1">
      <c r="B189" s="209"/>
      <c r="D189" s="330"/>
      <c r="E189" s="351"/>
      <c r="F189" s="352"/>
      <c r="G189" s="352"/>
      <c r="H189" s="352"/>
      <c r="I189" s="328"/>
      <c r="J189" s="353"/>
      <c r="K189" s="339"/>
      <c r="L189" s="340"/>
      <c r="M189" s="340"/>
      <c r="N189" s="340"/>
      <c r="O189" s="340"/>
      <c r="P189" s="340"/>
      <c r="Q189" s="341"/>
    </row>
    <row r="190" spans="2:17" ht="21" customHeight="1">
      <c r="B190" s="209"/>
      <c r="D190" s="329" t="s">
        <v>31</v>
      </c>
      <c r="E190" s="347">
        <f>IF($E$16="","",$E$16)</f>
      </c>
      <c r="F190" s="348"/>
      <c r="G190" s="348"/>
      <c r="H190" s="348"/>
      <c r="I190" s="326" t="s">
        <v>105</v>
      </c>
      <c r="J190" s="354"/>
      <c r="K190" s="342"/>
      <c r="L190" s="343"/>
      <c r="M190" s="343"/>
      <c r="N190" s="343"/>
      <c r="O190" s="343"/>
      <c r="P190" s="343"/>
      <c r="Q190" s="344"/>
    </row>
    <row r="191" spans="2:17" ht="21" customHeight="1">
      <c r="B191" s="209"/>
      <c r="D191" s="346"/>
      <c r="E191" s="349"/>
      <c r="F191" s="350"/>
      <c r="G191" s="350"/>
      <c r="H191" s="350"/>
      <c r="I191" s="327"/>
      <c r="J191" s="329" t="s">
        <v>33</v>
      </c>
      <c r="K191" s="331">
        <f>IF($K$17="","",$K$17)</f>
      </c>
      <c r="L191" s="332"/>
      <c r="M191" s="332"/>
      <c r="N191" s="332"/>
      <c r="O191" s="332"/>
      <c r="P191" s="332"/>
      <c r="Q191" s="333"/>
    </row>
    <row r="192" spans="2:17" ht="21" customHeight="1">
      <c r="B192" s="209"/>
      <c r="D192" s="330"/>
      <c r="E192" s="351"/>
      <c r="F192" s="352"/>
      <c r="G192" s="352"/>
      <c r="H192" s="352"/>
      <c r="I192" s="328"/>
      <c r="J192" s="330"/>
      <c r="K192" s="334"/>
      <c r="L192" s="335"/>
      <c r="M192" s="335"/>
      <c r="N192" s="335"/>
      <c r="O192" s="335"/>
      <c r="P192" s="335"/>
      <c r="Q192" s="336"/>
    </row>
    <row r="193" spans="2:17" ht="21" customHeight="1">
      <c r="B193" s="209"/>
      <c r="D193" s="42"/>
      <c r="E193" s="42"/>
      <c r="F193" s="42"/>
      <c r="G193" s="42"/>
      <c r="H193" s="42"/>
      <c r="I193" s="42"/>
      <c r="J193" s="42"/>
      <c r="K193" s="39"/>
      <c r="L193" s="39"/>
      <c r="M193" s="39"/>
      <c r="N193" s="39"/>
      <c r="O193" s="39"/>
      <c r="P193" s="39"/>
      <c r="Q193" s="39"/>
    </row>
    <row r="194" spans="2:17" ht="15" customHeight="1">
      <c r="B194" s="209"/>
      <c r="C194" s="76" t="s">
        <v>111</v>
      </c>
      <c r="D194" s="77"/>
      <c r="E194" s="78"/>
      <c r="F194" s="78"/>
      <c r="G194" s="79"/>
      <c r="H194" s="80"/>
      <c r="I194" s="81"/>
      <c r="J194" s="80"/>
      <c r="K194" s="81"/>
      <c r="L194" s="80"/>
      <c r="M194" s="81"/>
      <c r="N194" s="54"/>
      <c r="O194" s="54"/>
      <c r="P194" s="54"/>
      <c r="Q194" s="55"/>
    </row>
    <row r="195" spans="2:17" ht="15" customHeight="1">
      <c r="B195" s="209"/>
      <c r="C195" s="82" t="s">
        <v>112</v>
      </c>
      <c r="D195" s="48"/>
      <c r="E195" s="49"/>
      <c r="F195" s="49"/>
      <c r="G195" s="50"/>
      <c r="H195" s="51"/>
      <c r="I195" s="52"/>
      <c r="J195" s="51"/>
      <c r="K195" s="173"/>
      <c r="L195" s="171"/>
      <c r="M195" s="171"/>
      <c r="N195" s="171"/>
      <c r="O195" s="171"/>
      <c r="P195" s="56"/>
      <c r="Q195" s="57"/>
    </row>
    <row r="196" spans="2:17" ht="15" customHeight="1">
      <c r="B196" s="209"/>
      <c r="C196" s="82"/>
      <c r="D196" s="48"/>
      <c r="E196" s="49"/>
      <c r="F196" s="49"/>
      <c r="G196" s="50"/>
      <c r="H196" s="51"/>
      <c r="I196" s="52"/>
      <c r="J196" s="51"/>
      <c r="K196" s="48"/>
      <c r="L196" s="171"/>
      <c r="M196" s="171"/>
      <c r="N196" s="171"/>
      <c r="O196" s="171"/>
      <c r="P196" s="56"/>
      <c r="Q196" s="57"/>
    </row>
    <row r="197" spans="2:17" ht="15" customHeight="1">
      <c r="B197" s="209"/>
      <c r="C197" s="82" t="s">
        <v>13</v>
      </c>
      <c r="D197" s="48"/>
      <c r="E197" s="49"/>
      <c r="F197" s="49"/>
      <c r="G197" s="50"/>
      <c r="H197" s="51"/>
      <c r="I197" s="52"/>
      <c r="J197" s="51"/>
      <c r="K197" s="48"/>
      <c r="L197" s="171"/>
      <c r="M197" s="171"/>
      <c r="N197" s="171"/>
      <c r="O197" s="171"/>
      <c r="P197" s="56"/>
      <c r="Q197" s="57"/>
    </row>
    <row r="198" spans="2:17" ht="15" customHeight="1">
      <c r="B198" s="209"/>
      <c r="C198" s="82" t="s">
        <v>26</v>
      </c>
      <c r="D198" s="48"/>
      <c r="E198" s="49"/>
      <c r="F198" s="49"/>
      <c r="G198" s="50"/>
      <c r="H198" s="51"/>
      <c r="I198" s="52"/>
      <c r="J198" s="51"/>
      <c r="K198" s="48"/>
      <c r="L198" s="51"/>
      <c r="M198" s="52"/>
      <c r="N198" s="56"/>
      <c r="O198" s="56"/>
      <c r="P198" s="56"/>
      <c r="Q198" s="57"/>
    </row>
    <row r="199" spans="2:17" ht="15" customHeight="1">
      <c r="B199" s="209"/>
      <c r="C199" s="47" t="s">
        <v>113</v>
      </c>
      <c r="D199" s="40"/>
      <c r="E199" s="83"/>
      <c r="F199" s="83"/>
      <c r="G199" s="84"/>
      <c r="H199" s="85"/>
      <c r="I199" s="59"/>
      <c r="J199" s="85"/>
      <c r="K199" s="157"/>
      <c r="L199" s="85"/>
      <c r="M199" s="157"/>
      <c r="N199" s="157"/>
      <c r="O199" s="157"/>
      <c r="P199" s="157"/>
      <c r="Q199" s="172"/>
    </row>
    <row r="200" spans="2:18" ht="19.5" customHeight="1">
      <c r="B200" s="209"/>
      <c r="C200" s="310" t="s">
        <v>109</v>
      </c>
      <c r="D200" s="312" t="s">
        <v>15</v>
      </c>
      <c r="E200" s="314" t="s">
        <v>16</v>
      </c>
      <c r="F200" s="316" t="s">
        <v>29</v>
      </c>
      <c r="G200" s="318" t="s">
        <v>17</v>
      </c>
      <c r="H200" s="355"/>
      <c r="I200" s="356"/>
      <c r="J200" s="355"/>
      <c r="K200" s="356"/>
      <c r="L200" s="355"/>
      <c r="M200" s="356"/>
      <c r="N200" s="357"/>
      <c r="O200" s="358"/>
      <c r="P200" s="358"/>
      <c r="Q200" s="359"/>
      <c r="R200" s="49"/>
    </row>
    <row r="201" spans="2:18" ht="19.5" customHeight="1">
      <c r="B201" s="209"/>
      <c r="C201" s="311"/>
      <c r="D201" s="313"/>
      <c r="E201" s="315"/>
      <c r="F201" s="317"/>
      <c r="G201" s="319"/>
      <c r="H201" s="61" t="s">
        <v>110</v>
      </c>
      <c r="I201" s="65" t="s">
        <v>21</v>
      </c>
      <c r="J201" s="62"/>
      <c r="K201" s="65"/>
      <c r="L201" s="62"/>
      <c r="M201" s="65"/>
      <c r="N201" s="75"/>
      <c r="O201" s="63"/>
      <c r="P201" s="64"/>
      <c r="Q201" s="65"/>
      <c r="R201" s="49"/>
    </row>
    <row r="202" spans="2:18" ht="27" customHeight="1">
      <c r="B202" s="209">
        <f>B173+1</f>
        <v>91</v>
      </c>
      <c r="C202" s="132">
        <f>IF('申込個票'!O96="","",'申込個票'!O96)</f>
      </c>
      <c r="D202" s="135">
        <f>IF('申込個票'!R96="","",'申込個票'!R96&amp;"  "&amp;'申込個票'!S96)</f>
      </c>
      <c r="E202" s="136">
        <f>IF('申込個票'!P96="","","女")</f>
      </c>
      <c r="F202" s="141">
        <f>IF('申込個票'!U96="","",'申込個票'!U96)</f>
      </c>
      <c r="G202" s="142">
        <f>IF('申込個票'!W96="","",'申込個票'!W96)</f>
      </c>
      <c r="H202" s="66">
        <f>IF('申込個票'!P96="","",'申込個票'!P96)</f>
      </c>
      <c r="I202" s="69">
        <f>IF('申込個票'!Q96="","",'申込個票'!Q96)</f>
      </c>
      <c r="J202" s="66"/>
      <c r="K202" s="69"/>
      <c r="L202" s="66"/>
      <c r="M202" s="69"/>
      <c r="N202" s="72"/>
      <c r="O202" s="89"/>
      <c r="P202" s="89"/>
      <c r="Q202" s="69"/>
      <c r="R202" s="49"/>
    </row>
    <row r="203" spans="2:18" ht="27" customHeight="1">
      <c r="B203" s="209">
        <f>B202+1</f>
        <v>92</v>
      </c>
      <c r="C203" s="133">
        <f>IF('申込個票'!O97="","",'申込個票'!O97)</f>
      </c>
      <c r="D203" s="137">
        <f>IF('申込個票'!R97="","",'申込個票'!R97&amp;"  "&amp;'申込個票'!S97)</f>
      </c>
      <c r="E203" s="138">
        <f>IF('申込個票'!P97="","","女")</f>
      </c>
      <c r="F203" s="145">
        <f>IF('申込個票'!U97="","",'申込個票'!U97)</f>
      </c>
      <c r="G203" s="143">
        <f>IF('申込個票'!W97="","",'申込個票'!W97)</f>
      </c>
      <c r="H203" s="67">
        <f>IF('申込個票'!P97="","",'申込個票'!P97)</f>
      </c>
      <c r="I203" s="70">
        <f>IF('申込個票'!Q97="","",'申込個票'!Q97)</f>
      </c>
      <c r="J203" s="67"/>
      <c r="K203" s="70"/>
      <c r="L203" s="67"/>
      <c r="M203" s="70"/>
      <c r="N203" s="73"/>
      <c r="O203" s="90"/>
      <c r="P203" s="90"/>
      <c r="Q203" s="70"/>
      <c r="R203" s="49"/>
    </row>
    <row r="204" spans="2:18" ht="27" customHeight="1">
      <c r="B204" s="209">
        <f aca="true" t="shared" si="3" ref="B204:B231">B203+1</f>
        <v>93</v>
      </c>
      <c r="C204" s="133">
        <f>IF('申込個票'!O98="","",'申込個票'!O98)</f>
      </c>
      <c r="D204" s="137">
        <f>IF('申込個票'!R98="","",'申込個票'!R98&amp;"  "&amp;'申込個票'!S98)</f>
      </c>
      <c r="E204" s="138">
        <f>IF('申込個票'!P98="","","女")</f>
      </c>
      <c r="F204" s="145">
        <f>IF('申込個票'!U98="","",'申込個票'!U98)</f>
      </c>
      <c r="G204" s="143">
        <f>IF('申込個票'!W98="","",'申込個票'!W98)</f>
      </c>
      <c r="H204" s="67">
        <f>IF('申込個票'!P98="","",'申込個票'!P98)</f>
      </c>
      <c r="I204" s="70">
        <f>IF('申込個票'!Q98="","",'申込個票'!Q98)</f>
      </c>
      <c r="J204" s="67"/>
      <c r="K204" s="70"/>
      <c r="L204" s="67"/>
      <c r="M204" s="70"/>
      <c r="N204" s="73"/>
      <c r="O204" s="90"/>
      <c r="P204" s="90"/>
      <c r="Q204" s="70"/>
      <c r="R204" s="49"/>
    </row>
    <row r="205" spans="2:18" ht="27" customHeight="1">
      <c r="B205" s="209">
        <f t="shared" si="3"/>
        <v>94</v>
      </c>
      <c r="C205" s="133">
        <f>IF('申込個票'!O99="","",'申込個票'!O99)</f>
      </c>
      <c r="D205" s="137">
        <f>IF('申込個票'!R99="","",'申込個票'!R99&amp;"  "&amp;'申込個票'!S99)</f>
      </c>
      <c r="E205" s="138">
        <f>IF('申込個票'!P99="","","女")</f>
      </c>
      <c r="F205" s="145">
        <f>IF('申込個票'!U99="","",'申込個票'!U99)</f>
      </c>
      <c r="G205" s="143">
        <f>IF('申込個票'!W99="","",'申込個票'!W99)</f>
      </c>
      <c r="H205" s="67">
        <f>IF('申込個票'!P99="","",'申込個票'!P99)</f>
      </c>
      <c r="I205" s="70">
        <f>IF('申込個票'!Q99="","",'申込個票'!Q99)</f>
      </c>
      <c r="J205" s="67"/>
      <c r="K205" s="70"/>
      <c r="L205" s="67"/>
      <c r="M205" s="70"/>
      <c r="N205" s="73"/>
      <c r="O205" s="90"/>
      <c r="P205" s="90"/>
      <c r="Q205" s="70"/>
      <c r="R205" s="49"/>
    </row>
    <row r="206" spans="2:18" ht="27" customHeight="1">
      <c r="B206" s="209">
        <f t="shared" si="3"/>
        <v>95</v>
      </c>
      <c r="C206" s="134">
        <f>IF('申込個票'!O100="","",'申込個票'!O100)</f>
      </c>
      <c r="D206" s="139">
        <f>IF('申込個票'!R100="","",'申込個票'!R100&amp;"  "&amp;'申込個票'!S100)</f>
      </c>
      <c r="E206" s="140">
        <f>IF('申込個票'!P100="","","女")</f>
      </c>
      <c r="F206" s="146">
        <f>IF('申込個票'!U100="","",'申込個票'!U100)</f>
      </c>
      <c r="G206" s="144">
        <f>IF('申込個票'!W100="","",'申込個票'!W100)</f>
      </c>
      <c r="H206" s="68">
        <f>IF('申込個票'!P100="","",'申込個票'!P100)</f>
      </c>
      <c r="I206" s="71">
        <f>IF('申込個票'!Q100="","",'申込個票'!Q100)</f>
      </c>
      <c r="J206" s="68"/>
      <c r="K206" s="71"/>
      <c r="L206" s="68"/>
      <c r="M206" s="71"/>
      <c r="N206" s="74"/>
      <c r="O206" s="91"/>
      <c r="P206" s="91"/>
      <c r="Q206" s="71"/>
      <c r="R206" s="49"/>
    </row>
    <row r="207" spans="2:18" ht="27" customHeight="1">
      <c r="B207" s="209">
        <f t="shared" si="3"/>
        <v>96</v>
      </c>
      <c r="C207" s="132">
        <f>IF('申込個票'!O101="","",'申込個票'!O101)</f>
      </c>
      <c r="D207" s="135">
        <f>IF('申込個票'!R101="","",'申込個票'!R101&amp;"  "&amp;'申込個票'!S101)</f>
      </c>
      <c r="E207" s="136">
        <f>IF('申込個票'!P101="","","女")</f>
      </c>
      <c r="F207" s="147">
        <f>IF('申込個票'!U101="","",'申込個票'!U101)</f>
      </c>
      <c r="G207" s="142">
        <f>IF('申込個票'!W101="","",'申込個票'!W101)</f>
      </c>
      <c r="H207" s="66">
        <f>IF('申込個票'!P101="","",'申込個票'!P101)</f>
      </c>
      <c r="I207" s="69">
        <f>IF('申込個票'!Q101="","",'申込個票'!Q101)</f>
      </c>
      <c r="J207" s="66"/>
      <c r="K207" s="69"/>
      <c r="L207" s="66"/>
      <c r="M207" s="69"/>
      <c r="N207" s="72"/>
      <c r="O207" s="89"/>
      <c r="P207" s="89"/>
      <c r="Q207" s="69"/>
      <c r="R207" s="49"/>
    </row>
    <row r="208" spans="2:18" ht="27" customHeight="1">
      <c r="B208" s="209">
        <f t="shared" si="3"/>
        <v>97</v>
      </c>
      <c r="C208" s="133">
        <f>IF('申込個票'!O102="","",'申込個票'!O102)</f>
      </c>
      <c r="D208" s="137">
        <f>IF('申込個票'!R102="","",'申込個票'!R102&amp;"  "&amp;'申込個票'!S102)</f>
      </c>
      <c r="E208" s="138">
        <f>IF('申込個票'!P102="","","女")</f>
      </c>
      <c r="F208" s="145">
        <f>IF('申込個票'!U102="","",'申込個票'!U102)</f>
      </c>
      <c r="G208" s="143">
        <f>IF('申込個票'!W102="","",'申込個票'!W102)</f>
      </c>
      <c r="H208" s="67">
        <f>IF('申込個票'!P102="","",'申込個票'!P102)</f>
      </c>
      <c r="I208" s="70">
        <f>IF('申込個票'!Q102="","",'申込個票'!Q102)</f>
      </c>
      <c r="J208" s="67"/>
      <c r="K208" s="70"/>
      <c r="L208" s="67"/>
      <c r="M208" s="70"/>
      <c r="N208" s="73"/>
      <c r="O208" s="90"/>
      <c r="P208" s="90"/>
      <c r="Q208" s="70"/>
      <c r="R208" s="49"/>
    </row>
    <row r="209" spans="2:18" ht="27" customHeight="1">
      <c r="B209" s="209">
        <f t="shared" si="3"/>
        <v>98</v>
      </c>
      <c r="C209" s="133">
        <f>IF('申込個票'!O103="","",'申込個票'!O103)</f>
      </c>
      <c r="D209" s="137">
        <f>IF('申込個票'!R103="","",'申込個票'!R103&amp;"  "&amp;'申込個票'!S103)</f>
      </c>
      <c r="E209" s="138">
        <f>IF('申込個票'!P103="","","女")</f>
      </c>
      <c r="F209" s="145">
        <f>IF('申込個票'!U103="","",'申込個票'!U103)</f>
      </c>
      <c r="G209" s="143">
        <f>IF('申込個票'!W103="","",'申込個票'!W103)</f>
      </c>
      <c r="H209" s="67">
        <f>IF('申込個票'!P103="","",'申込個票'!P103)</f>
      </c>
      <c r="I209" s="70">
        <f>IF('申込個票'!Q103="","",'申込個票'!Q103)</f>
      </c>
      <c r="J209" s="67"/>
      <c r="K209" s="70"/>
      <c r="L209" s="67"/>
      <c r="M209" s="70"/>
      <c r="N209" s="73"/>
      <c r="O209" s="90"/>
      <c r="P209" s="90"/>
      <c r="Q209" s="70"/>
      <c r="R209" s="49"/>
    </row>
    <row r="210" spans="2:18" ht="27" customHeight="1">
      <c r="B210" s="209">
        <f t="shared" si="3"/>
        <v>99</v>
      </c>
      <c r="C210" s="133">
        <f>IF('申込個票'!O104="","",'申込個票'!O104)</f>
      </c>
      <c r="D210" s="137">
        <f>IF('申込個票'!R104="","",'申込個票'!R104&amp;"  "&amp;'申込個票'!S104)</f>
      </c>
      <c r="E210" s="138">
        <f>IF('申込個票'!P104="","","女")</f>
      </c>
      <c r="F210" s="145">
        <f>IF('申込個票'!U104="","",'申込個票'!U104)</f>
      </c>
      <c r="G210" s="143">
        <f>IF('申込個票'!W104="","",'申込個票'!W104)</f>
      </c>
      <c r="H210" s="67">
        <f>IF('申込個票'!P104="","",'申込個票'!P104)</f>
      </c>
      <c r="I210" s="70">
        <f>IF('申込個票'!Q104="","",'申込個票'!Q104)</f>
      </c>
      <c r="J210" s="67"/>
      <c r="K210" s="70"/>
      <c r="L210" s="67"/>
      <c r="M210" s="70"/>
      <c r="N210" s="73"/>
      <c r="O210" s="90"/>
      <c r="P210" s="90"/>
      <c r="Q210" s="70"/>
      <c r="R210" s="49"/>
    </row>
    <row r="211" spans="2:18" ht="27" customHeight="1">
      <c r="B211" s="209">
        <f t="shared" si="3"/>
        <v>100</v>
      </c>
      <c r="C211" s="134">
        <f>IF('申込個票'!O105="","",'申込個票'!O105)</f>
      </c>
      <c r="D211" s="139">
        <f>IF('申込個票'!R105="","",'申込個票'!R105&amp;"  "&amp;'申込個票'!S105)</f>
      </c>
      <c r="E211" s="140">
        <f>IF('申込個票'!P105="","","女")</f>
      </c>
      <c r="F211" s="146">
        <f>IF('申込個票'!U105="","",'申込個票'!U105)</f>
      </c>
      <c r="G211" s="144">
        <f>IF('申込個票'!W105="","",'申込個票'!W105)</f>
      </c>
      <c r="H211" s="68">
        <f>IF('申込個票'!P105="","",'申込個票'!P105)</f>
      </c>
      <c r="I211" s="71">
        <f>IF('申込個票'!Q105="","",'申込個票'!Q105)</f>
      </c>
      <c r="J211" s="68"/>
      <c r="K211" s="71"/>
      <c r="L211" s="68"/>
      <c r="M211" s="71"/>
      <c r="N211" s="74"/>
      <c r="O211" s="91"/>
      <c r="P211" s="91"/>
      <c r="Q211" s="71"/>
      <c r="R211" s="49"/>
    </row>
    <row r="212" spans="2:18" ht="27" customHeight="1">
      <c r="B212" s="209">
        <f t="shared" si="3"/>
        <v>101</v>
      </c>
      <c r="C212" s="132">
        <f>IF('申込個票'!O106="","",'申込個票'!O106)</f>
      </c>
      <c r="D212" s="135">
        <f>IF('申込個票'!R106="","",'申込個票'!R106&amp;"  "&amp;'申込個票'!S106)</f>
      </c>
      <c r="E212" s="136">
        <f>IF('申込個票'!P106="","","女")</f>
      </c>
      <c r="F212" s="147">
        <f>IF('申込個票'!U106="","",'申込個票'!U106)</f>
      </c>
      <c r="G212" s="142">
        <f>IF('申込個票'!W106="","",'申込個票'!W106)</f>
      </c>
      <c r="H212" s="66">
        <f>IF('申込個票'!P106="","",'申込個票'!P106)</f>
      </c>
      <c r="I212" s="69">
        <f>IF('申込個票'!Q106="","",'申込個票'!Q106)</f>
      </c>
      <c r="J212" s="66"/>
      <c r="K212" s="69"/>
      <c r="L212" s="66"/>
      <c r="M212" s="69"/>
      <c r="N212" s="72"/>
      <c r="O212" s="89"/>
      <c r="P212" s="89"/>
      <c r="Q212" s="69"/>
      <c r="R212" s="49"/>
    </row>
    <row r="213" spans="2:18" ht="27" customHeight="1">
      <c r="B213" s="209">
        <f t="shared" si="3"/>
        <v>102</v>
      </c>
      <c r="C213" s="133">
        <f>IF('申込個票'!O107="","",'申込個票'!O107)</f>
      </c>
      <c r="D213" s="137">
        <f>IF('申込個票'!R107="","",'申込個票'!R107&amp;"  "&amp;'申込個票'!S107)</f>
      </c>
      <c r="E213" s="138">
        <f>IF('申込個票'!P107="","","女")</f>
      </c>
      <c r="F213" s="145">
        <f>IF('申込個票'!U107="","",'申込個票'!U107)</f>
      </c>
      <c r="G213" s="143">
        <f>IF('申込個票'!W107="","",'申込個票'!W107)</f>
      </c>
      <c r="H213" s="67">
        <f>IF('申込個票'!P107="","",'申込個票'!P107)</f>
      </c>
      <c r="I213" s="70">
        <f>IF('申込個票'!Q107="","",'申込個票'!Q107)</f>
      </c>
      <c r="J213" s="67"/>
      <c r="K213" s="70"/>
      <c r="L213" s="67"/>
      <c r="M213" s="70"/>
      <c r="N213" s="73"/>
      <c r="O213" s="90"/>
      <c r="P213" s="90"/>
      <c r="Q213" s="70"/>
      <c r="R213" s="49"/>
    </row>
    <row r="214" spans="2:18" ht="27" customHeight="1">
      <c r="B214" s="209">
        <f t="shared" si="3"/>
        <v>103</v>
      </c>
      <c r="C214" s="133">
        <f>IF('申込個票'!O108="","",'申込個票'!O108)</f>
      </c>
      <c r="D214" s="137">
        <f>IF('申込個票'!R108="","",'申込個票'!R108&amp;"  "&amp;'申込個票'!S108)</f>
      </c>
      <c r="E214" s="138">
        <f>IF('申込個票'!P108="","","女")</f>
      </c>
      <c r="F214" s="145">
        <f>IF('申込個票'!U108="","",'申込個票'!U108)</f>
      </c>
      <c r="G214" s="143">
        <f>IF('申込個票'!W108="","",'申込個票'!W108)</f>
      </c>
      <c r="H214" s="67">
        <f>IF('申込個票'!P108="","",'申込個票'!P108)</f>
      </c>
      <c r="I214" s="70">
        <f>IF('申込個票'!Q108="","",'申込個票'!Q108)</f>
      </c>
      <c r="J214" s="67"/>
      <c r="K214" s="70"/>
      <c r="L214" s="67"/>
      <c r="M214" s="70"/>
      <c r="N214" s="73"/>
      <c r="O214" s="90"/>
      <c r="P214" s="90"/>
      <c r="Q214" s="70"/>
      <c r="R214" s="49"/>
    </row>
    <row r="215" spans="2:18" ht="27" customHeight="1">
      <c r="B215" s="209">
        <f t="shared" si="3"/>
        <v>104</v>
      </c>
      <c r="C215" s="133">
        <f>IF('申込個票'!O109="","",'申込個票'!O109)</f>
      </c>
      <c r="D215" s="137">
        <f>IF('申込個票'!R109="","",'申込個票'!R109&amp;"  "&amp;'申込個票'!S109)</f>
      </c>
      <c r="E215" s="138">
        <f>IF('申込個票'!P109="","","女")</f>
      </c>
      <c r="F215" s="145">
        <f>IF('申込個票'!U109="","",'申込個票'!U109)</f>
      </c>
      <c r="G215" s="143">
        <f>IF('申込個票'!W109="","",'申込個票'!W109)</f>
      </c>
      <c r="H215" s="67">
        <f>IF('申込個票'!P109="","",'申込個票'!P109)</f>
      </c>
      <c r="I215" s="70">
        <f>IF('申込個票'!Q109="","",'申込個票'!Q109)</f>
      </c>
      <c r="J215" s="67"/>
      <c r="K215" s="70"/>
      <c r="L215" s="67"/>
      <c r="M215" s="70"/>
      <c r="N215" s="73"/>
      <c r="O215" s="90"/>
      <c r="P215" s="90"/>
      <c r="Q215" s="70"/>
      <c r="R215" s="49"/>
    </row>
    <row r="216" spans="2:18" ht="27" customHeight="1">
      <c r="B216" s="209">
        <f t="shared" si="3"/>
        <v>105</v>
      </c>
      <c r="C216" s="134">
        <f>IF('申込個票'!O110="","",'申込個票'!O110)</f>
      </c>
      <c r="D216" s="139">
        <f>IF('申込個票'!R110="","",'申込個票'!R110&amp;"  "&amp;'申込個票'!S110)</f>
      </c>
      <c r="E216" s="140">
        <f>IF('申込個票'!P110="","","女")</f>
      </c>
      <c r="F216" s="146">
        <f>IF('申込個票'!U110="","",'申込個票'!U110)</f>
      </c>
      <c r="G216" s="144">
        <f>IF('申込個票'!W110="","",'申込個票'!W110)</f>
      </c>
      <c r="H216" s="68">
        <f>IF('申込個票'!P110="","",'申込個票'!P110)</f>
      </c>
      <c r="I216" s="71">
        <f>IF('申込個票'!Q110="","",'申込個票'!Q110)</f>
      </c>
      <c r="J216" s="68"/>
      <c r="K216" s="71"/>
      <c r="L216" s="68"/>
      <c r="M216" s="71"/>
      <c r="N216" s="74"/>
      <c r="O216" s="91"/>
      <c r="P216" s="91"/>
      <c r="Q216" s="71"/>
      <c r="R216" s="49"/>
    </row>
    <row r="217" spans="2:18" ht="27" customHeight="1">
      <c r="B217" s="209">
        <f t="shared" si="3"/>
        <v>106</v>
      </c>
      <c r="C217" s="132">
        <f>IF('申込個票'!O111="","",'申込個票'!O111)</f>
      </c>
      <c r="D217" s="135">
        <f>IF('申込個票'!R111="","",'申込個票'!R111&amp;"  "&amp;'申込個票'!S111)</f>
      </c>
      <c r="E217" s="136">
        <f>IF('申込個票'!P111="","","女")</f>
      </c>
      <c r="F217" s="147">
        <f>IF('申込個票'!U111="","",'申込個票'!U111)</f>
      </c>
      <c r="G217" s="142">
        <f>IF('申込個票'!W111="","",'申込個票'!W111)</f>
      </c>
      <c r="H217" s="66">
        <f>IF('申込個票'!P111="","",'申込個票'!P111)</f>
      </c>
      <c r="I217" s="69">
        <f>IF('申込個票'!Q111="","",'申込個票'!Q111)</f>
      </c>
      <c r="J217" s="66"/>
      <c r="K217" s="69"/>
      <c r="L217" s="66"/>
      <c r="M217" s="69"/>
      <c r="N217" s="72"/>
      <c r="O217" s="89"/>
      <c r="P217" s="89"/>
      <c r="Q217" s="69"/>
      <c r="R217" s="49"/>
    </row>
    <row r="218" spans="2:18" ht="27" customHeight="1">
      <c r="B218" s="209">
        <f t="shared" si="3"/>
        <v>107</v>
      </c>
      <c r="C218" s="133">
        <f>IF('申込個票'!O112="","",'申込個票'!O112)</f>
      </c>
      <c r="D218" s="137">
        <f>IF('申込個票'!R112="","",'申込個票'!R112&amp;"  "&amp;'申込個票'!S112)</f>
      </c>
      <c r="E218" s="138">
        <f>IF('申込個票'!P112="","","女")</f>
      </c>
      <c r="F218" s="145">
        <f>IF('申込個票'!U112="","",'申込個票'!U112)</f>
      </c>
      <c r="G218" s="143">
        <f>IF('申込個票'!W112="","",'申込個票'!W112)</f>
      </c>
      <c r="H218" s="67">
        <f>IF('申込個票'!P112="","",'申込個票'!P112)</f>
      </c>
      <c r="I218" s="70">
        <f>IF('申込個票'!Q112="","",'申込個票'!Q112)</f>
      </c>
      <c r="J218" s="67"/>
      <c r="K218" s="70"/>
      <c r="L218" s="67"/>
      <c r="M218" s="70"/>
      <c r="N218" s="73"/>
      <c r="O218" s="90"/>
      <c r="P218" s="90"/>
      <c r="Q218" s="70"/>
      <c r="R218" s="49"/>
    </row>
    <row r="219" spans="2:18" ht="27" customHeight="1">
      <c r="B219" s="209">
        <f t="shared" si="3"/>
        <v>108</v>
      </c>
      <c r="C219" s="133">
        <f>IF('申込個票'!O113="","",'申込個票'!O113)</f>
      </c>
      <c r="D219" s="137">
        <f>IF('申込個票'!R113="","",'申込個票'!R113&amp;"  "&amp;'申込個票'!S113)</f>
      </c>
      <c r="E219" s="138">
        <f>IF('申込個票'!P113="","","女")</f>
      </c>
      <c r="F219" s="145">
        <f>IF('申込個票'!U113="","",'申込個票'!U113)</f>
      </c>
      <c r="G219" s="143">
        <f>IF('申込個票'!W113="","",'申込個票'!W113)</f>
      </c>
      <c r="H219" s="67">
        <f>IF('申込個票'!P113="","",'申込個票'!P113)</f>
      </c>
      <c r="I219" s="70">
        <f>IF('申込個票'!Q113="","",'申込個票'!Q113)</f>
      </c>
      <c r="J219" s="67"/>
      <c r="K219" s="70"/>
      <c r="L219" s="67"/>
      <c r="M219" s="70"/>
      <c r="N219" s="73"/>
      <c r="O219" s="90"/>
      <c r="P219" s="90"/>
      <c r="Q219" s="70"/>
      <c r="R219" s="49"/>
    </row>
    <row r="220" spans="2:18" ht="27" customHeight="1">
      <c r="B220" s="209">
        <f t="shared" si="3"/>
        <v>109</v>
      </c>
      <c r="C220" s="133">
        <f>IF('申込個票'!O114="","",'申込個票'!O114)</f>
      </c>
      <c r="D220" s="137">
        <f>IF('申込個票'!R114="","",'申込個票'!R114&amp;"  "&amp;'申込個票'!S114)</f>
      </c>
      <c r="E220" s="138">
        <f>IF('申込個票'!P114="","","女")</f>
      </c>
      <c r="F220" s="145">
        <f>IF('申込個票'!U114="","",'申込個票'!U114)</f>
      </c>
      <c r="G220" s="143">
        <f>IF('申込個票'!W114="","",'申込個票'!W114)</f>
      </c>
      <c r="H220" s="67">
        <f>IF('申込個票'!P114="","",'申込個票'!P114)</f>
      </c>
      <c r="I220" s="70">
        <f>IF('申込個票'!Q114="","",'申込個票'!Q114)</f>
      </c>
      <c r="J220" s="67"/>
      <c r="K220" s="70"/>
      <c r="L220" s="67"/>
      <c r="M220" s="70"/>
      <c r="N220" s="73"/>
      <c r="O220" s="90"/>
      <c r="P220" s="90"/>
      <c r="Q220" s="70"/>
      <c r="R220" s="49"/>
    </row>
    <row r="221" spans="2:18" ht="27" customHeight="1">
      <c r="B221" s="209">
        <f t="shared" si="3"/>
        <v>110</v>
      </c>
      <c r="C221" s="134">
        <f>IF('申込個票'!O115="","",'申込個票'!O115)</f>
      </c>
      <c r="D221" s="139">
        <f>IF('申込個票'!R115="","",'申込個票'!R115&amp;"  "&amp;'申込個票'!S115)</f>
      </c>
      <c r="E221" s="140">
        <f>IF('申込個票'!P115="","","女")</f>
      </c>
      <c r="F221" s="146">
        <f>IF('申込個票'!U115="","",'申込個票'!U115)</f>
      </c>
      <c r="G221" s="144">
        <f>IF('申込個票'!W115="","",'申込個票'!W115)</f>
      </c>
      <c r="H221" s="68">
        <f>IF('申込個票'!P115="","",'申込個票'!P115)</f>
      </c>
      <c r="I221" s="71">
        <f>IF('申込個票'!Q115="","",'申込個票'!Q115)</f>
      </c>
      <c r="J221" s="68"/>
      <c r="K221" s="71"/>
      <c r="L221" s="68"/>
      <c r="M221" s="71"/>
      <c r="N221" s="74"/>
      <c r="O221" s="91"/>
      <c r="P221" s="91"/>
      <c r="Q221" s="71"/>
      <c r="R221" s="49"/>
    </row>
    <row r="222" spans="2:18" ht="27" customHeight="1">
      <c r="B222" s="209">
        <f t="shared" si="3"/>
        <v>111</v>
      </c>
      <c r="C222" s="132">
        <f>IF('申込個票'!O116="","",'申込個票'!O116)</f>
      </c>
      <c r="D222" s="135">
        <f>IF('申込個票'!R116="","",'申込個票'!R116&amp;"  "&amp;'申込個票'!S116)</f>
      </c>
      <c r="E222" s="136">
        <f>IF('申込個票'!P116="","","女")</f>
      </c>
      <c r="F222" s="147">
        <f>IF('申込個票'!U116="","",'申込個票'!U116)</f>
      </c>
      <c r="G222" s="142">
        <f>IF('申込個票'!W116="","",'申込個票'!W116)</f>
      </c>
      <c r="H222" s="66">
        <f>IF('申込個票'!P116="","",'申込個票'!P116)</f>
      </c>
      <c r="I222" s="69">
        <f>IF('申込個票'!Q116="","",'申込個票'!Q116)</f>
      </c>
      <c r="J222" s="66"/>
      <c r="K222" s="69"/>
      <c r="L222" s="66"/>
      <c r="M222" s="69"/>
      <c r="N222" s="72"/>
      <c r="O222" s="89"/>
      <c r="P222" s="89"/>
      <c r="Q222" s="69"/>
      <c r="R222" s="49"/>
    </row>
    <row r="223" spans="2:18" ht="27" customHeight="1">
      <c r="B223" s="209">
        <f t="shared" si="3"/>
        <v>112</v>
      </c>
      <c r="C223" s="133">
        <f>IF('申込個票'!O117="","",'申込個票'!O117)</f>
      </c>
      <c r="D223" s="137">
        <f>IF('申込個票'!R117="","",'申込個票'!R117&amp;"  "&amp;'申込個票'!S117)</f>
      </c>
      <c r="E223" s="138">
        <f>IF('申込個票'!P117="","","女")</f>
      </c>
      <c r="F223" s="145">
        <f>IF('申込個票'!U117="","",'申込個票'!U117)</f>
      </c>
      <c r="G223" s="143">
        <f>IF('申込個票'!W117="","",'申込個票'!W117)</f>
      </c>
      <c r="H223" s="67">
        <f>IF('申込個票'!P117="","",'申込個票'!P117)</f>
      </c>
      <c r="I223" s="70">
        <f>IF('申込個票'!Q117="","",'申込個票'!Q117)</f>
      </c>
      <c r="J223" s="67"/>
      <c r="K223" s="70"/>
      <c r="L223" s="67"/>
      <c r="M223" s="70"/>
      <c r="N223" s="73"/>
      <c r="O223" s="90"/>
      <c r="P223" s="90"/>
      <c r="Q223" s="70"/>
      <c r="R223" s="49"/>
    </row>
    <row r="224" spans="2:18" ht="27" customHeight="1">
      <c r="B224" s="209">
        <f t="shared" si="3"/>
        <v>113</v>
      </c>
      <c r="C224" s="133">
        <f>IF('申込個票'!O118="","",'申込個票'!O118)</f>
      </c>
      <c r="D224" s="137">
        <f>IF('申込個票'!R118="","",'申込個票'!R118&amp;"  "&amp;'申込個票'!S118)</f>
      </c>
      <c r="E224" s="138">
        <f>IF('申込個票'!P118="","","女")</f>
      </c>
      <c r="F224" s="145">
        <f>IF('申込個票'!U118="","",'申込個票'!U118)</f>
      </c>
      <c r="G224" s="143">
        <f>IF('申込個票'!W118="","",'申込個票'!W118)</f>
      </c>
      <c r="H224" s="67">
        <f>IF('申込個票'!P118="","",'申込個票'!P118)</f>
      </c>
      <c r="I224" s="70">
        <f>IF('申込個票'!Q118="","",'申込個票'!Q118)</f>
      </c>
      <c r="J224" s="67"/>
      <c r="K224" s="70"/>
      <c r="L224" s="67"/>
      <c r="M224" s="70"/>
      <c r="N224" s="73"/>
      <c r="O224" s="90"/>
      <c r="P224" s="90"/>
      <c r="Q224" s="70"/>
      <c r="R224" s="49"/>
    </row>
    <row r="225" spans="2:18" ht="27" customHeight="1">
      <c r="B225" s="209">
        <f t="shared" si="3"/>
        <v>114</v>
      </c>
      <c r="C225" s="133">
        <f>IF('申込個票'!O119="","",'申込個票'!O119)</f>
      </c>
      <c r="D225" s="137">
        <f>IF('申込個票'!R119="","",'申込個票'!R119&amp;"  "&amp;'申込個票'!S119)</f>
      </c>
      <c r="E225" s="138">
        <f>IF('申込個票'!P119="","","女")</f>
      </c>
      <c r="F225" s="145">
        <f>IF('申込個票'!U119="","",'申込個票'!U119)</f>
      </c>
      <c r="G225" s="143">
        <f>IF('申込個票'!W119="","",'申込個票'!W119)</f>
      </c>
      <c r="H225" s="67">
        <f>IF('申込個票'!P119="","",'申込個票'!P119)</f>
      </c>
      <c r="I225" s="70">
        <f>IF('申込個票'!Q119="","",'申込個票'!Q119)</f>
      </c>
      <c r="J225" s="67"/>
      <c r="K225" s="70"/>
      <c r="L225" s="67"/>
      <c r="M225" s="70"/>
      <c r="N225" s="73"/>
      <c r="O225" s="90"/>
      <c r="P225" s="90"/>
      <c r="Q225" s="70"/>
      <c r="R225" s="49"/>
    </row>
    <row r="226" spans="2:18" ht="27" customHeight="1">
      <c r="B226" s="209">
        <f t="shared" si="3"/>
        <v>115</v>
      </c>
      <c r="C226" s="134">
        <f>IF('申込個票'!O120="","",'申込個票'!O120)</f>
      </c>
      <c r="D226" s="139">
        <f>IF('申込個票'!R120="","",'申込個票'!R120&amp;"  "&amp;'申込個票'!S120)</f>
      </c>
      <c r="E226" s="140">
        <f>IF('申込個票'!P120="","","女")</f>
      </c>
      <c r="F226" s="146">
        <f>IF('申込個票'!U120="","",'申込個票'!U120)</f>
      </c>
      <c r="G226" s="144">
        <f>IF('申込個票'!W120="","",'申込個票'!W120)</f>
      </c>
      <c r="H226" s="68">
        <f>IF('申込個票'!P120="","",'申込個票'!P120)</f>
      </c>
      <c r="I226" s="71">
        <f>IF('申込個票'!Q120="","",'申込個票'!Q120)</f>
      </c>
      <c r="J226" s="68"/>
      <c r="K226" s="71"/>
      <c r="L226" s="68"/>
      <c r="M226" s="71"/>
      <c r="N226" s="74"/>
      <c r="O226" s="91"/>
      <c r="P226" s="91"/>
      <c r="Q226" s="71"/>
      <c r="R226" s="49"/>
    </row>
    <row r="227" spans="2:18" ht="27" customHeight="1">
      <c r="B227" s="209">
        <f t="shared" si="3"/>
        <v>116</v>
      </c>
      <c r="C227" s="132">
        <f>IF('申込個票'!O121="","",'申込個票'!O121)</f>
      </c>
      <c r="D227" s="135">
        <f>IF('申込個票'!R121="","",'申込個票'!R121&amp;"  "&amp;'申込個票'!S121)</f>
      </c>
      <c r="E227" s="136">
        <f>IF('申込個票'!P121="","","女")</f>
      </c>
      <c r="F227" s="147">
        <f>IF('申込個票'!U121="","",'申込個票'!U121)</f>
      </c>
      <c r="G227" s="142">
        <f>IF('申込個票'!W121="","",'申込個票'!W121)</f>
      </c>
      <c r="H227" s="66">
        <f>IF('申込個票'!P121="","",'申込個票'!P121)</f>
      </c>
      <c r="I227" s="69">
        <f>IF('申込個票'!Q121="","",'申込個票'!Q121)</f>
      </c>
      <c r="J227" s="66"/>
      <c r="K227" s="69"/>
      <c r="L227" s="66"/>
      <c r="M227" s="69"/>
      <c r="N227" s="72"/>
      <c r="O227" s="89"/>
      <c r="P227" s="89"/>
      <c r="Q227" s="69"/>
      <c r="R227" s="49"/>
    </row>
    <row r="228" spans="2:18" ht="27" customHeight="1">
      <c r="B228" s="209">
        <f t="shared" si="3"/>
        <v>117</v>
      </c>
      <c r="C228" s="133">
        <f>IF('申込個票'!O122="","",'申込個票'!O122)</f>
      </c>
      <c r="D228" s="137">
        <f>IF('申込個票'!R122="","",'申込個票'!R122&amp;"  "&amp;'申込個票'!S122)</f>
      </c>
      <c r="E228" s="138">
        <f>IF('申込個票'!P122="","","女")</f>
      </c>
      <c r="F228" s="145">
        <f>IF('申込個票'!U122="","",'申込個票'!U122)</f>
      </c>
      <c r="G228" s="143">
        <f>IF('申込個票'!W122="","",'申込個票'!W122)</f>
      </c>
      <c r="H228" s="67">
        <f>IF('申込個票'!P122="","",'申込個票'!P122)</f>
      </c>
      <c r="I228" s="70">
        <f>IF('申込個票'!Q122="","",'申込個票'!Q122)</f>
      </c>
      <c r="J228" s="67"/>
      <c r="K228" s="70"/>
      <c r="L228" s="67"/>
      <c r="M228" s="70"/>
      <c r="N228" s="73"/>
      <c r="O228" s="90"/>
      <c r="P228" s="90"/>
      <c r="Q228" s="70"/>
      <c r="R228" s="49"/>
    </row>
    <row r="229" spans="2:18" ht="27" customHeight="1">
      <c r="B229" s="209">
        <f t="shared" si="3"/>
        <v>118</v>
      </c>
      <c r="C229" s="133">
        <f>IF('申込個票'!O123="","",'申込個票'!O123)</f>
      </c>
      <c r="D229" s="137">
        <f>IF('申込個票'!R123="","",'申込個票'!R123&amp;"  "&amp;'申込個票'!S123)</f>
      </c>
      <c r="E229" s="138">
        <f>IF('申込個票'!P123="","","女")</f>
      </c>
      <c r="F229" s="145">
        <f>IF('申込個票'!U123="","",'申込個票'!U123)</f>
      </c>
      <c r="G229" s="143">
        <f>IF('申込個票'!W123="","",'申込個票'!W123)</f>
      </c>
      <c r="H229" s="67">
        <f>IF('申込個票'!P123="","",'申込個票'!P123)</f>
      </c>
      <c r="I229" s="70">
        <f>IF('申込個票'!Q123="","",'申込個票'!Q123)</f>
      </c>
      <c r="J229" s="67"/>
      <c r="K229" s="70"/>
      <c r="L229" s="67"/>
      <c r="M229" s="70"/>
      <c r="N229" s="73"/>
      <c r="O229" s="90"/>
      <c r="P229" s="90"/>
      <c r="Q229" s="70"/>
      <c r="R229" s="49"/>
    </row>
    <row r="230" spans="2:18" ht="27" customHeight="1">
      <c r="B230" s="209">
        <f t="shared" si="3"/>
        <v>119</v>
      </c>
      <c r="C230" s="133">
        <f>IF('申込個票'!O124="","",'申込個票'!O124)</f>
      </c>
      <c r="D230" s="137">
        <f>IF('申込個票'!R124="","",'申込個票'!R124&amp;"  "&amp;'申込個票'!S124)</f>
      </c>
      <c r="E230" s="138">
        <f>IF('申込個票'!P124="","","女")</f>
      </c>
      <c r="F230" s="145">
        <f>IF('申込個票'!U124="","",'申込個票'!U124)</f>
      </c>
      <c r="G230" s="143">
        <f>IF('申込個票'!W124="","",'申込個票'!W124)</f>
      </c>
      <c r="H230" s="67">
        <f>IF('申込個票'!P124="","",'申込個票'!P124)</f>
      </c>
      <c r="I230" s="70">
        <f>IF('申込個票'!Q124="","",'申込個票'!Q124)</f>
      </c>
      <c r="J230" s="67"/>
      <c r="K230" s="70"/>
      <c r="L230" s="67"/>
      <c r="M230" s="70"/>
      <c r="N230" s="73"/>
      <c r="O230" s="90"/>
      <c r="P230" s="90"/>
      <c r="Q230" s="70"/>
      <c r="R230" s="49"/>
    </row>
    <row r="231" spans="2:18" ht="27" customHeight="1">
      <c r="B231" s="209">
        <f t="shared" si="3"/>
        <v>120</v>
      </c>
      <c r="C231" s="134">
        <f>IF('申込個票'!O125="","",'申込個票'!O125)</f>
      </c>
      <c r="D231" s="139">
        <f>IF('申込個票'!R125="","",'申込個票'!R125&amp;"  "&amp;'申込個票'!S125)</f>
      </c>
      <c r="E231" s="140">
        <f>IF('申込個票'!P125="","","女")</f>
      </c>
      <c r="F231" s="146">
        <f>IF('申込個票'!U125="","",'申込個票'!U125)</f>
      </c>
      <c r="G231" s="144">
        <f>IF('申込個票'!W125="","",'申込個票'!W125)</f>
      </c>
      <c r="H231" s="68">
        <f>IF('申込個票'!P125="","",'申込個票'!P125)</f>
      </c>
      <c r="I231" s="71">
        <f>IF('申込個票'!Q125="","",'申込個票'!Q125)</f>
      </c>
      <c r="J231" s="68"/>
      <c r="K231" s="71"/>
      <c r="L231" s="68"/>
      <c r="M231" s="71"/>
      <c r="N231" s="74"/>
      <c r="O231" s="91"/>
      <c r="P231" s="91"/>
      <c r="Q231" s="71"/>
      <c r="R231" s="49"/>
    </row>
  </sheetData>
  <sheetProtection/>
  <mergeCells count="101">
    <mergeCell ref="P24:Q24"/>
    <mergeCell ref="P22:Q22"/>
    <mergeCell ref="P23:Q23"/>
    <mergeCell ref="P25:Q25"/>
    <mergeCell ref="J84:K84"/>
    <mergeCell ref="L84:M84"/>
    <mergeCell ref="K75:Q76"/>
    <mergeCell ref="N84:Q84"/>
    <mergeCell ref="L26:M26"/>
    <mergeCell ref="N26:Q26"/>
    <mergeCell ref="C84:C85"/>
    <mergeCell ref="D84:D85"/>
    <mergeCell ref="E84:E85"/>
    <mergeCell ref="F84:F85"/>
    <mergeCell ref="G84:G85"/>
    <mergeCell ref="H84:I84"/>
    <mergeCell ref="L70:Q70"/>
    <mergeCell ref="D71:D73"/>
    <mergeCell ref="E71:H73"/>
    <mergeCell ref="I71:I73"/>
    <mergeCell ref="J71:J74"/>
    <mergeCell ref="K71:M71"/>
    <mergeCell ref="K72:Q74"/>
    <mergeCell ref="D74:D76"/>
    <mergeCell ref="E74:H76"/>
    <mergeCell ref="I74:I76"/>
    <mergeCell ref="J75:J76"/>
    <mergeCell ref="G26:G27"/>
    <mergeCell ref="H26:I26"/>
    <mergeCell ref="J26:K26"/>
    <mergeCell ref="E64:K64"/>
    <mergeCell ref="E70:I70"/>
    <mergeCell ref="J70:K70"/>
    <mergeCell ref="E6:K6"/>
    <mergeCell ref="E12:I12"/>
    <mergeCell ref="J12:K12"/>
    <mergeCell ref="L12:Q12"/>
    <mergeCell ref="B26:B27"/>
    <mergeCell ref="C26:C27"/>
    <mergeCell ref="D26:D27"/>
    <mergeCell ref="E26:E27"/>
    <mergeCell ref="F26:F27"/>
    <mergeCell ref="D16:D18"/>
    <mergeCell ref="D13:D15"/>
    <mergeCell ref="E13:H15"/>
    <mergeCell ref="I13:I15"/>
    <mergeCell ref="J13:J16"/>
    <mergeCell ref="K13:M13"/>
    <mergeCell ref="K14:Q16"/>
    <mergeCell ref="I16:I18"/>
    <mergeCell ref="J17:J18"/>
    <mergeCell ref="K17:Q18"/>
    <mergeCell ref="E16:H18"/>
    <mergeCell ref="E122:K122"/>
    <mergeCell ref="E128:I128"/>
    <mergeCell ref="J128:K128"/>
    <mergeCell ref="L128:Q128"/>
    <mergeCell ref="D129:D131"/>
    <mergeCell ref="E129:H131"/>
    <mergeCell ref="I129:I131"/>
    <mergeCell ref="J129:J132"/>
    <mergeCell ref="K129:M129"/>
    <mergeCell ref="K130:Q132"/>
    <mergeCell ref="D132:D134"/>
    <mergeCell ref="E132:H134"/>
    <mergeCell ref="I132:I134"/>
    <mergeCell ref="J133:J134"/>
    <mergeCell ref="K133:Q134"/>
    <mergeCell ref="C142:C143"/>
    <mergeCell ref="D142:D143"/>
    <mergeCell ref="E142:E143"/>
    <mergeCell ref="F142:F143"/>
    <mergeCell ref="G142:G143"/>
    <mergeCell ref="H142:I142"/>
    <mergeCell ref="J142:K142"/>
    <mergeCell ref="L142:M142"/>
    <mergeCell ref="N142:Q142"/>
    <mergeCell ref="E180:K180"/>
    <mergeCell ref="E186:I186"/>
    <mergeCell ref="J186:K186"/>
    <mergeCell ref="L186:Q186"/>
    <mergeCell ref="D187:D189"/>
    <mergeCell ref="E187:H189"/>
    <mergeCell ref="I187:I189"/>
    <mergeCell ref="J187:J190"/>
    <mergeCell ref="K187:M187"/>
    <mergeCell ref="K188:Q190"/>
    <mergeCell ref="D190:D192"/>
    <mergeCell ref="E190:H192"/>
    <mergeCell ref="I190:I192"/>
    <mergeCell ref="J191:J192"/>
    <mergeCell ref="K191:Q192"/>
    <mergeCell ref="J200:K200"/>
    <mergeCell ref="L200:M200"/>
    <mergeCell ref="N200:Q200"/>
    <mergeCell ref="C200:C201"/>
    <mergeCell ref="D200:D201"/>
    <mergeCell ref="E200:E201"/>
    <mergeCell ref="F200:F201"/>
    <mergeCell ref="G200:G201"/>
    <mergeCell ref="H200:I200"/>
  </mergeCells>
  <printOptions/>
  <pageMargins left="0.2362204724409449" right="0.2362204724409449" top="0.7480314960629921" bottom="0" header="0.31496062992125984" footer="0.31496062992125984"/>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dc:creator>
  <cp:keywords/>
  <dc:description/>
  <cp:lastModifiedBy>JMⅤ</cp:lastModifiedBy>
  <cp:lastPrinted>2013-08-09T10:07:43Z</cp:lastPrinted>
  <dcterms:created xsi:type="dcterms:W3CDTF">2011-11-12T22:17:49Z</dcterms:created>
  <dcterms:modified xsi:type="dcterms:W3CDTF">2014-11-30T08:19:18Z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